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FA5475A-F301-40F6-889E-314FA12C1E5B}"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<sst xmlns="http://schemas.openxmlformats.org/spreadsheetml/2006/main" count="9566" uniqueCount="1703">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</sst>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22" t="s">
        <v>457</v>
      </c>
      <c r="L15" s="123"/>
      <c r="M15" s="124"/>
      <c r="N15" s="51"/>
      <c r="O15" s="122" t="s">
        <v>458</v>
      </c>
      <c r="P15" s="123"/>
      <c r="Q15" s="124"/>
      <c r="S15" s="122" t="s">
        <v>459</v>
      </c>
      <c r="T15" s="123"/>
      <c r="U15" s="124"/>
      <c r="V15" s="51"/>
      <c r="W15" s="122" t="s">
        <v>460</v>
      </c>
      <c r="X15" s="123"/>
      <c r="Y15" s="124"/>
      <c r="Z15" s="52"/>
    </row>
    <row r="16" spans="2:26" s="16" customFormat="1" ht="15" thickBot="1" x14ac:dyDescent="0.35">
      <c r="B16" s="50"/>
      <c r="C16" s="138"/>
      <c r="D16" s="139"/>
      <c r="E16" s="140"/>
      <c r="F16" s="51"/>
      <c r="G16" s="138"/>
      <c r="H16" s="139"/>
      <c r="I16" s="140"/>
      <c r="K16" s="125"/>
      <c r="L16" s="126"/>
      <c r="M16" s="127"/>
      <c r="N16" s="51"/>
      <c r="O16" s="125"/>
      <c r="P16" s="126"/>
      <c r="Q16" s="127"/>
      <c r="S16" s="125"/>
      <c r="T16" s="126"/>
      <c r="U16" s="127"/>
      <c r="V16" s="51"/>
      <c r="W16" s="125"/>
      <c r="X16" s="126"/>
      <c r="Y16" s="12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2" t="s">
        <v>462</v>
      </c>
      <c r="D19" s="123"/>
      <c r="E19" s="124"/>
      <c r="F19" s="51"/>
      <c r="G19" s="122" t="s">
        <v>461</v>
      </c>
      <c r="H19" s="123"/>
      <c r="I19" s="124"/>
      <c r="K19" s="129" t="s">
        <v>455</v>
      </c>
      <c r="L19" s="130"/>
      <c r="M19" s="131"/>
      <c r="N19" s="51"/>
      <c r="O19" s="129" t="s">
        <v>456</v>
      </c>
      <c r="P19" s="130"/>
      <c r="Q19" s="131"/>
      <c r="S19" s="129" t="s">
        <v>336</v>
      </c>
      <c r="T19" s="130"/>
      <c r="U19" s="131"/>
      <c r="V19" s="51"/>
      <c r="W19" s="129" t="s">
        <v>337</v>
      </c>
      <c r="X19" s="130"/>
      <c r="Y19" s="131"/>
      <c r="Z19" s="52"/>
    </row>
    <row r="20" spans="2:26" s="16" customFormat="1" ht="15" thickBot="1" x14ac:dyDescent="0.35">
      <c r="B20" s="50"/>
      <c r="C20" s="125"/>
      <c r="D20" s="126"/>
      <c r="E20" s="127"/>
      <c r="F20" s="51"/>
      <c r="G20" s="125"/>
      <c r="H20" s="126"/>
      <c r="I20" s="127"/>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1654</v>
      </c>
      <c r="D23" s="130"/>
      <c r="E23" s="131"/>
      <c r="F23" s="51"/>
      <c r="G23" s="129" t="s">
        <v>1655</v>
      </c>
      <c r="H23" s="130"/>
      <c r="I23" s="131"/>
      <c r="K23" s="129" t="s">
        <v>465</v>
      </c>
      <c r="L23" s="130"/>
      <c r="M23" s="131"/>
      <c r="N23" s="51"/>
      <c r="O23" s="129" t="s">
        <v>466</v>
      </c>
      <c r="P23" s="130"/>
      <c r="Q23" s="131"/>
      <c r="S23" s="129" t="s">
        <v>467</v>
      </c>
      <c r="T23" s="130"/>
      <c r="U23" s="131"/>
      <c r="V23" s="51"/>
      <c r="W23" s="129" t="s">
        <v>468</v>
      </c>
      <c r="X23" s="130"/>
      <c r="Y23" s="131"/>
      <c r="Z23" s="52"/>
    </row>
    <row r="24" spans="2:26" s="16" customFormat="1" ht="15" thickBot="1" x14ac:dyDescent="0.35">
      <c r="B24" s="50"/>
      <c r="C24" s="132"/>
      <c r="D24" s="133"/>
      <c r="E24" s="134"/>
      <c r="F24" s="51"/>
      <c r="G24" s="132"/>
      <c r="H24" s="133"/>
      <c r="I24" s="134"/>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470</v>
      </c>
      <c r="D27" s="130"/>
      <c r="E27" s="131"/>
      <c r="F27" s="51"/>
      <c r="G27" s="129" t="s">
        <v>469</v>
      </c>
      <c r="H27" s="130"/>
      <c r="I27" s="131"/>
      <c r="K27" s="129" t="s">
        <v>471</v>
      </c>
      <c r="L27" s="130"/>
      <c r="M27" s="131"/>
      <c r="N27" s="51"/>
      <c r="O27" s="129" t="s">
        <v>472</v>
      </c>
      <c r="P27" s="130"/>
      <c r="Q27" s="131"/>
      <c r="S27" s="129" t="s">
        <v>473</v>
      </c>
      <c r="T27" s="130"/>
      <c r="U27" s="131"/>
      <c r="W27" s="129" t="s">
        <v>474</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475</v>
      </c>
      <c r="D31" s="130"/>
      <c r="E31" s="131"/>
      <c r="F31" s="51"/>
      <c r="G31" s="129" t="s">
        <v>476</v>
      </c>
      <c r="H31" s="130"/>
      <c r="I31" s="131"/>
      <c r="K31" s="129" t="s">
        <v>338</v>
      </c>
      <c r="L31" s="130"/>
      <c r="M31" s="131"/>
      <c r="O31" s="129" t="s">
        <v>339</v>
      </c>
      <c r="P31" s="130"/>
      <c r="Q31" s="131"/>
      <c r="S31" s="129" t="s">
        <v>477</v>
      </c>
      <c r="T31" s="130"/>
      <c r="U31" s="131"/>
      <c r="W31" s="129" t="s">
        <v>478</v>
      </c>
      <c r="X31" s="130"/>
      <c r="Y31" s="131"/>
      <c r="Z31" s="52"/>
    </row>
    <row r="32" spans="2:26" s="16" customFormat="1" ht="15" thickBot="1" x14ac:dyDescent="0.35">
      <c r="B32" s="50"/>
      <c r="C32" s="132"/>
      <c r="D32" s="133"/>
      <c r="E32" s="134"/>
      <c r="F32" s="51"/>
      <c r="G32" s="132"/>
      <c r="H32" s="133"/>
      <c r="I32" s="134"/>
      <c r="K32" s="132"/>
      <c r="L32" s="133"/>
      <c r="M32" s="134"/>
      <c r="O32" s="132"/>
      <c r="P32" s="133"/>
      <c r="Q32" s="134"/>
      <c r="S32" s="132"/>
      <c r="T32" s="133"/>
      <c r="U32" s="134"/>
      <c r="W32" s="132"/>
      <c r="X32" s="133"/>
      <c r="Y32" s="134"/>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1694</v>
      </c>
      <c r="D35" s="130"/>
      <c r="E35" s="131"/>
      <c r="F35" s="51"/>
      <c r="G35" s="129" t="s">
        <v>1695</v>
      </c>
      <c r="H35" s="130"/>
      <c r="I35" s="131"/>
      <c r="K35" s="129" t="s">
        <v>1652</v>
      </c>
      <c r="L35" s="130"/>
      <c r="M35" s="131"/>
      <c r="N35" s="51"/>
      <c r="O35" s="129" t="s">
        <v>1653</v>
      </c>
      <c r="P35" s="130"/>
      <c r="Q35" s="131"/>
      <c r="S35" s="141" t="s">
        <v>463</v>
      </c>
      <c r="T35" s="142"/>
      <c r="U35" s="143"/>
      <c r="V35" s="51"/>
      <c r="W35" s="141" t="s">
        <v>464</v>
      </c>
      <c r="X35" s="142"/>
      <c r="Y35" s="143"/>
      <c r="Z35" s="52"/>
    </row>
    <row r="36" spans="2:26" s="16" customFormat="1" ht="15" thickBot="1" x14ac:dyDescent="0.35">
      <c r="B36" s="50"/>
      <c r="C36" s="132"/>
      <c r="D36" s="133"/>
      <c r="E36" s="134"/>
      <c r="F36" s="51"/>
      <c r="G36" s="132"/>
      <c r="H36" s="133"/>
      <c r="I36" s="134"/>
      <c r="K36" s="132"/>
      <c r="L36" s="133"/>
      <c r="M36" s="134"/>
      <c r="N36" s="51"/>
      <c r="O36" s="132"/>
      <c r="P36" s="133"/>
      <c r="Q36" s="134"/>
      <c r="S36" s="144"/>
      <c r="T36" s="145"/>
      <c r="U36" s="146"/>
      <c r="V36" s="51"/>
      <c r="W36" s="144"/>
      <c r="X36" s="145"/>
      <c r="Y36" s="146"/>
      <c r="Z36" s="52"/>
    </row>
    <row r="37" spans="2:26" s="16" customFormat="1" ht="12" customHeight="1" x14ac:dyDescent="0.3">
      <c r="B37" s="50"/>
      <c r="C37" s="51"/>
      <c r="D37" s="51"/>
      <c r="E37" s="51"/>
      <c r="F37" s="51"/>
      <c r="G37" s="51"/>
      <c r="H37" s="51"/>
      <c r="I37" s="51"/>
      <c r="Z37" s="52"/>
    </row>
    <row r="38" spans="2:26" x14ac:dyDescent="0.3">
      <c r="B38" s="47"/>
      <c r="C38" s="48"/>
      <c r="D38" s="48"/>
      <c r="E38" s="128"/>
      <c r="F38" s="128"/>
      <c r="G38" s="128"/>
      <c r="H38" s="128" t="s">
        <v>353</v>
      </c>
      <c r="I38" s="128"/>
      <c r="J38" s="128"/>
      <c r="K38" s="128" t="s">
        <v>352</v>
      </c>
      <c r="L38" s="128"/>
      <c r="M38" s="128"/>
      <c r="N38" s="128"/>
      <c r="O38" s="128" t="s">
        <v>354</v>
      </c>
      <c r="P38" s="128"/>
      <c r="Q38" s="128"/>
      <c r="R38" s="128"/>
      <c r="S38" s="128"/>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44041</v>
      </c>
      <c r="C8" s="65">
        <f>VLOOKUP($A8,'Return Data'!$B$7:$R$1700,4,0)</f>
        <v>750.23</v>
      </c>
      <c r="D8" s="65">
        <f>VLOOKUP($A8,'Return Data'!$B$7:$R$1700,10,0)</f>
        <v>11.7195</v>
      </c>
      <c r="E8" s="66">
        <f t="shared" ref="E8:E40" si="0">RANK(D8,D$8:D$40,0)</f>
        <v>12</v>
      </c>
      <c r="F8" s="65">
        <f>VLOOKUP($A8,'Return Data'!$B$7:$R$1700,11,0)</f>
        <v>-9.0640999999999998</v>
      </c>
      <c r="G8" s="66">
        <f t="shared" ref="G8:G40" si="1">RANK(F8,F$8:F$40,0)</f>
        <v>30</v>
      </c>
      <c r="H8" s="65">
        <f>VLOOKUP($A8,'Return Data'!$B$7:$R$1700,12,0)</f>
        <v>-7.4623999999999997</v>
      </c>
      <c r="I8" s="66">
        <f t="shared" ref="I8:I40" si="2">RANK(H8,H$8:H$40,0)</f>
        <v>32</v>
      </c>
      <c r="J8" s="65">
        <f>VLOOKUP($A8,'Return Data'!$B$7:$R$1700,13,0)</f>
        <v>-3.7820999999999998</v>
      </c>
      <c r="K8" s="66">
        <f t="shared" ref="K8:K28" si="3">RANK(J8,J$8:J$40,0)</f>
        <v>31</v>
      </c>
      <c r="L8" s="65">
        <f>VLOOKUP($A8,'Return Data'!$B$7:$R$1700,17,0)</f>
        <v>-3.4036</v>
      </c>
      <c r="M8" s="66">
        <f>RANK(L8,L$8:L$40,0)</f>
        <v>25</v>
      </c>
      <c r="N8" s="65">
        <f>VLOOKUP($A8,'Return Data'!$B$7:$R$1700,14,0)</f>
        <v>-0.51919999999999999</v>
      </c>
      <c r="O8" s="66">
        <f>RANK(N8,N$8:N$40,0)</f>
        <v>25</v>
      </c>
      <c r="P8" s="65">
        <f>VLOOKUP($A8,'Return Data'!$B$7:$R$1700,15,0)</f>
        <v>5.2352999999999996</v>
      </c>
      <c r="Q8" s="66">
        <f>RANK(P8,P$8:P$40,0)</f>
        <v>15</v>
      </c>
      <c r="R8" s="65">
        <f>VLOOKUP($A8,'Return Data'!$B$7:$R$1700,16,0)</f>
        <v>10.629899999999999</v>
      </c>
      <c r="S8" s="67">
        <f t="shared" ref="S8:S40" si="4">RANK(R8,R$8:R$40,0)</f>
        <v>11</v>
      </c>
    </row>
    <row r="9" spans="1:20" x14ac:dyDescent="0.3">
      <c r="A9" s="63" t="s">
        <v>483</v>
      </c>
      <c r="B9" s="64">
        <f>VLOOKUP($A9,'Return Data'!$B$7:$R$1700,3,0)</f>
        <v>44041</v>
      </c>
      <c r="C9" s="65">
        <f>VLOOKUP($A9,'Return Data'!$B$7:$R$1700,4,0)</f>
        <v>10.99</v>
      </c>
      <c r="D9" s="65">
        <f>VLOOKUP($A9,'Return Data'!$B$7:$R$1700,10,0)</f>
        <v>12.028499999999999</v>
      </c>
      <c r="E9" s="66">
        <f t="shared" si="0"/>
        <v>9</v>
      </c>
      <c r="F9" s="65">
        <f>VLOOKUP($A9,'Return Data'!$B$7:$R$1700,11,0)</f>
        <v>-5.5842000000000001</v>
      </c>
      <c r="G9" s="66">
        <f t="shared" si="1"/>
        <v>14</v>
      </c>
      <c r="H9" s="65">
        <f>VLOOKUP($A9,'Return Data'!$B$7:$R$1700,12,0)</f>
        <v>-3.0863999999999998</v>
      </c>
      <c r="I9" s="66">
        <f t="shared" si="2"/>
        <v>20</v>
      </c>
      <c r="J9" s="65">
        <f>VLOOKUP($A9,'Return Data'!$B$7:$R$1700,13,0)</f>
        <v>7.0106999999999999</v>
      </c>
      <c r="K9" s="66">
        <f t="shared" si="3"/>
        <v>7</v>
      </c>
      <c r="L9" s="65"/>
      <c r="M9" s="66"/>
      <c r="N9" s="65"/>
      <c r="O9" s="66"/>
      <c r="P9" s="65"/>
      <c r="Q9" s="66"/>
      <c r="R9" s="65">
        <f>VLOOKUP($A9,'Return Data'!$B$7:$R$1700,16,0)</f>
        <v>4.9019000000000004</v>
      </c>
      <c r="S9" s="67">
        <f t="shared" si="4"/>
        <v>29</v>
      </c>
    </row>
    <row r="10" spans="1:20" x14ac:dyDescent="0.3">
      <c r="A10" s="63" t="s">
        <v>486</v>
      </c>
      <c r="B10" s="64">
        <f>VLOOKUP($A10,'Return Data'!$B$7:$R$1700,3,0)</f>
        <v>44041</v>
      </c>
      <c r="C10" s="65">
        <f>VLOOKUP($A10,'Return Data'!$B$7:$R$1700,4,0)</f>
        <v>58.32</v>
      </c>
      <c r="D10" s="65">
        <f>VLOOKUP($A10,'Return Data'!$B$7:$R$1700,10,0)</f>
        <v>13.110900000000001</v>
      </c>
      <c r="E10" s="66">
        <f t="shared" si="0"/>
        <v>5</v>
      </c>
      <c r="F10" s="65">
        <f>VLOOKUP($A10,'Return Data'!$B$7:$R$1700,11,0)</f>
        <v>-5.5547000000000004</v>
      </c>
      <c r="G10" s="66">
        <f t="shared" si="1"/>
        <v>12</v>
      </c>
      <c r="H10" s="65">
        <f>VLOOKUP($A10,'Return Data'!$B$7:$R$1700,12,0)</f>
        <v>-1.6692</v>
      </c>
      <c r="I10" s="66">
        <f t="shared" si="2"/>
        <v>14</v>
      </c>
      <c r="J10" s="65">
        <f>VLOOKUP($A10,'Return Data'!$B$7:$R$1700,13,0)</f>
        <v>1.4966999999999999</v>
      </c>
      <c r="K10" s="66">
        <f t="shared" si="3"/>
        <v>21</v>
      </c>
      <c r="L10" s="65">
        <f>VLOOKUP($A10,'Return Data'!$B$7:$R$1700,17,0)</f>
        <v>-1.6812</v>
      </c>
      <c r="M10" s="66">
        <f t="shared" ref="M10:M18" si="5">RANK(L10,L$8:L$40,0)</f>
        <v>21</v>
      </c>
      <c r="N10" s="65">
        <f>VLOOKUP($A10,'Return Data'!$B$7:$R$1700,14,0)</f>
        <v>1.0426</v>
      </c>
      <c r="O10" s="66">
        <f t="shared" ref="O10:O15" si="6">RANK(N10,N$8:N$40,0)</f>
        <v>21</v>
      </c>
      <c r="P10" s="65">
        <f>VLOOKUP($A10,'Return Data'!$B$7:$R$1700,15,0)</f>
        <v>5.2930999999999999</v>
      </c>
      <c r="Q10" s="66">
        <f>RANK(P10,P$8:P$40,0)</f>
        <v>14</v>
      </c>
      <c r="R10" s="65">
        <f>VLOOKUP($A10,'Return Data'!$B$7:$R$1700,16,0)</f>
        <v>9.0678000000000001</v>
      </c>
      <c r="S10" s="67">
        <f t="shared" si="4"/>
        <v>19</v>
      </c>
    </row>
    <row r="11" spans="1:20" x14ac:dyDescent="0.3">
      <c r="A11" s="63" t="s">
        <v>487</v>
      </c>
      <c r="B11" s="64">
        <f>VLOOKUP($A11,'Return Data'!$B$7:$R$1700,3,0)</f>
        <v>44041</v>
      </c>
      <c r="C11" s="65">
        <f>VLOOKUP($A11,'Return Data'!$B$7:$R$1700,4,0)</f>
        <v>13.5532</v>
      </c>
      <c r="D11" s="65">
        <f>VLOOKUP($A11,'Return Data'!$B$7:$R$1700,10,0)</f>
        <v>11.1228</v>
      </c>
      <c r="E11" s="66">
        <f t="shared" si="0"/>
        <v>17</v>
      </c>
      <c r="F11" s="65">
        <f>VLOOKUP($A11,'Return Data'!$B$7:$R$1700,11,0)</f>
        <v>-2.7077</v>
      </c>
      <c r="G11" s="66">
        <f t="shared" si="1"/>
        <v>6</v>
      </c>
      <c r="H11" s="65">
        <f>VLOOKUP($A11,'Return Data'!$B$7:$R$1700,12,0)</f>
        <v>2.3555000000000001</v>
      </c>
      <c r="I11" s="66">
        <f t="shared" si="2"/>
        <v>5</v>
      </c>
      <c r="J11" s="65">
        <f>VLOOKUP($A11,'Return Data'!$B$7:$R$1700,13,0)</f>
        <v>11.045400000000001</v>
      </c>
      <c r="K11" s="66">
        <f t="shared" si="3"/>
        <v>3</v>
      </c>
      <c r="L11" s="65">
        <f>VLOOKUP($A11,'Return Data'!$B$7:$R$1700,17,0)</f>
        <v>8.5475999999999992</v>
      </c>
      <c r="M11" s="66">
        <f t="shared" si="5"/>
        <v>1</v>
      </c>
      <c r="N11" s="65">
        <f>VLOOKUP($A11,'Return Data'!$B$7:$R$1700,14,0)</f>
        <v>8.7873000000000001</v>
      </c>
      <c r="O11" s="66">
        <f t="shared" si="6"/>
        <v>1</v>
      </c>
      <c r="P11" s="65"/>
      <c r="Q11" s="66"/>
      <c r="R11" s="65">
        <f>VLOOKUP($A11,'Return Data'!$B$7:$R$1700,16,0)</f>
        <v>9.6134000000000004</v>
      </c>
      <c r="S11" s="67">
        <f t="shared" si="4"/>
        <v>15</v>
      </c>
    </row>
    <row r="12" spans="1:20" x14ac:dyDescent="0.3">
      <c r="A12" s="63" t="s">
        <v>489</v>
      </c>
      <c r="B12" s="64">
        <f>VLOOKUP($A12,'Return Data'!$B$7:$R$1700,3,0)</f>
        <v>44041</v>
      </c>
      <c r="C12" s="65">
        <f>VLOOKUP($A12,'Return Data'!$B$7:$R$1700,4,0)</f>
        <v>12.54</v>
      </c>
      <c r="D12" s="65">
        <f>VLOOKUP($A12,'Return Data'!$B$7:$R$1700,10,0)</f>
        <v>8.3838000000000008</v>
      </c>
      <c r="E12" s="66">
        <f t="shared" si="0"/>
        <v>32</v>
      </c>
      <c r="F12" s="65">
        <f>VLOOKUP($A12,'Return Data'!$B$7:$R$1700,11,0)</f>
        <v>-5.9264999999999999</v>
      </c>
      <c r="G12" s="66">
        <f t="shared" si="1"/>
        <v>15</v>
      </c>
      <c r="H12" s="65">
        <f>VLOOKUP($A12,'Return Data'!$B$7:$R$1700,12,0)</f>
        <v>2.3673000000000002</v>
      </c>
      <c r="I12" s="66">
        <f t="shared" si="2"/>
        <v>4</v>
      </c>
      <c r="J12" s="65">
        <f>VLOOKUP($A12,'Return Data'!$B$7:$R$1700,13,0)</f>
        <v>10.9735</v>
      </c>
      <c r="K12" s="66">
        <f t="shared" si="3"/>
        <v>4</v>
      </c>
      <c r="L12" s="65">
        <f>VLOOKUP($A12,'Return Data'!$B$7:$R$1700,17,0)</f>
        <v>-5.6047000000000002</v>
      </c>
      <c r="M12" s="66">
        <f t="shared" si="5"/>
        <v>26</v>
      </c>
      <c r="N12" s="65">
        <f>VLOOKUP($A12,'Return Data'!$B$7:$R$1700,14,0)</f>
        <v>0.18640000000000001</v>
      </c>
      <c r="O12" s="66">
        <f t="shared" si="6"/>
        <v>22</v>
      </c>
      <c r="P12" s="65"/>
      <c r="Q12" s="66"/>
      <c r="R12" s="65">
        <f>VLOOKUP($A12,'Return Data'!$B$7:$R$1700,16,0)</f>
        <v>5.7808999999999999</v>
      </c>
      <c r="S12" s="67">
        <f t="shared" si="4"/>
        <v>27</v>
      </c>
    </row>
    <row r="13" spans="1:20" x14ac:dyDescent="0.3">
      <c r="A13" s="63" t="s">
        <v>491</v>
      </c>
      <c r="B13" s="64">
        <f>VLOOKUP($A13,'Return Data'!$B$7:$R$1700,3,0)</f>
        <v>44041</v>
      </c>
      <c r="C13" s="65">
        <f>VLOOKUP($A13,'Return Data'!$B$7:$R$1700,4,0)</f>
        <v>180.41</v>
      </c>
      <c r="D13" s="65">
        <f>VLOOKUP($A13,'Return Data'!$B$7:$R$1700,10,0)</f>
        <v>9.9123000000000001</v>
      </c>
      <c r="E13" s="66">
        <f t="shared" si="0"/>
        <v>29</v>
      </c>
      <c r="F13" s="65">
        <f>VLOOKUP($A13,'Return Data'!$B$7:$R$1700,11,0)</f>
        <v>-1.1884999999999999</v>
      </c>
      <c r="G13" s="66">
        <f t="shared" si="1"/>
        <v>3</v>
      </c>
      <c r="H13" s="65">
        <f>VLOOKUP($A13,'Return Data'!$B$7:$R$1700,12,0)</f>
        <v>3.3631000000000002</v>
      </c>
      <c r="I13" s="66">
        <f t="shared" si="2"/>
        <v>3</v>
      </c>
      <c r="J13" s="65">
        <f>VLOOKUP($A13,'Return Data'!$B$7:$R$1700,13,0)</f>
        <v>10.0732</v>
      </c>
      <c r="K13" s="66">
        <f t="shared" si="3"/>
        <v>5</v>
      </c>
      <c r="L13" s="65">
        <f>VLOOKUP($A13,'Return Data'!$B$7:$R$1700,17,0)</f>
        <v>6.1706000000000003</v>
      </c>
      <c r="M13" s="66">
        <f t="shared" si="5"/>
        <v>3</v>
      </c>
      <c r="N13" s="65">
        <f>VLOOKUP($A13,'Return Data'!$B$7:$R$1700,14,0)</f>
        <v>7.4741999999999997</v>
      </c>
      <c r="O13" s="66">
        <f t="shared" si="6"/>
        <v>2</v>
      </c>
      <c r="P13" s="65">
        <f>VLOOKUP($A13,'Return Data'!$B$7:$R$1700,15,0)</f>
        <v>9.0593000000000004</v>
      </c>
      <c r="Q13" s="66">
        <f>RANK(P13,P$8:P$40,0)</f>
        <v>1</v>
      </c>
      <c r="R13" s="65">
        <f>VLOOKUP($A13,'Return Data'!$B$7:$R$1700,16,0)</f>
        <v>12.955</v>
      </c>
      <c r="S13" s="67">
        <f t="shared" si="4"/>
        <v>2</v>
      </c>
    </row>
    <row r="14" spans="1:20" x14ac:dyDescent="0.3">
      <c r="A14" s="63" t="s">
        <v>493</v>
      </c>
      <c r="B14" s="64">
        <f>VLOOKUP($A14,'Return Data'!$B$7:$R$1700,3,0)</f>
        <v>44041</v>
      </c>
      <c r="C14" s="65">
        <f>VLOOKUP($A14,'Return Data'!$B$7:$R$1700,4,0)</f>
        <v>168.68199999999999</v>
      </c>
      <c r="D14" s="65">
        <f>VLOOKUP($A14,'Return Data'!$B$7:$R$1700,10,0)</f>
        <v>10.3146</v>
      </c>
      <c r="E14" s="66">
        <f t="shared" si="0"/>
        <v>24</v>
      </c>
      <c r="F14" s="65">
        <f>VLOOKUP($A14,'Return Data'!$B$7:$R$1700,11,0)</f>
        <v>-5.9408000000000003</v>
      </c>
      <c r="G14" s="66">
        <f t="shared" si="1"/>
        <v>16</v>
      </c>
      <c r="H14" s="65">
        <f>VLOOKUP($A14,'Return Data'!$B$7:$R$1700,12,0)</f>
        <v>-1.8851</v>
      </c>
      <c r="I14" s="66">
        <f t="shared" si="2"/>
        <v>15</v>
      </c>
      <c r="J14" s="65">
        <f>VLOOKUP($A14,'Return Data'!$B$7:$R$1700,13,0)</f>
        <v>6.8384999999999998</v>
      </c>
      <c r="K14" s="66">
        <f t="shared" si="3"/>
        <v>8</v>
      </c>
      <c r="L14" s="65">
        <f>VLOOKUP($A14,'Return Data'!$B$7:$R$1700,17,0)</f>
        <v>3.9504999999999999</v>
      </c>
      <c r="M14" s="66">
        <f t="shared" si="5"/>
        <v>7</v>
      </c>
      <c r="N14" s="65">
        <f>VLOOKUP($A14,'Return Data'!$B$7:$R$1700,14,0)</f>
        <v>5.0469999999999997</v>
      </c>
      <c r="O14" s="66">
        <f t="shared" si="6"/>
        <v>7</v>
      </c>
      <c r="P14" s="65">
        <f>VLOOKUP($A14,'Return Data'!$B$7:$R$1700,15,0)</f>
        <v>8.2060999999999993</v>
      </c>
      <c r="Q14" s="66">
        <f>RANK(P14,P$8:P$40,0)</f>
        <v>5</v>
      </c>
      <c r="R14" s="65">
        <f>VLOOKUP($A14,'Return Data'!$B$7:$R$1700,16,0)</f>
        <v>11.8314</v>
      </c>
      <c r="S14" s="67">
        <f t="shared" si="4"/>
        <v>8</v>
      </c>
    </row>
    <row r="15" spans="1:20" x14ac:dyDescent="0.3">
      <c r="A15" s="63" t="s">
        <v>495</v>
      </c>
      <c r="B15" s="64">
        <f>VLOOKUP($A15,'Return Data'!$B$7:$R$1700,3,0)</f>
        <v>44041</v>
      </c>
      <c r="C15" s="65">
        <f>VLOOKUP($A15,'Return Data'!$B$7:$R$1700,4,0)</f>
        <v>26.56</v>
      </c>
      <c r="D15" s="65">
        <f>VLOOKUP($A15,'Return Data'!$B$7:$R$1700,10,0)</f>
        <v>10.070499999999999</v>
      </c>
      <c r="E15" s="66">
        <f t="shared" si="0"/>
        <v>25</v>
      </c>
      <c r="F15" s="65">
        <f>VLOOKUP($A15,'Return Data'!$B$7:$R$1700,11,0)</f>
        <v>-6.8723999999999998</v>
      </c>
      <c r="G15" s="66">
        <f t="shared" si="1"/>
        <v>20</v>
      </c>
      <c r="H15" s="65">
        <f>VLOOKUP($A15,'Return Data'!$B$7:$R$1700,12,0)</f>
        <v>-2.4247000000000001</v>
      </c>
      <c r="I15" s="66">
        <f t="shared" si="2"/>
        <v>18</v>
      </c>
      <c r="J15" s="65">
        <f>VLOOKUP($A15,'Return Data'!$B$7:$R$1700,13,0)</f>
        <v>2.7864</v>
      </c>
      <c r="K15" s="66">
        <f t="shared" si="3"/>
        <v>15</v>
      </c>
      <c r="L15" s="65">
        <f>VLOOKUP($A15,'Return Data'!$B$7:$R$1700,17,0)</f>
        <v>1.6132</v>
      </c>
      <c r="M15" s="66">
        <f t="shared" si="5"/>
        <v>11</v>
      </c>
      <c r="N15" s="65">
        <f>VLOOKUP($A15,'Return Data'!$B$7:$R$1700,14,0)</f>
        <v>3.8197999999999999</v>
      </c>
      <c r="O15" s="66">
        <f t="shared" si="6"/>
        <v>11</v>
      </c>
      <c r="P15" s="65">
        <f>VLOOKUP($A15,'Return Data'!$B$7:$R$1700,15,0)</f>
        <v>5.7992999999999997</v>
      </c>
      <c r="Q15" s="66">
        <f>RANK(P15,P$8:P$40,0)</f>
        <v>13</v>
      </c>
      <c r="R15" s="65">
        <f>VLOOKUP($A15,'Return Data'!$B$7:$R$1700,16,0)</f>
        <v>10.055400000000001</v>
      </c>
      <c r="S15" s="67">
        <f t="shared" si="4"/>
        <v>13</v>
      </c>
    </row>
    <row r="16" spans="1:20" x14ac:dyDescent="0.3">
      <c r="A16" s="63" t="s">
        <v>497</v>
      </c>
      <c r="B16" s="64">
        <f>VLOOKUP($A16,'Return Data'!$B$7:$R$1700,3,0)</f>
        <v>44041</v>
      </c>
      <c r="C16" s="65">
        <f>VLOOKUP($A16,'Return Data'!$B$7:$R$1700,4,0)</f>
        <v>10.5723</v>
      </c>
      <c r="D16" s="65">
        <f>VLOOKUP($A16,'Return Data'!$B$7:$R$1700,10,0)</f>
        <v>10.678100000000001</v>
      </c>
      <c r="E16" s="66">
        <f t="shared" si="0"/>
        <v>20</v>
      </c>
      <c r="F16" s="65">
        <f>VLOOKUP($A16,'Return Data'!$B$7:$R$1700,11,0)</f>
        <v>-7.8385999999999996</v>
      </c>
      <c r="G16" s="66">
        <f t="shared" si="1"/>
        <v>27</v>
      </c>
      <c r="H16" s="65">
        <f>VLOOKUP($A16,'Return Data'!$B$7:$R$1700,12,0)</f>
        <v>-4.7385999999999999</v>
      </c>
      <c r="I16" s="66">
        <f t="shared" si="2"/>
        <v>28</v>
      </c>
      <c r="J16" s="65">
        <f>VLOOKUP($A16,'Return Data'!$B$7:$R$1700,13,0)</f>
        <v>1.3886000000000001</v>
      </c>
      <c r="K16" s="66">
        <f t="shared" si="3"/>
        <v>22</v>
      </c>
      <c r="L16" s="65">
        <f>VLOOKUP($A16,'Return Data'!$B$7:$R$1700,17,0)</f>
        <v>1.5447</v>
      </c>
      <c r="M16" s="66">
        <f t="shared" si="5"/>
        <v>12</v>
      </c>
      <c r="N16" s="65"/>
      <c r="O16" s="66"/>
      <c r="P16" s="65"/>
      <c r="Q16" s="66"/>
      <c r="R16" s="65">
        <f>VLOOKUP($A16,'Return Data'!$B$7:$R$1700,16,0)</f>
        <v>2.5049999999999999</v>
      </c>
      <c r="S16" s="67">
        <f t="shared" si="4"/>
        <v>33</v>
      </c>
    </row>
    <row r="17" spans="1:19" x14ac:dyDescent="0.3">
      <c r="A17" s="63" t="s">
        <v>500</v>
      </c>
      <c r="B17" s="64">
        <f>VLOOKUP($A17,'Return Data'!$B$7:$R$1700,3,0)</f>
        <v>44041</v>
      </c>
      <c r="C17" s="65">
        <f>VLOOKUP($A17,'Return Data'!$B$7:$R$1700,4,0)</f>
        <v>125.9478</v>
      </c>
      <c r="D17" s="65">
        <f>VLOOKUP($A17,'Return Data'!$B$7:$R$1700,10,0)</f>
        <v>11.6296</v>
      </c>
      <c r="E17" s="66">
        <f t="shared" si="0"/>
        <v>14</v>
      </c>
      <c r="F17" s="65">
        <f>VLOOKUP($A17,'Return Data'!$B$7:$R$1700,11,0)</f>
        <v>-7.5045999999999999</v>
      </c>
      <c r="G17" s="66">
        <f t="shared" si="1"/>
        <v>26</v>
      </c>
      <c r="H17" s="65">
        <f>VLOOKUP($A17,'Return Data'!$B$7:$R$1700,12,0)</f>
        <v>-4.1344000000000003</v>
      </c>
      <c r="I17" s="66">
        <f t="shared" si="2"/>
        <v>24</v>
      </c>
      <c r="J17" s="65">
        <f>VLOOKUP($A17,'Return Data'!$B$7:$R$1700,13,0)</f>
        <v>-7.3599999999999999E-2</v>
      </c>
      <c r="K17" s="66">
        <f t="shared" si="3"/>
        <v>25</v>
      </c>
      <c r="L17" s="65">
        <f>VLOOKUP($A17,'Return Data'!$B$7:$R$1700,17,0)</f>
        <v>0.91049999999999998</v>
      </c>
      <c r="M17" s="66">
        <f t="shared" si="5"/>
        <v>13</v>
      </c>
      <c r="N17" s="65">
        <f>VLOOKUP($A17,'Return Data'!$B$7:$R$1700,14,0)</f>
        <v>2.6373000000000002</v>
      </c>
      <c r="O17" s="66">
        <f>RANK(N17,N$8:N$40,0)</f>
        <v>13</v>
      </c>
      <c r="P17" s="65">
        <f>VLOOKUP($A17,'Return Data'!$B$7:$R$1700,15,0)</f>
        <v>6.0119999999999996</v>
      </c>
      <c r="Q17" s="66">
        <f>RANK(P17,P$8:P$40,0)</f>
        <v>11</v>
      </c>
      <c r="R17" s="65">
        <f>VLOOKUP($A17,'Return Data'!$B$7:$R$1700,16,0)</f>
        <v>11.5124</v>
      </c>
      <c r="S17" s="67">
        <f t="shared" si="4"/>
        <v>9</v>
      </c>
    </row>
    <row r="18" spans="1:19" x14ac:dyDescent="0.3">
      <c r="A18" s="63" t="s">
        <v>502</v>
      </c>
      <c r="B18" s="64">
        <f>VLOOKUP($A18,'Return Data'!$B$7:$R$1700,3,0)</f>
        <v>44041</v>
      </c>
      <c r="C18" s="65">
        <f>VLOOKUP($A18,'Return Data'!$B$7:$R$1700,4,0)</f>
        <v>54.042999999999999</v>
      </c>
      <c r="D18" s="65">
        <f>VLOOKUP($A18,'Return Data'!$B$7:$R$1700,10,0)</f>
        <v>11.7422</v>
      </c>
      <c r="E18" s="66">
        <f t="shared" si="0"/>
        <v>11</v>
      </c>
      <c r="F18" s="65">
        <f>VLOOKUP($A18,'Return Data'!$B$7:$R$1700,11,0)</f>
        <v>-7.3082000000000003</v>
      </c>
      <c r="G18" s="66">
        <f t="shared" si="1"/>
        <v>25</v>
      </c>
      <c r="H18" s="65">
        <f>VLOOKUP($A18,'Return Data'!$B$7:$R$1700,12,0)</f>
        <v>-4.0106000000000002</v>
      </c>
      <c r="I18" s="66">
        <f t="shared" si="2"/>
        <v>23</v>
      </c>
      <c r="J18" s="65">
        <f>VLOOKUP($A18,'Return Data'!$B$7:$R$1700,13,0)</f>
        <v>-1.7704</v>
      </c>
      <c r="K18" s="66">
        <f t="shared" si="3"/>
        <v>29</v>
      </c>
      <c r="L18" s="65">
        <f>VLOOKUP($A18,'Return Data'!$B$7:$R$1700,17,0)</f>
        <v>0.24410000000000001</v>
      </c>
      <c r="M18" s="66">
        <f t="shared" si="5"/>
        <v>16</v>
      </c>
      <c r="N18" s="65">
        <f>VLOOKUP($A18,'Return Data'!$B$7:$R$1700,14,0)</f>
        <v>1.9552</v>
      </c>
      <c r="O18" s="66">
        <f>RANK(N18,N$8:N$40,0)</f>
        <v>16</v>
      </c>
      <c r="P18" s="65">
        <f>VLOOKUP($A18,'Return Data'!$B$7:$R$1700,15,0)</f>
        <v>7.4211</v>
      </c>
      <c r="Q18" s="66">
        <f>RANK(P18,P$8:P$40,0)</f>
        <v>8</v>
      </c>
      <c r="R18" s="65">
        <f>VLOOKUP($A18,'Return Data'!$B$7:$R$1700,16,0)</f>
        <v>12.5547</v>
      </c>
      <c r="S18" s="67">
        <f t="shared" si="4"/>
        <v>3</v>
      </c>
    </row>
    <row r="19" spans="1:19" x14ac:dyDescent="0.3">
      <c r="A19" s="63" t="s">
        <v>503</v>
      </c>
      <c r="B19" s="64">
        <f>VLOOKUP($A19,'Return Data'!$B$7:$R$1700,3,0)</f>
        <v>44041</v>
      </c>
      <c r="C19" s="65">
        <f>VLOOKUP($A19,'Return Data'!$B$7:$R$1700,4,0)</f>
        <v>11.4048</v>
      </c>
      <c r="D19" s="65">
        <f>VLOOKUP($A19,'Return Data'!$B$7:$R$1700,10,0)</f>
        <v>11.0962</v>
      </c>
      <c r="E19" s="66">
        <f t="shared" si="0"/>
        <v>19</v>
      </c>
      <c r="F19" s="65">
        <f>VLOOKUP($A19,'Return Data'!$B$7:$R$1700,11,0)</f>
        <v>-3.6480000000000001</v>
      </c>
      <c r="G19" s="66">
        <f t="shared" si="1"/>
        <v>10</v>
      </c>
      <c r="H19" s="65">
        <f>VLOOKUP($A19,'Return Data'!$B$7:$R$1700,12,0)</f>
        <v>1.5141</v>
      </c>
      <c r="I19" s="66">
        <f t="shared" si="2"/>
        <v>6</v>
      </c>
      <c r="J19" s="65">
        <f>VLOOKUP($A19,'Return Data'!$B$7:$R$1700,13,0)</f>
        <v>6.3414000000000001</v>
      </c>
      <c r="K19" s="66">
        <f t="shared" si="3"/>
        <v>10</v>
      </c>
      <c r="L19" s="65"/>
      <c r="M19" s="66"/>
      <c r="N19" s="65"/>
      <c r="O19" s="66"/>
      <c r="P19" s="65"/>
      <c r="Q19" s="66"/>
      <c r="R19" s="65">
        <f>VLOOKUP($A19,'Return Data'!$B$7:$R$1700,16,0)</f>
        <v>7.7098000000000004</v>
      </c>
      <c r="S19" s="67">
        <f t="shared" si="4"/>
        <v>26</v>
      </c>
    </row>
    <row r="20" spans="1:19" x14ac:dyDescent="0.3">
      <c r="A20" s="63" t="s">
        <v>506</v>
      </c>
      <c r="B20" s="64">
        <f>VLOOKUP($A20,'Return Data'!$B$7:$R$1700,3,0)</f>
        <v>44041</v>
      </c>
      <c r="C20" s="65">
        <f>VLOOKUP($A20,'Return Data'!$B$7:$R$1700,4,0)</f>
        <v>136.72</v>
      </c>
      <c r="D20" s="65">
        <f>VLOOKUP($A20,'Return Data'!$B$7:$R$1700,10,0)</f>
        <v>11.109299999999999</v>
      </c>
      <c r="E20" s="66">
        <f t="shared" si="0"/>
        <v>18</v>
      </c>
      <c r="F20" s="65">
        <f>VLOOKUP($A20,'Return Data'!$B$7:$R$1700,11,0)</f>
        <v>-9.3668999999999993</v>
      </c>
      <c r="G20" s="66">
        <f t="shared" si="1"/>
        <v>31</v>
      </c>
      <c r="H20" s="65">
        <f>VLOOKUP($A20,'Return Data'!$B$7:$R$1700,12,0)</f>
        <v>-5.7557999999999998</v>
      </c>
      <c r="I20" s="66">
        <f t="shared" si="2"/>
        <v>30</v>
      </c>
      <c r="J20" s="65">
        <f>VLOOKUP($A20,'Return Data'!$B$7:$R$1700,13,0)</f>
        <v>-3.5348999999999999</v>
      </c>
      <c r="K20" s="66">
        <f t="shared" si="3"/>
        <v>30</v>
      </c>
      <c r="L20" s="65">
        <f>VLOOKUP($A20,'Return Data'!$B$7:$R$1700,17,0)</f>
        <v>0.50639999999999996</v>
      </c>
      <c r="M20" s="66">
        <f>RANK(L20,L$8:L$40,0)</f>
        <v>14</v>
      </c>
      <c r="N20" s="65">
        <f>VLOOKUP($A20,'Return Data'!$B$7:$R$1700,14,0)</f>
        <v>2.3902999999999999</v>
      </c>
      <c r="O20" s="66">
        <f>RANK(N20,N$8:N$40,0)</f>
        <v>14</v>
      </c>
      <c r="P20" s="65">
        <f>VLOOKUP($A20,'Return Data'!$B$7:$R$1700,15,0)</f>
        <v>7.4764999999999997</v>
      </c>
      <c r="Q20" s="66">
        <f>RANK(P20,P$8:P$40,0)</f>
        <v>7</v>
      </c>
      <c r="R20" s="65">
        <f>VLOOKUP($A20,'Return Data'!$B$7:$R$1700,16,0)</f>
        <v>12.4552</v>
      </c>
      <c r="S20" s="67">
        <f t="shared" si="4"/>
        <v>4</v>
      </c>
    </row>
    <row r="21" spans="1:19" x14ac:dyDescent="0.3">
      <c r="A21" s="63" t="s">
        <v>508</v>
      </c>
      <c r="B21" s="64">
        <f>VLOOKUP($A21,'Return Data'!$B$7:$R$1700,3,0)</f>
        <v>44041</v>
      </c>
      <c r="C21" s="65">
        <f>VLOOKUP($A21,'Return Data'!$B$7:$R$1700,4,0)</f>
        <v>12.132899999999999</v>
      </c>
      <c r="D21" s="65">
        <f>VLOOKUP($A21,'Return Data'!$B$7:$R$1700,10,0)</f>
        <v>10.3583</v>
      </c>
      <c r="E21" s="66">
        <f t="shared" si="0"/>
        <v>23</v>
      </c>
      <c r="F21" s="65">
        <f>VLOOKUP($A21,'Return Data'!$B$7:$R$1700,11,0)</f>
        <v>-2.0236999999999998</v>
      </c>
      <c r="G21" s="66">
        <f t="shared" si="1"/>
        <v>5</v>
      </c>
      <c r="H21" s="65">
        <f>VLOOKUP($A21,'Return Data'!$B$7:$R$1700,12,0)</f>
        <v>0.25040000000000001</v>
      </c>
      <c r="I21" s="66">
        <f t="shared" si="2"/>
        <v>8</v>
      </c>
      <c r="J21" s="65">
        <f>VLOOKUP($A21,'Return Data'!$B$7:$R$1700,13,0)</f>
        <v>6.6882000000000001</v>
      </c>
      <c r="K21" s="66">
        <f t="shared" si="3"/>
        <v>9</v>
      </c>
      <c r="L21" s="65">
        <f>VLOOKUP($A21,'Return Data'!$B$7:$R$1700,17,0)</f>
        <v>-1.8189</v>
      </c>
      <c r="M21" s="66">
        <f>RANK(L21,L$8:L$40,0)</f>
        <v>22</v>
      </c>
      <c r="N21" s="65">
        <f>VLOOKUP($A21,'Return Data'!$B$7:$R$1700,14,0)</f>
        <v>1.3991</v>
      </c>
      <c r="O21" s="66">
        <f>RANK(N21,N$8:N$40,0)</f>
        <v>20</v>
      </c>
      <c r="P21" s="65"/>
      <c r="Q21" s="66"/>
      <c r="R21" s="65">
        <f>VLOOKUP($A21,'Return Data'!$B$7:$R$1700,16,0)</f>
        <v>5.2701000000000002</v>
      </c>
      <c r="S21" s="67">
        <f t="shared" si="4"/>
        <v>28</v>
      </c>
    </row>
    <row r="22" spans="1:19" x14ac:dyDescent="0.3">
      <c r="A22" s="63" t="s">
        <v>509</v>
      </c>
      <c r="B22" s="64">
        <f>VLOOKUP($A22,'Return Data'!$B$7:$R$1700,3,0)</f>
        <v>44041</v>
      </c>
      <c r="C22" s="65">
        <f>VLOOKUP($A22,'Return Data'!$B$7:$R$1700,4,0)</f>
        <v>11.39</v>
      </c>
      <c r="D22" s="65">
        <f>VLOOKUP($A22,'Return Data'!$B$7:$R$1700,10,0)</f>
        <v>9.6245999999999992</v>
      </c>
      <c r="E22" s="66">
        <f t="shared" si="0"/>
        <v>30</v>
      </c>
      <c r="F22" s="65">
        <f>VLOOKUP($A22,'Return Data'!$B$7:$R$1700,11,0)</f>
        <v>-9.5313999999999997</v>
      </c>
      <c r="G22" s="66">
        <f t="shared" si="1"/>
        <v>32</v>
      </c>
      <c r="H22" s="65">
        <f>VLOOKUP($A22,'Return Data'!$B$7:$R$1700,12,0)</f>
        <v>-6.0231000000000003</v>
      </c>
      <c r="I22" s="66">
        <f t="shared" si="2"/>
        <v>31</v>
      </c>
      <c r="J22" s="65">
        <f>VLOOKUP($A22,'Return Data'!$B$7:$R$1700,13,0)</f>
        <v>-1.6408</v>
      </c>
      <c r="K22" s="66">
        <f t="shared" si="3"/>
        <v>28</v>
      </c>
      <c r="L22" s="65">
        <f>VLOOKUP($A22,'Return Data'!$B$7:$R$1700,17,0)</f>
        <v>-2.9662000000000002</v>
      </c>
      <c r="M22" s="66">
        <f>RANK(L22,L$8:L$40,0)</f>
        <v>24</v>
      </c>
      <c r="N22" s="65">
        <f>VLOOKUP($A22,'Return Data'!$B$7:$R$1700,14,0)</f>
        <v>0.10100000000000001</v>
      </c>
      <c r="O22" s="66">
        <f>RANK(N22,N$8:N$40,0)</f>
        <v>24</v>
      </c>
      <c r="P22" s="65"/>
      <c r="Q22" s="66"/>
      <c r="R22" s="65">
        <f>VLOOKUP($A22,'Return Data'!$B$7:$R$1700,16,0)</f>
        <v>3.7014999999999998</v>
      </c>
      <c r="S22" s="67">
        <f t="shared" si="4"/>
        <v>30</v>
      </c>
    </row>
    <row r="23" spans="1:19" x14ac:dyDescent="0.3">
      <c r="A23" s="63" t="s">
        <v>511</v>
      </c>
      <c r="B23" s="64">
        <f>VLOOKUP($A23,'Return Data'!$B$7:$R$1700,3,0)</f>
        <v>44041</v>
      </c>
      <c r="C23" s="65">
        <f>VLOOKUP($A23,'Return Data'!$B$7:$R$1700,4,0)</f>
        <v>10.561500000000001</v>
      </c>
      <c r="D23" s="65">
        <f>VLOOKUP($A23,'Return Data'!$B$7:$R$1700,10,0)</f>
        <v>9.9389000000000003</v>
      </c>
      <c r="E23" s="66">
        <f t="shared" si="0"/>
        <v>28</v>
      </c>
      <c r="F23" s="65">
        <f>VLOOKUP($A23,'Return Data'!$B$7:$R$1700,11,0)</f>
        <v>-7.0315000000000003</v>
      </c>
      <c r="G23" s="66">
        <f t="shared" si="1"/>
        <v>22</v>
      </c>
      <c r="H23" s="65">
        <f>VLOOKUP($A23,'Return Data'!$B$7:$R$1700,12,0)</f>
        <v>-5.3247</v>
      </c>
      <c r="I23" s="66">
        <f t="shared" si="2"/>
        <v>29</v>
      </c>
      <c r="J23" s="65">
        <f>VLOOKUP($A23,'Return Data'!$B$7:$R$1700,13,0)</f>
        <v>0.28870000000000001</v>
      </c>
      <c r="K23" s="66">
        <f t="shared" si="3"/>
        <v>24</v>
      </c>
      <c r="L23" s="65"/>
      <c r="M23" s="66"/>
      <c r="N23" s="65"/>
      <c r="O23" s="66"/>
      <c r="P23" s="65"/>
      <c r="Q23" s="66"/>
      <c r="R23" s="65">
        <f>VLOOKUP($A23,'Return Data'!$B$7:$R$1700,16,0)</f>
        <v>3.4138999999999999</v>
      </c>
      <c r="S23" s="67">
        <f t="shared" si="4"/>
        <v>32</v>
      </c>
    </row>
    <row r="24" spans="1:19" x14ac:dyDescent="0.3">
      <c r="A24" s="63" t="s">
        <v>513</v>
      </c>
      <c r="B24" s="64">
        <f>VLOOKUP($A24,'Return Data'!$B$7:$R$1700,3,0)</f>
        <v>44041</v>
      </c>
      <c r="C24" s="65">
        <f>VLOOKUP($A24,'Return Data'!$B$7:$R$1700,4,0)</f>
        <v>10.727600000000001</v>
      </c>
      <c r="D24" s="65">
        <f>VLOOKUP($A24,'Return Data'!$B$7:$R$1700,10,0)</f>
        <v>9.9736999999999991</v>
      </c>
      <c r="E24" s="66">
        <f t="shared" si="0"/>
        <v>27</v>
      </c>
      <c r="F24" s="65">
        <f>VLOOKUP($A24,'Return Data'!$B$7:$R$1700,11,0)</f>
        <v>-7.2728999999999999</v>
      </c>
      <c r="G24" s="66">
        <f t="shared" si="1"/>
        <v>24</v>
      </c>
      <c r="H24" s="65">
        <f>VLOOKUP($A24,'Return Data'!$B$7:$R$1700,12,0)</f>
        <v>-4.3886000000000003</v>
      </c>
      <c r="I24" s="66">
        <f t="shared" si="2"/>
        <v>26</v>
      </c>
      <c r="J24" s="65">
        <f>VLOOKUP($A24,'Return Data'!$B$7:$R$1700,13,0)</f>
        <v>4.1726999999999999</v>
      </c>
      <c r="K24" s="66">
        <f t="shared" si="3"/>
        <v>13</v>
      </c>
      <c r="L24" s="65"/>
      <c r="M24" s="66"/>
      <c r="N24" s="65"/>
      <c r="O24" s="66"/>
      <c r="P24" s="65"/>
      <c r="Q24" s="66"/>
      <c r="R24" s="65">
        <f>VLOOKUP($A24,'Return Data'!$B$7:$R$1700,16,0)</f>
        <v>3.4260999999999999</v>
      </c>
      <c r="S24" s="67">
        <f t="shared" si="4"/>
        <v>31</v>
      </c>
    </row>
    <row r="25" spans="1:19" x14ac:dyDescent="0.3">
      <c r="A25" s="63" t="s">
        <v>516</v>
      </c>
      <c r="B25" s="64">
        <f>VLOOKUP($A25,'Return Data'!$B$7:$R$1700,3,0)</f>
        <v>44041</v>
      </c>
      <c r="C25" s="65">
        <f>VLOOKUP($A25,'Return Data'!$B$7:$R$1700,4,0)</f>
        <v>48.517099999999999</v>
      </c>
      <c r="D25" s="65">
        <f>VLOOKUP($A25,'Return Data'!$B$7:$R$1700,10,0)</f>
        <v>28.8217</v>
      </c>
      <c r="E25" s="66">
        <f t="shared" si="0"/>
        <v>1</v>
      </c>
      <c r="F25" s="65">
        <f>VLOOKUP($A25,'Return Data'!$B$7:$R$1700,11,0)</f>
        <v>8.6782000000000004</v>
      </c>
      <c r="G25" s="66">
        <f t="shared" si="1"/>
        <v>1</v>
      </c>
      <c r="H25" s="65">
        <f>VLOOKUP($A25,'Return Data'!$B$7:$R$1700,12,0)</f>
        <v>12.8187</v>
      </c>
      <c r="I25" s="66">
        <f t="shared" si="2"/>
        <v>1</v>
      </c>
      <c r="J25" s="65">
        <f>VLOOKUP($A25,'Return Data'!$B$7:$R$1700,13,0)</f>
        <v>15.2089</v>
      </c>
      <c r="K25" s="66">
        <f t="shared" si="3"/>
        <v>1</v>
      </c>
      <c r="L25" s="65">
        <f>VLOOKUP($A25,'Return Data'!$B$7:$R$1700,17,0)</f>
        <v>0.19520000000000001</v>
      </c>
      <c r="M25" s="66">
        <f>RANK(L25,L$8:L$40,0)</f>
        <v>17</v>
      </c>
      <c r="N25" s="65">
        <f>VLOOKUP($A25,'Return Data'!$B$7:$R$1700,14,0)</f>
        <v>1.6748000000000001</v>
      </c>
      <c r="O25" s="66">
        <f>RANK(N25,N$8:N$40,0)</f>
        <v>18</v>
      </c>
      <c r="P25" s="65">
        <f>VLOOKUP($A25,'Return Data'!$B$7:$R$1700,15,0)</f>
        <v>4.2534999999999998</v>
      </c>
      <c r="Q25" s="66">
        <f>RANK(P25,P$8:P$40,0)</f>
        <v>19</v>
      </c>
      <c r="R25" s="65">
        <f>VLOOKUP($A25,'Return Data'!$B$7:$R$1700,16,0)</f>
        <v>9.1422000000000008</v>
      </c>
      <c r="S25" s="67">
        <f t="shared" si="4"/>
        <v>18</v>
      </c>
    </row>
    <row r="26" spans="1:19" x14ac:dyDescent="0.3">
      <c r="A26" s="63" t="s">
        <v>518</v>
      </c>
      <c r="B26" s="64">
        <f>VLOOKUP($A26,'Return Data'!$B$7:$R$1700,3,0)</f>
        <v>44041</v>
      </c>
      <c r="C26" s="65">
        <f>VLOOKUP($A26,'Return Data'!$B$7:$R$1700,4,0)</f>
        <v>47.789291654854303</v>
      </c>
      <c r="D26" s="65">
        <f>VLOOKUP($A26,'Return Data'!$B$7:$R$1700,10,0)</f>
        <v>13.2508</v>
      </c>
      <c r="E26" s="66">
        <f t="shared" si="0"/>
        <v>4</v>
      </c>
      <c r="F26" s="65">
        <f>VLOOKUP($A26,'Return Data'!$B$7:$R$1700,11,0)</f>
        <v>-8.5482999999999993</v>
      </c>
      <c r="G26" s="66">
        <f t="shared" si="1"/>
        <v>28</v>
      </c>
      <c r="H26" s="65">
        <f>VLOOKUP($A26,'Return Data'!$B$7:$R$1700,12,0)</f>
        <v>-2.8544</v>
      </c>
      <c r="I26" s="66">
        <f t="shared" si="2"/>
        <v>19</v>
      </c>
      <c r="J26" s="65">
        <f>VLOOKUP($A26,'Return Data'!$B$7:$R$1700,13,0)</f>
        <v>2.5203000000000002</v>
      </c>
      <c r="K26" s="66">
        <f t="shared" si="3"/>
        <v>17</v>
      </c>
      <c r="L26" s="65">
        <f>VLOOKUP($A26,'Return Data'!$B$7:$R$1700,17,0)</f>
        <v>1.7836000000000001</v>
      </c>
      <c r="M26" s="66">
        <f>RANK(L26,L$8:L$40,0)</f>
        <v>10</v>
      </c>
      <c r="N26" s="65">
        <f>VLOOKUP($A26,'Return Data'!$B$7:$R$1700,14,0)</f>
        <v>2.7134</v>
      </c>
      <c r="O26" s="66">
        <f>RANK(N26,N$8:N$40,0)</f>
        <v>12</v>
      </c>
      <c r="P26" s="65">
        <f>VLOOKUP($A26,'Return Data'!$B$7:$R$1700,15,0)</f>
        <v>7.1745000000000001</v>
      </c>
      <c r="Q26" s="66">
        <f>RANK(P26,P$8:P$40,0)</f>
        <v>9</v>
      </c>
      <c r="R26" s="65">
        <f>VLOOKUP($A26,'Return Data'!$B$7:$R$1700,16,0)</f>
        <v>9.8803999999999998</v>
      </c>
      <c r="S26" s="67">
        <f t="shared" si="4"/>
        <v>14</v>
      </c>
    </row>
    <row r="27" spans="1:19" x14ac:dyDescent="0.3">
      <c r="A27" s="63" t="s">
        <v>519</v>
      </c>
      <c r="B27" s="64">
        <f>VLOOKUP($A27,'Return Data'!$B$7:$R$1700,3,0)</f>
        <v>44041</v>
      </c>
      <c r="C27" s="65">
        <f>VLOOKUP($A27,'Return Data'!$B$7:$R$1700,4,0)</f>
        <v>27.927</v>
      </c>
      <c r="D27" s="65">
        <f>VLOOKUP($A27,'Return Data'!$B$7:$R$1700,10,0)</f>
        <v>11.6633</v>
      </c>
      <c r="E27" s="66">
        <f t="shared" si="0"/>
        <v>13</v>
      </c>
      <c r="F27" s="65">
        <f>VLOOKUP($A27,'Return Data'!$B$7:$R$1700,11,0)</f>
        <v>-5.5819000000000001</v>
      </c>
      <c r="G27" s="66">
        <f t="shared" si="1"/>
        <v>13</v>
      </c>
      <c r="H27" s="65">
        <f>VLOOKUP($A27,'Return Data'!$B$7:$R$1700,12,0)</f>
        <v>-2.3906999999999998</v>
      </c>
      <c r="I27" s="66">
        <f t="shared" si="2"/>
        <v>17</v>
      </c>
      <c r="J27" s="65">
        <f>VLOOKUP($A27,'Return Data'!$B$7:$R$1700,13,0)</f>
        <v>2.1768999999999998</v>
      </c>
      <c r="K27" s="66">
        <f t="shared" si="3"/>
        <v>19</v>
      </c>
      <c r="L27" s="65">
        <f>VLOOKUP($A27,'Return Data'!$B$7:$R$1700,17,0)</f>
        <v>-9.9699999999999997E-2</v>
      </c>
      <c r="M27" s="66">
        <f>RANK(L27,L$8:L$40,0)</f>
        <v>19</v>
      </c>
      <c r="N27" s="65">
        <f>VLOOKUP($A27,'Return Data'!$B$7:$R$1700,14,0)</f>
        <v>1.8794999999999999</v>
      </c>
      <c r="O27" s="66">
        <f>RANK(N27,N$8:N$40,0)</f>
        <v>17</v>
      </c>
      <c r="P27" s="65">
        <f>VLOOKUP($A27,'Return Data'!$B$7:$R$1700,15,0)</f>
        <v>6.5537000000000001</v>
      </c>
      <c r="Q27" s="66">
        <f>RANK(P27,P$8:P$40,0)</f>
        <v>10</v>
      </c>
      <c r="R27" s="65">
        <f>VLOOKUP($A27,'Return Data'!$B$7:$R$1700,16,0)</f>
        <v>12.3734</v>
      </c>
      <c r="S27" s="67">
        <f t="shared" si="4"/>
        <v>5</v>
      </c>
    </row>
    <row r="28" spans="1:19" x14ac:dyDescent="0.3">
      <c r="A28" s="63" t="s">
        <v>522</v>
      </c>
      <c r="B28" s="64">
        <f>VLOOKUP($A28,'Return Data'!$B$7:$R$1700,3,0)</f>
        <v>44041</v>
      </c>
      <c r="C28" s="65">
        <f>VLOOKUP($A28,'Return Data'!$B$7:$R$1700,4,0)</f>
        <v>109.2663</v>
      </c>
      <c r="D28" s="65">
        <f>VLOOKUP($A28,'Return Data'!$B$7:$R$1700,10,0)</f>
        <v>7.9842000000000004</v>
      </c>
      <c r="E28" s="66">
        <f t="shared" si="0"/>
        <v>33</v>
      </c>
      <c r="F28" s="65">
        <f>VLOOKUP($A28,'Return Data'!$B$7:$R$1700,11,0)</f>
        <v>-8.7936999999999994</v>
      </c>
      <c r="G28" s="66">
        <f t="shared" si="1"/>
        <v>29</v>
      </c>
      <c r="H28" s="65">
        <f>VLOOKUP($A28,'Return Data'!$B$7:$R$1700,12,0)</f>
        <v>-4.4625000000000004</v>
      </c>
      <c r="I28" s="66">
        <f t="shared" si="2"/>
        <v>27</v>
      </c>
      <c r="J28" s="65">
        <f>VLOOKUP($A28,'Return Data'!$B$7:$R$1700,13,0)</f>
        <v>1.327</v>
      </c>
      <c r="K28" s="66">
        <f t="shared" si="3"/>
        <v>23</v>
      </c>
      <c r="L28" s="65">
        <f>VLOOKUP($A28,'Return Data'!$B$7:$R$1700,17,0)</f>
        <v>4.3079999999999998</v>
      </c>
      <c r="M28" s="66">
        <f>RANK(L28,L$8:L$40,0)</f>
        <v>5</v>
      </c>
      <c r="N28" s="65">
        <f>VLOOKUP($A28,'Return Data'!$B$7:$R$1700,14,0)</f>
        <v>4.09</v>
      </c>
      <c r="O28" s="66">
        <f>RANK(N28,N$8:N$40,0)</f>
        <v>9</v>
      </c>
      <c r="P28" s="65">
        <f>VLOOKUP($A28,'Return Data'!$B$7:$R$1700,15,0)</f>
        <v>5.0086000000000004</v>
      </c>
      <c r="Q28" s="66">
        <f>RANK(P28,P$8:P$40,0)</f>
        <v>17</v>
      </c>
      <c r="R28" s="65">
        <f>VLOOKUP($A28,'Return Data'!$B$7:$R$1700,16,0)</f>
        <v>8.2592999999999996</v>
      </c>
      <c r="S28" s="67">
        <f t="shared" si="4"/>
        <v>24</v>
      </c>
    </row>
    <row r="29" spans="1:19" x14ac:dyDescent="0.3">
      <c r="A29" s="63" t="s">
        <v>523</v>
      </c>
      <c r="B29" s="64">
        <f>VLOOKUP($A29,'Return Data'!$B$7:$R$1700,3,0)</f>
        <v>44041</v>
      </c>
      <c r="C29" s="65">
        <f>VLOOKUP($A29,'Return Data'!$B$7:$R$1700,4,0)</f>
        <v>10.9229</v>
      </c>
      <c r="D29" s="65">
        <f>VLOOKUP($A29,'Return Data'!$B$7:$R$1700,10,0)</f>
        <v>10.4595</v>
      </c>
      <c r="E29" s="66">
        <f t="shared" si="0"/>
        <v>21</v>
      </c>
      <c r="F29" s="65">
        <f>VLOOKUP($A29,'Return Data'!$B$7:$R$1700,11,0)</f>
        <v>-4.0133000000000001</v>
      </c>
      <c r="G29" s="66">
        <f t="shared" si="1"/>
        <v>11</v>
      </c>
      <c r="H29" s="65">
        <f>VLOOKUP($A29,'Return Data'!$B$7:$R$1700,12,0)</f>
        <v>0.11550000000000001</v>
      </c>
      <c r="I29" s="66">
        <f t="shared" si="2"/>
        <v>9</v>
      </c>
      <c r="J29" s="65"/>
      <c r="K29" s="66"/>
      <c r="L29" s="65"/>
      <c r="M29" s="66"/>
      <c r="N29" s="65"/>
      <c r="O29" s="66"/>
      <c r="P29" s="65"/>
      <c r="Q29" s="66"/>
      <c r="R29" s="65">
        <f>VLOOKUP($A29,'Return Data'!$B$7:$R$1700,16,0)</f>
        <v>8.9473000000000003</v>
      </c>
      <c r="S29" s="67">
        <f t="shared" si="4"/>
        <v>21</v>
      </c>
    </row>
    <row r="30" spans="1:19" x14ac:dyDescent="0.3">
      <c r="A30" s="63" t="s">
        <v>526</v>
      </c>
      <c r="B30" s="64">
        <f>VLOOKUP($A30,'Return Data'!$B$7:$R$1700,3,0)</f>
        <v>44041</v>
      </c>
      <c r="C30" s="65">
        <f>VLOOKUP($A30,'Return Data'!$B$7:$R$1700,4,0)</f>
        <v>16.431999999999999</v>
      </c>
      <c r="D30" s="65">
        <f>VLOOKUP($A30,'Return Data'!$B$7:$R$1700,10,0)</f>
        <v>12.079700000000001</v>
      </c>
      <c r="E30" s="66">
        <f t="shared" si="0"/>
        <v>7</v>
      </c>
      <c r="F30" s="65">
        <f>VLOOKUP($A30,'Return Data'!$B$7:$R$1700,11,0)</f>
        <v>-3.3582000000000001</v>
      </c>
      <c r="G30" s="66">
        <f t="shared" si="1"/>
        <v>8</v>
      </c>
      <c r="H30" s="65">
        <f>VLOOKUP($A30,'Return Data'!$B$7:$R$1700,12,0)</f>
        <v>0.87790000000000001</v>
      </c>
      <c r="I30" s="66">
        <f t="shared" si="2"/>
        <v>7</v>
      </c>
      <c r="J30" s="65">
        <f>VLOOKUP($A30,'Return Data'!$B$7:$R$1700,13,0)</f>
        <v>4.6757999999999997</v>
      </c>
      <c r="K30" s="66">
        <f t="shared" ref="K30:K40" si="7">RANK(J30,J$8:J$40,0)</f>
        <v>12</v>
      </c>
      <c r="L30" s="65">
        <f>VLOOKUP($A30,'Return Data'!$B$7:$R$1700,17,0)</f>
        <v>5.4782000000000002</v>
      </c>
      <c r="M30" s="66">
        <f>RANK(L30,L$8:L$40,0)</f>
        <v>4</v>
      </c>
      <c r="N30" s="65">
        <f>VLOOKUP($A30,'Return Data'!$B$7:$R$1700,14,0)</f>
        <v>6.7975000000000003</v>
      </c>
      <c r="O30" s="66">
        <f>RANK(N30,N$8:N$40,0)</f>
        <v>3</v>
      </c>
      <c r="P30" s="65"/>
      <c r="Q30" s="66"/>
      <c r="R30" s="65">
        <f>VLOOKUP($A30,'Return Data'!$B$7:$R$1700,16,0)</f>
        <v>10.430999999999999</v>
      </c>
      <c r="S30" s="67">
        <f t="shared" si="4"/>
        <v>12</v>
      </c>
    </row>
    <row r="31" spans="1:19" x14ac:dyDescent="0.3">
      <c r="A31" s="63" t="s">
        <v>528</v>
      </c>
      <c r="B31" s="64">
        <f>VLOOKUP($A31,'Return Data'!$B$7:$R$1700,3,0)</f>
        <v>44041</v>
      </c>
      <c r="C31" s="65">
        <f>VLOOKUP($A31,'Return Data'!$B$7:$R$1700,4,0)</f>
        <v>11.672599999999999</v>
      </c>
      <c r="D31" s="65">
        <f>VLOOKUP($A31,'Return Data'!$B$7:$R$1700,10,0)</f>
        <v>9.3011999999999997</v>
      </c>
      <c r="E31" s="66">
        <f t="shared" si="0"/>
        <v>31</v>
      </c>
      <c r="F31" s="65">
        <f>VLOOKUP($A31,'Return Data'!$B$7:$R$1700,11,0)</f>
        <v>-1.7292000000000001</v>
      </c>
      <c r="G31" s="66">
        <f t="shared" si="1"/>
        <v>4</v>
      </c>
      <c r="H31" s="65">
        <f>VLOOKUP($A31,'Return Data'!$B$7:$R$1700,12,0)</f>
        <v>-0.37040000000000001</v>
      </c>
      <c r="I31" s="66">
        <f t="shared" si="2"/>
        <v>11</v>
      </c>
      <c r="J31" s="65">
        <f>VLOOKUP($A31,'Return Data'!$B$7:$R$1700,13,0)</f>
        <v>11.768000000000001</v>
      </c>
      <c r="K31" s="66">
        <f t="shared" si="7"/>
        <v>2</v>
      </c>
      <c r="L31" s="65"/>
      <c r="M31" s="66"/>
      <c r="N31" s="65"/>
      <c r="O31" s="66"/>
      <c r="P31" s="65"/>
      <c r="Q31" s="66"/>
      <c r="R31" s="65">
        <f>VLOOKUP($A31,'Return Data'!$B$7:$R$1700,16,0)</f>
        <v>8.6030999999999995</v>
      </c>
      <c r="S31" s="67">
        <f t="shared" si="4"/>
        <v>23</v>
      </c>
    </row>
    <row r="32" spans="1:19" x14ac:dyDescent="0.3">
      <c r="A32" s="63" t="s">
        <v>531</v>
      </c>
      <c r="B32" s="64">
        <f>VLOOKUP($A32,'Return Data'!$B$7:$R$1700,3,0)</f>
        <v>44041</v>
      </c>
      <c r="C32" s="65">
        <f>VLOOKUP($A32,'Return Data'!$B$7:$R$1700,4,0)</f>
        <v>46.565100000000001</v>
      </c>
      <c r="D32" s="65">
        <f>VLOOKUP($A32,'Return Data'!$B$7:$R$1700,10,0)</f>
        <v>12.724399999999999</v>
      </c>
      <c r="E32" s="66">
        <f t="shared" si="0"/>
        <v>6</v>
      </c>
      <c r="F32" s="65">
        <f>VLOOKUP($A32,'Return Data'!$B$7:$R$1700,11,0)</f>
        <v>-21.353000000000002</v>
      </c>
      <c r="G32" s="66">
        <f t="shared" si="1"/>
        <v>33</v>
      </c>
      <c r="H32" s="65">
        <f>VLOOKUP($A32,'Return Data'!$B$7:$R$1700,12,0)</f>
        <v>-19.446899999999999</v>
      </c>
      <c r="I32" s="66">
        <f t="shared" si="2"/>
        <v>33</v>
      </c>
      <c r="J32" s="65">
        <f>VLOOKUP($A32,'Return Data'!$B$7:$R$1700,13,0)</f>
        <v>-16.520399999999999</v>
      </c>
      <c r="K32" s="66">
        <f t="shared" si="7"/>
        <v>32</v>
      </c>
      <c r="L32" s="65">
        <f>VLOOKUP($A32,'Return Data'!$B$7:$R$1700,17,0)</f>
        <v>-11.280799999999999</v>
      </c>
      <c r="M32" s="66">
        <f t="shared" ref="M32:M40" si="8">RANK(L32,L$8:L$40,0)</f>
        <v>27</v>
      </c>
      <c r="N32" s="65">
        <f>VLOOKUP($A32,'Return Data'!$B$7:$R$1700,14,0)</f>
        <v>-5.399</v>
      </c>
      <c r="O32" s="66">
        <f t="shared" ref="O32:O40" si="9">RANK(N32,N$8:N$40,0)</f>
        <v>26</v>
      </c>
      <c r="P32" s="65">
        <f>VLOOKUP($A32,'Return Data'!$B$7:$R$1700,15,0)</f>
        <v>2.411</v>
      </c>
      <c r="Q32" s="66">
        <f t="shared" ref="Q32:Q40" si="10">RANK(P32,P$8:P$40,0)</f>
        <v>21</v>
      </c>
      <c r="R32" s="65">
        <f>VLOOKUP($A32,'Return Data'!$B$7:$R$1700,16,0)</f>
        <v>8.1110000000000007</v>
      </c>
      <c r="S32" s="67">
        <f t="shared" si="4"/>
        <v>25</v>
      </c>
    </row>
    <row r="33" spans="1:19" x14ac:dyDescent="0.3">
      <c r="A33" s="63" t="s">
        <v>537</v>
      </c>
      <c r="B33" s="64">
        <f>VLOOKUP($A33,'Return Data'!$B$7:$R$1700,3,0)</f>
        <v>44041</v>
      </c>
      <c r="C33" s="65">
        <f>VLOOKUP($A33,'Return Data'!$B$7:$R$1700,4,0)</f>
        <v>73.010000000000005</v>
      </c>
      <c r="D33" s="65">
        <f>VLOOKUP($A33,'Return Data'!$B$7:$R$1700,10,0)</f>
        <v>11.499700000000001</v>
      </c>
      <c r="E33" s="66">
        <f t="shared" si="0"/>
        <v>15</v>
      </c>
      <c r="F33" s="65">
        <f>VLOOKUP($A33,'Return Data'!$B$7:$R$1700,11,0)</f>
        <v>-6.9462000000000002</v>
      </c>
      <c r="G33" s="66">
        <f t="shared" si="1"/>
        <v>21</v>
      </c>
      <c r="H33" s="65">
        <f>VLOOKUP($A33,'Return Data'!$B$7:$R$1700,12,0)</f>
        <v>-4.2743000000000002</v>
      </c>
      <c r="I33" s="66">
        <f t="shared" si="2"/>
        <v>25</v>
      </c>
      <c r="J33" s="65">
        <f>VLOOKUP($A33,'Return Data'!$B$7:$R$1700,13,0)</f>
        <v>1.6428</v>
      </c>
      <c r="K33" s="66">
        <f t="shared" si="7"/>
        <v>20</v>
      </c>
      <c r="L33" s="65">
        <f>VLOOKUP($A33,'Return Data'!$B$7:$R$1700,17,0)</f>
        <v>-0.1497</v>
      </c>
      <c r="M33" s="66">
        <f t="shared" si="8"/>
        <v>20</v>
      </c>
      <c r="N33" s="65">
        <f>VLOOKUP($A33,'Return Data'!$B$7:$R$1700,14,0)</f>
        <v>2.0304000000000002</v>
      </c>
      <c r="O33" s="66">
        <f t="shared" si="9"/>
        <v>15</v>
      </c>
      <c r="P33" s="65">
        <f>VLOOKUP($A33,'Return Data'!$B$7:$R$1700,15,0)</f>
        <v>3.9192</v>
      </c>
      <c r="Q33" s="66">
        <f t="shared" si="10"/>
        <v>20</v>
      </c>
      <c r="R33" s="65">
        <f>VLOOKUP($A33,'Return Data'!$B$7:$R$1700,16,0)</f>
        <v>9.4343000000000004</v>
      </c>
      <c r="S33" s="67">
        <f t="shared" si="4"/>
        <v>16</v>
      </c>
    </row>
    <row r="34" spans="1:19" x14ac:dyDescent="0.3">
      <c r="A34" s="63" t="s">
        <v>539</v>
      </c>
      <c r="B34" s="64">
        <f>VLOOKUP($A34,'Return Data'!$B$7:$R$1700,3,0)</f>
        <v>44041</v>
      </c>
      <c r="C34" s="65">
        <f>VLOOKUP($A34,'Return Data'!$B$7:$R$1700,4,0)</f>
        <v>80.680000000000007</v>
      </c>
      <c r="D34" s="65">
        <f>VLOOKUP($A34,'Return Data'!$B$7:$R$1700,10,0)</f>
        <v>11.884600000000001</v>
      </c>
      <c r="E34" s="66">
        <f t="shared" si="0"/>
        <v>10</v>
      </c>
      <c r="F34" s="65">
        <f>VLOOKUP($A34,'Return Data'!$B$7:$R$1700,11,0)</f>
        <v>-3.4697</v>
      </c>
      <c r="G34" s="66">
        <f t="shared" si="1"/>
        <v>9</v>
      </c>
      <c r="H34" s="65">
        <f>VLOOKUP($A34,'Return Data'!$B$7:$R$1700,12,0)</f>
        <v>-0.17319999999999999</v>
      </c>
      <c r="I34" s="66">
        <f t="shared" si="2"/>
        <v>10</v>
      </c>
      <c r="J34" s="65">
        <f>VLOOKUP($A34,'Return Data'!$B$7:$R$1700,13,0)</f>
        <v>2.3988</v>
      </c>
      <c r="K34" s="66">
        <f t="shared" si="7"/>
        <v>18</v>
      </c>
      <c r="L34" s="65">
        <f>VLOOKUP($A34,'Return Data'!$B$7:$R$1700,17,0)</f>
        <v>3.09E-2</v>
      </c>
      <c r="M34" s="66">
        <f t="shared" si="8"/>
        <v>18</v>
      </c>
      <c r="N34" s="65">
        <f>VLOOKUP($A34,'Return Data'!$B$7:$R$1700,14,0)</f>
        <v>3.8214999999999999</v>
      </c>
      <c r="O34" s="66">
        <f t="shared" si="9"/>
        <v>10</v>
      </c>
      <c r="P34" s="65">
        <f>VLOOKUP($A34,'Return Data'!$B$7:$R$1700,15,0)</f>
        <v>9.0381</v>
      </c>
      <c r="Q34" s="66">
        <f t="shared" si="10"/>
        <v>2</v>
      </c>
      <c r="R34" s="65">
        <f>VLOOKUP($A34,'Return Data'!$B$7:$R$1700,16,0)</f>
        <v>11.892899999999999</v>
      </c>
      <c r="S34" s="67">
        <f t="shared" si="4"/>
        <v>7</v>
      </c>
    </row>
    <row r="35" spans="1:19" x14ac:dyDescent="0.3">
      <c r="A35" s="63" t="s">
        <v>541</v>
      </c>
      <c r="B35" s="64">
        <f>VLOOKUP($A35,'Return Data'!$B$7:$R$1700,3,0)</f>
        <v>44041</v>
      </c>
      <c r="C35" s="65">
        <f>VLOOKUP($A35,'Return Data'!$B$7:$R$1700,4,0)</f>
        <v>150.2912</v>
      </c>
      <c r="D35" s="65">
        <f>VLOOKUP($A35,'Return Data'!$B$7:$R$1700,10,0)</f>
        <v>21.9497</v>
      </c>
      <c r="E35" s="66">
        <f t="shared" si="0"/>
        <v>2</v>
      </c>
      <c r="F35" s="65">
        <f>VLOOKUP($A35,'Return Data'!$B$7:$R$1700,11,0)</f>
        <v>2.4034</v>
      </c>
      <c r="G35" s="66">
        <f t="shared" si="1"/>
        <v>2</v>
      </c>
      <c r="H35" s="65">
        <f>VLOOKUP($A35,'Return Data'!$B$7:$R$1700,12,0)</f>
        <v>3.6116999999999999</v>
      </c>
      <c r="I35" s="66">
        <f t="shared" si="2"/>
        <v>2</v>
      </c>
      <c r="J35" s="65">
        <f>VLOOKUP($A35,'Return Data'!$B$7:$R$1700,13,0)</f>
        <v>9.5083000000000002</v>
      </c>
      <c r="K35" s="66">
        <f t="shared" si="7"/>
        <v>6</v>
      </c>
      <c r="L35" s="65">
        <f>VLOOKUP($A35,'Return Data'!$B$7:$R$1700,17,0)</f>
        <v>6.3114999999999997</v>
      </c>
      <c r="M35" s="66">
        <f t="shared" si="8"/>
        <v>2</v>
      </c>
      <c r="N35" s="65">
        <f>VLOOKUP($A35,'Return Data'!$B$7:$R$1700,14,0)</f>
        <v>6.1651999999999996</v>
      </c>
      <c r="O35" s="66">
        <f t="shared" si="9"/>
        <v>4</v>
      </c>
      <c r="P35" s="65">
        <f>VLOOKUP($A35,'Return Data'!$B$7:$R$1700,15,0)</f>
        <v>8.3994999999999997</v>
      </c>
      <c r="Q35" s="66">
        <f t="shared" si="10"/>
        <v>4</v>
      </c>
      <c r="R35" s="65">
        <f>VLOOKUP($A35,'Return Data'!$B$7:$R$1700,16,0)</f>
        <v>12.0678</v>
      </c>
      <c r="S35" s="67">
        <f t="shared" si="4"/>
        <v>6</v>
      </c>
    </row>
    <row r="36" spans="1:19" x14ac:dyDescent="0.3">
      <c r="A36" s="63" t="s">
        <v>542</v>
      </c>
      <c r="B36" s="64">
        <f>VLOOKUP($A36,'Return Data'!$B$7:$R$1700,3,0)</f>
        <v>44041</v>
      </c>
      <c r="C36" s="65">
        <f>VLOOKUP($A36,'Return Data'!$B$7:$R$1700,4,0)</f>
        <v>65.9940122211691</v>
      </c>
      <c r="D36" s="65">
        <f>VLOOKUP($A36,'Return Data'!$B$7:$R$1700,10,0)</f>
        <v>10.3858</v>
      </c>
      <c r="E36" s="66">
        <f t="shared" si="0"/>
        <v>22</v>
      </c>
      <c r="F36" s="65">
        <f>VLOOKUP($A36,'Return Data'!$B$7:$R$1700,11,0)</f>
        <v>-6.4264999999999999</v>
      </c>
      <c r="G36" s="66">
        <f t="shared" si="1"/>
        <v>18</v>
      </c>
      <c r="H36" s="65">
        <f>VLOOKUP($A36,'Return Data'!$B$7:$R$1700,12,0)</f>
        <v>-1.6189</v>
      </c>
      <c r="I36" s="66">
        <f t="shared" si="2"/>
        <v>13</v>
      </c>
      <c r="J36" s="65">
        <f>VLOOKUP($A36,'Return Data'!$B$7:$R$1700,13,0)</f>
        <v>3.2688000000000001</v>
      </c>
      <c r="K36" s="66">
        <f t="shared" si="7"/>
        <v>14</v>
      </c>
      <c r="L36" s="65">
        <f>VLOOKUP($A36,'Return Data'!$B$7:$R$1700,17,0)</f>
        <v>4.3023999999999996</v>
      </c>
      <c r="M36" s="66">
        <f t="shared" si="8"/>
        <v>6</v>
      </c>
      <c r="N36" s="65">
        <f>VLOOKUP($A36,'Return Data'!$B$7:$R$1700,14,0)</f>
        <v>6.1106999999999996</v>
      </c>
      <c r="O36" s="66">
        <f t="shared" si="9"/>
        <v>5</v>
      </c>
      <c r="P36" s="65">
        <f>VLOOKUP($A36,'Return Data'!$B$7:$R$1700,15,0)</f>
        <v>8.5122999999999998</v>
      </c>
      <c r="Q36" s="66">
        <f t="shared" si="10"/>
        <v>3</v>
      </c>
      <c r="R36" s="65">
        <f>VLOOKUP($A36,'Return Data'!$B$7:$R$1700,16,0)</f>
        <v>13.4161</v>
      </c>
      <c r="S36" s="67">
        <f t="shared" si="4"/>
        <v>1</v>
      </c>
    </row>
    <row r="37" spans="1:19" x14ac:dyDescent="0.3">
      <c r="A37" s="63" t="s">
        <v>544</v>
      </c>
      <c r="B37" s="64">
        <f>VLOOKUP($A37,'Return Data'!$B$7:$R$1700,3,0)</f>
        <v>44041</v>
      </c>
      <c r="C37" s="65">
        <f>VLOOKUP($A37,'Return Data'!$B$7:$R$1700,4,0)</f>
        <v>17.953600000000002</v>
      </c>
      <c r="D37" s="65">
        <f>VLOOKUP($A37,'Return Data'!$B$7:$R$1700,10,0)</f>
        <v>11.329800000000001</v>
      </c>
      <c r="E37" s="66">
        <f t="shared" si="0"/>
        <v>16</v>
      </c>
      <c r="F37" s="65">
        <f>VLOOKUP($A37,'Return Data'!$B$7:$R$1700,11,0)</f>
        <v>-3.0792000000000002</v>
      </c>
      <c r="G37" s="66">
        <f t="shared" si="1"/>
        <v>7</v>
      </c>
      <c r="H37" s="65">
        <f>VLOOKUP($A37,'Return Data'!$B$7:$R$1700,12,0)</f>
        <v>-1.8998999999999999</v>
      </c>
      <c r="I37" s="66">
        <f t="shared" si="2"/>
        <v>16</v>
      </c>
      <c r="J37" s="65">
        <f>VLOOKUP($A37,'Return Data'!$B$7:$R$1700,13,0)</f>
        <v>5.1425000000000001</v>
      </c>
      <c r="K37" s="66">
        <f t="shared" si="7"/>
        <v>11</v>
      </c>
      <c r="L37" s="65">
        <f>VLOOKUP($A37,'Return Data'!$B$7:$R$1700,17,0)</f>
        <v>2.6398999999999999</v>
      </c>
      <c r="M37" s="66">
        <f t="shared" si="8"/>
        <v>8</v>
      </c>
      <c r="N37" s="65">
        <f>VLOOKUP($A37,'Return Data'!$B$7:$R$1700,14,0)</f>
        <v>4.2</v>
      </c>
      <c r="O37" s="66">
        <f t="shared" si="9"/>
        <v>8</v>
      </c>
      <c r="P37" s="65">
        <f>VLOOKUP($A37,'Return Data'!$B$7:$R$1700,15,0)</f>
        <v>5.9291999999999998</v>
      </c>
      <c r="Q37" s="66">
        <f t="shared" si="10"/>
        <v>12</v>
      </c>
      <c r="R37" s="65">
        <f>VLOOKUP($A37,'Return Data'!$B$7:$R$1700,16,0)</f>
        <v>9.2093000000000007</v>
      </c>
      <c r="S37" s="67">
        <f t="shared" si="4"/>
        <v>17</v>
      </c>
    </row>
    <row r="38" spans="1:19" x14ac:dyDescent="0.3">
      <c r="A38" s="63" t="s">
        <v>547</v>
      </c>
      <c r="B38" s="64">
        <f>VLOOKUP($A38,'Return Data'!$B$7:$R$1700,3,0)</f>
        <v>44041</v>
      </c>
      <c r="C38" s="65">
        <f>VLOOKUP($A38,'Return Data'!$B$7:$R$1700,4,0)</f>
        <v>96.698300000000003</v>
      </c>
      <c r="D38" s="65">
        <f>VLOOKUP($A38,'Return Data'!$B$7:$R$1700,10,0)</f>
        <v>10.0139</v>
      </c>
      <c r="E38" s="66">
        <f t="shared" si="0"/>
        <v>26</v>
      </c>
      <c r="F38" s="65">
        <f>VLOOKUP($A38,'Return Data'!$B$7:$R$1700,11,0)</f>
        <v>-7.0975999999999999</v>
      </c>
      <c r="G38" s="66">
        <f t="shared" si="1"/>
        <v>23</v>
      </c>
      <c r="H38" s="65">
        <f>VLOOKUP($A38,'Return Data'!$B$7:$R$1700,12,0)</f>
        <v>-3.2004999999999999</v>
      </c>
      <c r="I38" s="66">
        <f t="shared" si="2"/>
        <v>21</v>
      </c>
      <c r="J38" s="65">
        <f>VLOOKUP($A38,'Return Data'!$B$7:$R$1700,13,0)</f>
        <v>2.6008</v>
      </c>
      <c r="K38" s="66">
        <f t="shared" si="7"/>
        <v>16</v>
      </c>
      <c r="L38" s="65">
        <f>VLOOKUP($A38,'Return Data'!$B$7:$R$1700,17,0)</f>
        <v>2.4251999999999998</v>
      </c>
      <c r="M38" s="66">
        <f t="shared" si="8"/>
        <v>9</v>
      </c>
      <c r="N38" s="65">
        <f>VLOOKUP($A38,'Return Data'!$B$7:$R$1700,14,0)</f>
        <v>5.6029</v>
      </c>
      <c r="O38" s="66">
        <f t="shared" si="9"/>
        <v>6</v>
      </c>
      <c r="P38" s="65">
        <f>VLOOKUP($A38,'Return Data'!$B$7:$R$1700,15,0)</f>
        <v>8.1225000000000005</v>
      </c>
      <c r="Q38" s="66">
        <f t="shared" si="10"/>
        <v>6</v>
      </c>
      <c r="R38" s="65">
        <f>VLOOKUP($A38,'Return Data'!$B$7:$R$1700,16,0)</f>
        <v>9.0157000000000007</v>
      </c>
      <c r="S38" s="67">
        <f t="shared" si="4"/>
        <v>20</v>
      </c>
    </row>
    <row r="39" spans="1:19" x14ac:dyDescent="0.3">
      <c r="A39" s="63" t="s">
        <v>548</v>
      </c>
      <c r="B39" s="64">
        <f>VLOOKUP($A39,'Return Data'!$B$7:$R$1700,3,0)</f>
        <v>44041</v>
      </c>
      <c r="C39" s="65">
        <f>VLOOKUP($A39,'Return Data'!$B$7:$R$1700,4,0)</f>
        <v>219.89070000000001</v>
      </c>
      <c r="D39" s="65">
        <f>VLOOKUP($A39,'Return Data'!$B$7:$R$1700,10,0)</f>
        <v>12.071199999999999</v>
      </c>
      <c r="E39" s="66">
        <f t="shared" si="0"/>
        <v>8</v>
      </c>
      <c r="F39" s="65">
        <f>VLOOKUP($A39,'Return Data'!$B$7:$R$1700,11,0)</f>
        <v>-6.5284000000000004</v>
      </c>
      <c r="G39" s="66">
        <f t="shared" si="1"/>
        <v>19</v>
      </c>
      <c r="H39" s="65">
        <f>VLOOKUP($A39,'Return Data'!$B$7:$R$1700,12,0)</f>
        <v>-3.6128</v>
      </c>
      <c r="I39" s="66">
        <f t="shared" si="2"/>
        <v>22</v>
      </c>
      <c r="J39" s="65">
        <f>VLOOKUP($A39,'Return Data'!$B$7:$R$1700,13,0)</f>
        <v>-0.93089999999999995</v>
      </c>
      <c r="K39" s="66">
        <f t="shared" si="7"/>
        <v>26</v>
      </c>
      <c r="L39" s="65">
        <f>VLOOKUP($A39,'Return Data'!$B$7:$R$1700,17,0)</f>
        <v>0.48270000000000002</v>
      </c>
      <c r="M39" s="66">
        <f t="shared" si="8"/>
        <v>15</v>
      </c>
      <c r="N39" s="65">
        <f>VLOOKUP($A39,'Return Data'!$B$7:$R$1700,14,0)</f>
        <v>1.6645000000000001</v>
      </c>
      <c r="O39" s="66">
        <f t="shared" si="9"/>
        <v>19</v>
      </c>
      <c r="P39" s="65">
        <f>VLOOKUP($A39,'Return Data'!$B$7:$R$1700,15,0)</f>
        <v>4.7195</v>
      </c>
      <c r="Q39" s="66">
        <f t="shared" si="10"/>
        <v>18</v>
      </c>
      <c r="R39" s="65">
        <f>VLOOKUP($A39,'Return Data'!$B$7:$R$1700,16,0)</f>
        <v>11.0746</v>
      </c>
      <c r="S39" s="67">
        <f t="shared" si="4"/>
        <v>10</v>
      </c>
    </row>
    <row r="40" spans="1:19" x14ac:dyDescent="0.3">
      <c r="A40" s="63" t="s">
        <v>550</v>
      </c>
      <c r="B40" s="64">
        <f>VLOOKUP($A40,'Return Data'!$B$7:$R$1700,3,0)</f>
        <v>44041</v>
      </c>
      <c r="C40" s="65">
        <f>VLOOKUP($A40,'Return Data'!$B$7:$R$1700,4,0)</f>
        <v>165.89089999999999</v>
      </c>
      <c r="D40" s="65">
        <f>VLOOKUP($A40,'Return Data'!$B$7:$R$1700,10,0)</f>
        <v>14.4175</v>
      </c>
      <c r="E40" s="66">
        <f t="shared" si="0"/>
        <v>3</v>
      </c>
      <c r="F40" s="65">
        <f>VLOOKUP($A40,'Return Data'!$B$7:$R$1700,11,0)</f>
        <v>-6.3331999999999997</v>
      </c>
      <c r="G40" s="66">
        <f t="shared" si="1"/>
        <v>17</v>
      </c>
      <c r="H40" s="65">
        <f>VLOOKUP($A40,'Return Data'!$B$7:$R$1700,12,0)</f>
        <v>-1.5914999999999999</v>
      </c>
      <c r="I40" s="66">
        <f t="shared" si="2"/>
        <v>12</v>
      </c>
      <c r="J40" s="65">
        <f>VLOOKUP($A40,'Return Data'!$B$7:$R$1700,13,0)</f>
        <v>-1.6341000000000001</v>
      </c>
      <c r="K40" s="66">
        <f t="shared" si="7"/>
        <v>27</v>
      </c>
      <c r="L40" s="65">
        <f>VLOOKUP($A40,'Return Data'!$B$7:$R$1700,17,0)</f>
        <v>-2.4342999999999999</v>
      </c>
      <c r="M40" s="66">
        <f t="shared" si="8"/>
        <v>23</v>
      </c>
      <c r="N40" s="65">
        <f>VLOOKUP($A40,'Return Data'!$B$7:$R$1700,14,0)</f>
        <v>0.17430000000000001</v>
      </c>
      <c r="O40" s="66">
        <f t="shared" si="9"/>
        <v>23</v>
      </c>
      <c r="P40" s="65">
        <f>VLOOKUP($A40,'Return Data'!$B$7:$R$1700,15,0)</f>
        <v>5.1200999999999999</v>
      </c>
      <c r="Q40" s="66">
        <f t="shared" si="10"/>
        <v>16</v>
      </c>
      <c r="R40" s="65">
        <f>VLOOKUP($A40,'Return Data'!$B$7:$R$1700,16,0)</f>
        <v>8.6999999999999993</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11.898509090909087</v>
      </c>
      <c r="E42" s="74"/>
      <c r="F42" s="75">
        <f>AVERAGE(F8:F40)</f>
        <v>-5.6527727272727271</v>
      </c>
      <c r="G42" s="74"/>
      <c r="H42" s="75">
        <f>AVERAGE(H8:H40)</f>
        <v>-2.1068303030303035</v>
      </c>
      <c r="I42" s="74"/>
      <c r="J42" s="75">
        <f>AVERAGE(J8:J40)</f>
        <v>3.1704906250000002</v>
      </c>
      <c r="K42" s="74"/>
      <c r="L42" s="75">
        <f>AVERAGE(L8:L40)</f>
        <v>0.81504074074074084</v>
      </c>
      <c r="M42" s="74"/>
      <c r="N42" s="75">
        <f>AVERAGE(N8:N40)</f>
        <v>2.917180769230769</v>
      </c>
      <c r="O42" s="74"/>
      <c r="P42" s="75">
        <f>AVERAGE(P8:P40)</f>
        <v>6.3649714285714296</v>
      </c>
      <c r="Q42" s="74"/>
      <c r="R42" s="75">
        <f>AVERAGE(R8:R40)</f>
        <v>9.0285696969696971</v>
      </c>
      <c r="S42" s="76"/>
    </row>
    <row r="43" spans="1:19" x14ac:dyDescent="0.3">
      <c r="A43" s="73" t="s">
        <v>28</v>
      </c>
      <c r="B43" s="74"/>
      <c r="C43" s="74"/>
      <c r="D43" s="75">
        <f>MIN(D8:D40)</f>
        <v>7.9842000000000004</v>
      </c>
      <c r="E43" s="74"/>
      <c r="F43" s="75">
        <f>MIN(F8:F40)</f>
        <v>-21.353000000000002</v>
      </c>
      <c r="G43" s="74"/>
      <c r="H43" s="75">
        <f>MIN(H8:H40)</f>
        <v>-19.446899999999999</v>
      </c>
      <c r="I43" s="74"/>
      <c r="J43" s="75">
        <f>MIN(J8:J40)</f>
        <v>-16.520399999999999</v>
      </c>
      <c r="K43" s="74"/>
      <c r="L43" s="75">
        <f>MIN(L8:L40)</f>
        <v>-11.280799999999999</v>
      </c>
      <c r="M43" s="74"/>
      <c r="N43" s="75">
        <f>MIN(N8:N40)</f>
        <v>-5.399</v>
      </c>
      <c r="O43" s="74"/>
      <c r="P43" s="75">
        <f>MIN(P8:P40)</f>
        <v>2.411</v>
      </c>
      <c r="Q43" s="74"/>
      <c r="R43" s="75">
        <f>MIN(R8:R40)</f>
        <v>2.5049999999999999</v>
      </c>
      <c r="S43" s="76"/>
    </row>
    <row r="44" spans="1:19" ht="15" thickBot="1" x14ac:dyDescent="0.35">
      <c r="A44" s="77" t="s">
        <v>29</v>
      </c>
      <c r="B44" s="78"/>
      <c r="C44" s="78"/>
      <c r="D44" s="79">
        <f>MAX(D8:D40)</f>
        <v>28.8217</v>
      </c>
      <c r="E44" s="78"/>
      <c r="F44" s="79">
        <f>MAX(F8:F40)</f>
        <v>8.6782000000000004</v>
      </c>
      <c r="G44" s="78"/>
      <c r="H44" s="79">
        <f>MAX(H8:H40)</f>
        <v>12.8187</v>
      </c>
      <c r="I44" s="78"/>
      <c r="J44" s="79">
        <f>MAX(J8:J40)</f>
        <v>15.2089</v>
      </c>
      <c r="K44" s="78"/>
      <c r="L44" s="79">
        <f>MAX(L8:L40)</f>
        <v>8.5475999999999992</v>
      </c>
      <c r="M44" s="78"/>
      <c r="N44" s="79">
        <f>MAX(N8:N40)</f>
        <v>8.7873000000000001</v>
      </c>
      <c r="O44" s="78"/>
      <c r="P44" s="79">
        <f>MAX(P8:P40)</f>
        <v>9.0593000000000004</v>
      </c>
      <c r="Q44" s="78"/>
      <c r="R44" s="79">
        <f>MAX(R8:R40)</f>
        <v>13.4161</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44041</v>
      </c>
      <c r="C8" s="65">
        <f>VLOOKUP($A8,'Return Data'!$B$7:$R$1700,4,0)</f>
        <v>696.39</v>
      </c>
      <c r="D8" s="65">
        <f>VLOOKUP($A8,'Return Data'!$B$7:$R$1700,10,0)</f>
        <v>11.4902</v>
      </c>
      <c r="E8" s="66">
        <f t="shared" ref="E8:E40" si="0">RANK(D8,D$8:D$40,0)</f>
        <v>12</v>
      </c>
      <c r="F8" s="65">
        <f>VLOOKUP($A8,'Return Data'!$B$7:$R$1700,11,0)</f>
        <v>-9.4138999999999999</v>
      </c>
      <c r="G8" s="66">
        <f t="shared" ref="G8:G40" si="1">RANK(F8,F$8:F$40,0)</f>
        <v>30</v>
      </c>
      <c r="H8" s="65">
        <f>VLOOKUP($A8,'Return Data'!$B$7:$R$1700,12,0)</f>
        <v>-8.0151000000000003</v>
      </c>
      <c r="I8" s="66">
        <f t="shared" ref="I8:I40" si="2">RANK(H8,H$8:H$40,0)</f>
        <v>32</v>
      </c>
      <c r="J8" s="65">
        <f>VLOOKUP($A8,'Return Data'!$B$7:$R$1700,13,0)</f>
        <v>-4.5007999999999999</v>
      </c>
      <c r="K8" s="66">
        <f t="shared" ref="K8:K28" si="3">RANK(J8,J$8:J$40,0)</f>
        <v>31</v>
      </c>
      <c r="L8" s="65">
        <f>VLOOKUP($A8,'Return Data'!$B$7:$R$1700,17,0)</f>
        <v>-4.1832000000000003</v>
      </c>
      <c r="M8" s="66">
        <f>RANK(L8,L$8:L$40,0)</f>
        <v>24</v>
      </c>
      <c r="N8" s="65">
        <f>VLOOKUP($A8,'Return Data'!$B$7:$R$1700,14,0)</f>
        <v>-1.4756</v>
      </c>
      <c r="O8" s="66">
        <f>RANK(N8,N$8:N$40,0)</f>
        <v>25</v>
      </c>
      <c r="P8" s="65">
        <f>VLOOKUP($A8,'Return Data'!$B$7:$R$1700,15,0)</f>
        <v>4.1205999999999996</v>
      </c>
      <c r="Q8" s="66">
        <f>RANK(P8,P$8:P$40,0)</f>
        <v>14</v>
      </c>
      <c r="R8" s="65">
        <f>VLOOKUP($A8,'Return Data'!$B$7:$R$1700,16,0)</f>
        <v>18.1189</v>
      </c>
      <c r="S8" s="67">
        <f t="shared" ref="S8:S40" si="4">RANK(R8,R$8:R$40,0)</f>
        <v>1</v>
      </c>
    </row>
    <row r="9" spans="1:20" x14ac:dyDescent="0.3">
      <c r="A9" s="63" t="s">
        <v>484</v>
      </c>
      <c r="B9" s="64">
        <f>VLOOKUP($A9,'Return Data'!$B$7:$R$1700,3,0)</f>
        <v>44041</v>
      </c>
      <c r="C9" s="65">
        <f>VLOOKUP($A9,'Return Data'!$B$7:$R$1700,4,0)</f>
        <v>10.66</v>
      </c>
      <c r="D9" s="65">
        <f>VLOOKUP($A9,'Return Data'!$B$7:$R$1700,10,0)</f>
        <v>11.622999999999999</v>
      </c>
      <c r="E9" s="66">
        <f t="shared" si="0"/>
        <v>9</v>
      </c>
      <c r="F9" s="65">
        <f>VLOOKUP($A9,'Return Data'!$B$7:$R$1700,11,0)</f>
        <v>-6.2445000000000004</v>
      </c>
      <c r="G9" s="66">
        <f t="shared" si="1"/>
        <v>14</v>
      </c>
      <c r="H9" s="65">
        <f>VLOOKUP($A9,'Return Data'!$B$7:$R$1700,12,0)</f>
        <v>-4.0503999999999998</v>
      </c>
      <c r="I9" s="66">
        <f t="shared" si="2"/>
        <v>21</v>
      </c>
      <c r="J9" s="65">
        <f>VLOOKUP($A9,'Return Data'!$B$7:$R$1700,13,0)</f>
        <v>5.5446</v>
      </c>
      <c r="K9" s="66">
        <f t="shared" si="3"/>
        <v>9</v>
      </c>
      <c r="L9" s="65"/>
      <c r="M9" s="66"/>
      <c r="N9" s="65"/>
      <c r="O9" s="66"/>
      <c r="P9" s="65"/>
      <c r="Q9" s="66"/>
      <c r="R9" s="65">
        <f>VLOOKUP($A9,'Return Data'!$B$7:$R$1700,16,0)</f>
        <v>3.2930999999999999</v>
      </c>
      <c r="S9" s="67">
        <f t="shared" si="4"/>
        <v>29</v>
      </c>
    </row>
    <row r="10" spans="1:20" x14ac:dyDescent="0.3">
      <c r="A10" s="63" t="s">
        <v>485</v>
      </c>
      <c r="B10" s="64">
        <f>VLOOKUP($A10,'Return Data'!$B$7:$R$1700,3,0)</f>
        <v>44041</v>
      </c>
      <c r="C10" s="65">
        <f>VLOOKUP($A10,'Return Data'!$B$7:$R$1700,4,0)</f>
        <v>53.69</v>
      </c>
      <c r="D10" s="65">
        <f>VLOOKUP($A10,'Return Data'!$B$7:$R$1700,10,0)</f>
        <v>12.9602</v>
      </c>
      <c r="E10" s="66">
        <f t="shared" si="0"/>
        <v>4</v>
      </c>
      <c r="F10" s="65">
        <f>VLOOKUP($A10,'Return Data'!$B$7:$R$1700,11,0)</f>
        <v>-5.8400999999999996</v>
      </c>
      <c r="G10" s="66">
        <f t="shared" si="1"/>
        <v>12</v>
      </c>
      <c r="H10" s="65">
        <f>VLOOKUP($A10,'Return Data'!$B$7:$R$1700,12,0)</f>
        <v>-2.1326999999999998</v>
      </c>
      <c r="I10" s="66">
        <f t="shared" si="2"/>
        <v>14</v>
      </c>
      <c r="J10" s="65">
        <f>VLOOKUP($A10,'Return Data'!$B$7:$R$1700,13,0)</f>
        <v>0.80740000000000001</v>
      </c>
      <c r="K10" s="66">
        <f t="shared" si="3"/>
        <v>20</v>
      </c>
      <c r="L10" s="65">
        <f>VLOOKUP($A10,'Return Data'!$B$7:$R$1700,17,0)</f>
        <v>-2.5339999999999998</v>
      </c>
      <c r="M10" s="66">
        <f t="shared" ref="M10:M18" si="5">RANK(L10,L$8:L$40,0)</f>
        <v>21</v>
      </c>
      <c r="N10" s="65">
        <f>VLOOKUP($A10,'Return Data'!$B$7:$R$1700,14,0)</f>
        <v>-5.57E-2</v>
      </c>
      <c r="O10" s="66">
        <f t="shared" ref="O10:O15" si="6">RANK(N10,N$8:N$40,0)</f>
        <v>19</v>
      </c>
      <c r="P10" s="65">
        <f>VLOOKUP($A10,'Return Data'!$B$7:$R$1700,15,0)</f>
        <v>4.0849000000000002</v>
      </c>
      <c r="Q10" s="66">
        <f>RANK(P10,P$8:P$40,0)</f>
        <v>15</v>
      </c>
      <c r="R10" s="65">
        <f>VLOOKUP($A10,'Return Data'!$B$7:$R$1700,16,0)</f>
        <v>10.4621</v>
      </c>
      <c r="S10" s="67">
        <f t="shared" si="4"/>
        <v>16</v>
      </c>
    </row>
    <row r="11" spans="1:20" x14ac:dyDescent="0.3">
      <c r="A11" s="63" t="s">
        <v>488</v>
      </c>
      <c r="B11" s="64">
        <f>VLOOKUP($A11,'Return Data'!$B$7:$R$1700,3,0)</f>
        <v>44041</v>
      </c>
      <c r="C11" s="65">
        <f>VLOOKUP($A11,'Return Data'!$B$7:$R$1700,4,0)</f>
        <v>12.8728</v>
      </c>
      <c r="D11" s="65">
        <f>VLOOKUP($A11,'Return Data'!$B$7:$R$1700,10,0)</f>
        <v>10.631</v>
      </c>
      <c r="E11" s="66">
        <f t="shared" si="0"/>
        <v>19</v>
      </c>
      <c r="F11" s="65">
        <f>VLOOKUP($A11,'Return Data'!$B$7:$R$1700,11,0)</f>
        <v>-3.5015000000000001</v>
      </c>
      <c r="G11" s="66">
        <f t="shared" si="1"/>
        <v>6</v>
      </c>
      <c r="H11" s="65">
        <f>VLOOKUP($A11,'Return Data'!$B$7:$R$1700,12,0)</f>
        <v>1.1153999999999999</v>
      </c>
      <c r="I11" s="66">
        <f t="shared" si="2"/>
        <v>5</v>
      </c>
      <c r="J11" s="65">
        <f>VLOOKUP($A11,'Return Data'!$B$7:$R$1700,13,0)</f>
        <v>9.2692999999999994</v>
      </c>
      <c r="K11" s="66">
        <f t="shared" si="3"/>
        <v>4</v>
      </c>
      <c r="L11" s="65">
        <f>VLOOKUP($A11,'Return Data'!$B$7:$R$1700,17,0)</f>
        <v>6.9122000000000003</v>
      </c>
      <c r="M11" s="66">
        <f t="shared" si="5"/>
        <v>1</v>
      </c>
      <c r="N11" s="65">
        <f>VLOOKUP($A11,'Return Data'!$B$7:$R$1700,14,0)</f>
        <v>7.1101999999999999</v>
      </c>
      <c r="O11" s="66">
        <f t="shared" si="6"/>
        <v>1</v>
      </c>
      <c r="P11" s="65"/>
      <c r="Q11" s="66"/>
      <c r="R11" s="65">
        <f>VLOOKUP($A11,'Return Data'!$B$7:$R$1700,16,0)</f>
        <v>7.9221000000000004</v>
      </c>
      <c r="S11" s="67">
        <f t="shared" si="4"/>
        <v>23</v>
      </c>
    </row>
    <row r="12" spans="1:20" x14ac:dyDescent="0.3">
      <c r="A12" s="63" t="s">
        <v>490</v>
      </c>
      <c r="B12" s="64">
        <f>VLOOKUP($A12,'Return Data'!$B$7:$R$1700,3,0)</f>
        <v>44041</v>
      </c>
      <c r="C12" s="65">
        <f>VLOOKUP($A12,'Return Data'!$B$7:$R$1700,4,0)</f>
        <v>12.11</v>
      </c>
      <c r="D12" s="65">
        <f>VLOOKUP($A12,'Return Data'!$B$7:$R$1700,10,0)</f>
        <v>8.125</v>
      </c>
      <c r="E12" s="66">
        <f t="shared" si="0"/>
        <v>32</v>
      </c>
      <c r="F12" s="65">
        <f>VLOOKUP($A12,'Return Data'!$B$7:$R$1700,11,0)</f>
        <v>-6.3418000000000001</v>
      </c>
      <c r="G12" s="66">
        <f t="shared" si="1"/>
        <v>15</v>
      </c>
      <c r="H12" s="65">
        <f>VLOOKUP($A12,'Return Data'!$B$7:$R$1700,12,0)</f>
        <v>1.6793</v>
      </c>
      <c r="I12" s="66">
        <f t="shared" si="2"/>
        <v>4</v>
      </c>
      <c r="J12" s="65">
        <f>VLOOKUP($A12,'Return Data'!$B$7:$R$1700,13,0)</f>
        <v>10.0909</v>
      </c>
      <c r="K12" s="66">
        <f t="shared" si="3"/>
        <v>2</v>
      </c>
      <c r="L12" s="65">
        <f>VLOOKUP($A12,'Return Data'!$B$7:$R$1700,17,0)</f>
        <v>-6.4665999999999997</v>
      </c>
      <c r="M12" s="66">
        <f t="shared" si="5"/>
        <v>26</v>
      </c>
      <c r="N12" s="65">
        <f>VLOOKUP($A12,'Return Data'!$B$7:$R$1700,14,0)</f>
        <v>-0.65080000000000005</v>
      </c>
      <c r="O12" s="66">
        <f t="shared" si="6"/>
        <v>22</v>
      </c>
      <c r="P12" s="65"/>
      <c r="Q12" s="66"/>
      <c r="R12" s="65">
        <f>VLOOKUP($A12,'Return Data'!$B$7:$R$1700,16,0)</f>
        <v>4.8684000000000003</v>
      </c>
      <c r="S12" s="67">
        <f t="shared" si="4"/>
        <v>27</v>
      </c>
    </row>
    <row r="13" spans="1:20" x14ac:dyDescent="0.3">
      <c r="A13" s="63" t="s">
        <v>492</v>
      </c>
      <c r="B13" s="64">
        <f>VLOOKUP($A13,'Return Data'!$B$7:$R$1700,3,0)</f>
        <v>44041</v>
      </c>
      <c r="C13" s="65">
        <f>VLOOKUP($A13,'Return Data'!$B$7:$R$1700,4,0)</f>
        <v>169.01</v>
      </c>
      <c r="D13" s="65">
        <f>VLOOKUP($A13,'Return Data'!$B$7:$R$1700,10,0)</f>
        <v>9.5831</v>
      </c>
      <c r="E13" s="66">
        <f t="shared" si="0"/>
        <v>26</v>
      </c>
      <c r="F13" s="65">
        <f>VLOOKUP($A13,'Return Data'!$B$7:$R$1700,11,0)</f>
        <v>-1.7498</v>
      </c>
      <c r="G13" s="66">
        <f t="shared" si="1"/>
        <v>3</v>
      </c>
      <c r="H13" s="65">
        <f>VLOOKUP($A13,'Return Data'!$B$7:$R$1700,12,0)</f>
        <v>2.4676</v>
      </c>
      <c r="I13" s="66">
        <f t="shared" si="2"/>
        <v>2</v>
      </c>
      <c r="J13" s="65">
        <f>VLOOKUP($A13,'Return Data'!$B$7:$R$1700,13,0)</f>
        <v>8.7789999999999999</v>
      </c>
      <c r="K13" s="66">
        <f t="shared" si="3"/>
        <v>5</v>
      </c>
      <c r="L13" s="65">
        <f>VLOOKUP($A13,'Return Data'!$B$7:$R$1700,17,0)</f>
        <v>4.9405000000000001</v>
      </c>
      <c r="M13" s="66">
        <f t="shared" si="5"/>
        <v>3</v>
      </c>
      <c r="N13" s="65">
        <f>VLOOKUP($A13,'Return Data'!$B$7:$R$1700,14,0)</f>
        <v>6.1543000000000001</v>
      </c>
      <c r="O13" s="66">
        <f t="shared" si="6"/>
        <v>2</v>
      </c>
      <c r="P13" s="65">
        <f>VLOOKUP($A13,'Return Data'!$B$7:$R$1700,15,0)</f>
        <v>7.7849000000000004</v>
      </c>
      <c r="Q13" s="66">
        <f>RANK(P13,P$8:P$40,0)</f>
        <v>2</v>
      </c>
      <c r="R13" s="65">
        <f>VLOOKUP($A13,'Return Data'!$B$7:$R$1700,16,0)</f>
        <v>10.8256</v>
      </c>
      <c r="S13" s="67">
        <f t="shared" si="4"/>
        <v>13</v>
      </c>
    </row>
    <row r="14" spans="1:20" x14ac:dyDescent="0.3">
      <c r="A14" s="63" t="s">
        <v>494</v>
      </c>
      <c r="B14" s="64">
        <f>VLOOKUP($A14,'Return Data'!$B$7:$R$1700,3,0)</f>
        <v>44041</v>
      </c>
      <c r="C14" s="65">
        <f>VLOOKUP($A14,'Return Data'!$B$7:$R$1700,4,0)</f>
        <v>157.92500000000001</v>
      </c>
      <c r="D14" s="65">
        <f>VLOOKUP($A14,'Return Data'!$B$7:$R$1700,10,0)</f>
        <v>10.044600000000001</v>
      </c>
      <c r="E14" s="66">
        <f t="shared" si="0"/>
        <v>23</v>
      </c>
      <c r="F14" s="65">
        <f>VLOOKUP($A14,'Return Data'!$B$7:$R$1700,11,0)</f>
        <v>-6.3853999999999997</v>
      </c>
      <c r="G14" s="66">
        <f t="shared" si="1"/>
        <v>16</v>
      </c>
      <c r="H14" s="65">
        <f>VLOOKUP($A14,'Return Data'!$B$7:$R$1700,12,0)</f>
        <v>-2.5804</v>
      </c>
      <c r="I14" s="66">
        <f t="shared" si="2"/>
        <v>15</v>
      </c>
      <c r="J14" s="65">
        <f>VLOOKUP($A14,'Return Data'!$B$7:$R$1700,13,0)</f>
        <v>5.8095999999999997</v>
      </c>
      <c r="K14" s="66">
        <f t="shared" si="3"/>
        <v>7</v>
      </c>
      <c r="L14" s="65">
        <f>VLOOKUP($A14,'Return Data'!$B$7:$R$1700,17,0)</f>
        <v>2.9226000000000001</v>
      </c>
      <c r="M14" s="66">
        <f t="shared" si="5"/>
        <v>7</v>
      </c>
      <c r="N14" s="65">
        <f>VLOOKUP($A14,'Return Data'!$B$7:$R$1700,14,0)</f>
        <v>3.9607000000000001</v>
      </c>
      <c r="O14" s="66">
        <f t="shared" si="6"/>
        <v>7</v>
      </c>
      <c r="P14" s="65">
        <f>VLOOKUP($A14,'Return Data'!$B$7:$R$1700,15,0)</f>
        <v>7.1119000000000003</v>
      </c>
      <c r="Q14" s="66">
        <f>RANK(P14,P$8:P$40,0)</f>
        <v>5</v>
      </c>
      <c r="R14" s="65">
        <f>VLOOKUP($A14,'Return Data'!$B$7:$R$1700,16,0)</f>
        <v>13.9095</v>
      </c>
      <c r="S14" s="67">
        <f t="shared" si="4"/>
        <v>5</v>
      </c>
    </row>
    <row r="15" spans="1:20" x14ac:dyDescent="0.3">
      <c r="A15" s="63" t="s">
        <v>496</v>
      </c>
      <c r="B15" s="64">
        <f>VLOOKUP($A15,'Return Data'!$B$7:$R$1700,3,0)</f>
        <v>44041</v>
      </c>
      <c r="C15" s="65">
        <f>VLOOKUP($A15,'Return Data'!$B$7:$R$1700,4,0)</f>
        <v>25.21</v>
      </c>
      <c r="D15" s="65">
        <f>VLOOKUP($A15,'Return Data'!$B$7:$R$1700,10,0)</f>
        <v>9.5610999999999997</v>
      </c>
      <c r="E15" s="66">
        <f t="shared" si="0"/>
        <v>28</v>
      </c>
      <c r="F15" s="65">
        <f>VLOOKUP($A15,'Return Data'!$B$7:$R$1700,11,0)</f>
        <v>-7.5202</v>
      </c>
      <c r="G15" s="66">
        <f t="shared" si="1"/>
        <v>20</v>
      </c>
      <c r="H15" s="65">
        <f>VLOOKUP($A15,'Return Data'!$B$7:$R$1700,12,0)</f>
        <v>-3.5577999999999999</v>
      </c>
      <c r="I15" s="66">
        <f t="shared" si="2"/>
        <v>18</v>
      </c>
      <c r="J15" s="65">
        <f>VLOOKUP($A15,'Return Data'!$B$7:$R$1700,13,0)</f>
        <v>1.2450000000000001</v>
      </c>
      <c r="K15" s="66">
        <f t="shared" si="3"/>
        <v>16</v>
      </c>
      <c r="L15" s="65">
        <f>VLOOKUP($A15,'Return Data'!$B$7:$R$1700,17,0)</f>
        <v>0.218</v>
      </c>
      <c r="M15" s="66">
        <f t="shared" si="5"/>
        <v>11</v>
      </c>
      <c r="N15" s="65">
        <f>VLOOKUP($A15,'Return Data'!$B$7:$R$1700,14,0)</f>
        <v>2.6122000000000001</v>
      </c>
      <c r="O15" s="66">
        <f t="shared" si="6"/>
        <v>10</v>
      </c>
      <c r="P15" s="65">
        <f>VLOOKUP($A15,'Return Data'!$B$7:$R$1700,15,0)</f>
        <v>4.8491999999999997</v>
      </c>
      <c r="Q15" s="66">
        <f>RANK(P15,P$8:P$40,0)</f>
        <v>11</v>
      </c>
      <c r="R15" s="65">
        <f>VLOOKUP($A15,'Return Data'!$B$7:$R$1700,16,0)</f>
        <v>8.7921999999999993</v>
      </c>
      <c r="S15" s="67">
        <f t="shared" si="4"/>
        <v>19</v>
      </c>
    </row>
    <row r="16" spans="1:20" x14ac:dyDescent="0.3">
      <c r="A16" s="63" t="s">
        <v>498</v>
      </c>
      <c r="B16" s="64">
        <f>VLOOKUP($A16,'Return Data'!$B$7:$R$1700,3,0)</f>
        <v>44041</v>
      </c>
      <c r="C16" s="65">
        <f>VLOOKUP($A16,'Return Data'!$B$7:$R$1700,4,0)</f>
        <v>10.1807</v>
      </c>
      <c r="D16" s="65">
        <f>VLOOKUP($A16,'Return Data'!$B$7:$R$1700,10,0)</f>
        <v>10.1843</v>
      </c>
      <c r="E16" s="66">
        <f t="shared" si="0"/>
        <v>21</v>
      </c>
      <c r="F16" s="65">
        <f>VLOOKUP($A16,'Return Data'!$B$7:$R$1700,11,0)</f>
        <v>-8.5785</v>
      </c>
      <c r="G16" s="66">
        <f t="shared" si="1"/>
        <v>27</v>
      </c>
      <c r="H16" s="65">
        <f>VLOOKUP($A16,'Return Data'!$B$7:$R$1700,12,0)</f>
        <v>-5.8859000000000004</v>
      </c>
      <c r="I16" s="66">
        <f t="shared" si="2"/>
        <v>28</v>
      </c>
      <c r="J16" s="65">
        <f>VLOOKUP($A16,'Return Data'!$B$7:$R$1700,13,0)</f>
        <v>-0.29580000000000001</v>
      </c>
      <c r="K16" s="66">
        <f t="shared" si="3"/>
        <v>23</v>
      </c>
      <c r="L16" s="65">
        <f>VLOOKUP($A16,'Return Data'!$B$7:$R$1700,17,0)</f>
        <v>-0.20580000000000001</v>
      </c>
      <c r="M16" s="66">
        <f t="shared" si="5"/>
        <v>14</v>
      </c>
      <c r="N16" s="65"/>
      <c r="O16" s="66"/>
      <c r="P16" s="65"/>
      <c r="Q16" s="66"/>
      <c r="R16" s="65">
        <f>VLOOKUP($A16,'Return Data'!$B$7:$R$1700,16,0)</f>
        <v>0.7994</v>
      </c>
      <c r="S16" s="67">
        <f t="shared" si="4"/>
        <v>33</v>
      </c>
    </row>
    <row r="17" spans="1:19" x14ac:dyDescent="0.3">
      <c r="A17" s="63" t="s">
        <v>499</v>
      </c>
      <c r="B17" s="64">
        <f>VLOOKUP($A17,'Return Data'!$B$7:$R$1700,3,0)</f>
        <v>44041</v>
      </c>
      <c r="C17" s="65">
        <f>VLOOKUP($A17,'Return Data'!$B$7:$R$1700,4,0)</f>
        <v>116.0313</v>
      </c>
      <c r="D17" s="65">
        <f>VLOOKUP($A17,'Return Data'!$B$7:$R$1700,10,0)</f>
        <v>11.3512</v>
      </c>
      <c r="E17" s="66">
        <f t="shared" si="0"/>
        <v>14</v>
      </c>
      <c r="F17" s="65">
        <f>VLOOKUP($A17,'Return Data'!$B$7:$R$1700,11,0)</f>
        <v>-7.9592000000000001</v>
      </c>
      <c r="G17" s="66">
        <f t="shared" si="1"/>
        <v>25</v>
      </c>
      <c r="H17" s="65">
        <f>VLOOKUP($A17,'Return Data'!$B$7:$R$1700,12,0)</f>
        <v>-4.8573000000000004</v>
      </c>
      <c r="I17" s="66">
        <f t="shared" si="2"/>
        <v>24</v>
      </c>
      <c r="J17" s="65">
        <f>VLOOKUP($A17,'Return Data'!$B$7:$R$1700,13,0)</f>
        <v>-1.0920000000000001</v>
      </c>
      <c r="K17" s="66">
        <f t="shared" si="3"/>
        <v>24</v>
      </c>
      <c r="L17" s="65">
        <f>VLOOKUP($A17,'Return Data'!$B$7:$R$1700,17,0)</f>
        <v>-0.1633</v>
      </c>
      <c r="M17" s="66">
        <f t="shared" si="5"/>
        <v>12</v>
      </c>
      <c r="N17" s="65">
        <f>VLOOKUP($A17,'Return Data'!$B$7:$R$1700,14,0)</f>
        <v>1.4605999999999999</v>
      </c>
      <c r="O17" s="66">
        <f>RANK(N17,N$8:N$40,0)</f>
        <v>12</v>
      </c>
      <c r="P17" s="65">
        <f>VLOOKUP($A17,'Return Data'!$B$7:$R$1700,15,0)</f>
        <v>4.6467000000000001</v>
      </c>
      <c r="Q17" s="66">
        <f>RANK(P17,P$8:P$40,0)</f>
        <v>12</v>
      </c>
      <c r="R17" s="65">
        <f>VLOOKUP($A17,'Return Data'!$B$7:$R$1700,16,0)</f>
        <v>12.6043</v>
      </c>
      <c r="S17" s="67">
        <f t="shared" si="4"/>
        <v>7</v>
      </c>
    </row>
    <row r="18" spans="1:19" x14ac:dyDescent="0.3">
      <c r="A18" s="63" t="s">
        <v>501</v>
      </c>
      <c r="B18" s="64">
        <f>VLOOKUP($A18,'Return Data'!$B$7:$R$1700,3,0)</f>
        <v>44041</v>
      </c>
      <c r="C18" s="65">
        <f>VLOOKUP($A18,'Return Data'!$B$7:$R$1700,4,0)</f>
        <v>51.462000000000003</v>
      </c>
      <c r="D18" s="65">
        <f>VLOOKUP($A18,'Return Data'!$B$7:$R$1700,10,0)</f>
        <v>11.5611</v>
      </c>
      <c r="E18" s="66">
        <f t="shared" si="0"/>
        <v>10</v>
      </c>
      <c r="F18" s="65">
        <f>VLOOKUP($A18,'Return Data'!$B$7:$R$1700,11,0)</f>
        <v>-7.6020000000000003</v>
      </c>
      <c r="G18" s="66">
        <f t="shared" si="1"/>
        <v>22</v>
      </c>
      <c r="H18" s="65">
        <f>VLOOKUP($A18,'Return Data'!$B$7:$R$1700,12,0)</f>
        <v>-4.4752999999999998</v>
      </c>
      <c r="I18" s="66">
        <f t="shared" si="2"/>
        <v>23</v>
      </c>
      <c r="J18" s="65">
        <f>VLOOKUP($A18,'Return Data'!$B$7:$R$1700,13,0)</f>
        <v>-2.3879999999999999</v>
      </c>
      <c r="K18" s="66">
        <f t="shared" si="3"/>
        <v>28</v>
      </c>
      <c r="L18" s="65">
        <f>VLOOKUP($A18,'Return Data'!$B$7:$R$1700,17,0)</f>
        <v>-0.49370000000000003</v>
      </c>
      <c r="M18" s="66">
        <f t="shared" si="5"/>
        <v>15</v>
      </c>
      <c r="N18" s="65">
        <f>VLOOKUP($A18,'Return Data'!$B$7:$R$1700,14,0)</f>
        <v>-1.1577</v>
      </c>
      <c r="O18" s="66">
        <f>RANK(N18,N$8:N$40,0)</f>
        <v>23</v>
      </c>
      <c r="P18" s="65">
        <f>VLOOKUP($A18,'Return Data'!$B$7:$R$1700,15,0)</f>
        <v>3.0489000000000002</v>
      </c>
      <c r="Q18" s="66">
        <f>RANK(P18,P$8:P$40,0)</f>
        <v>19</v>
      </c>
      <c r="R18" s="65">
        <f>VLOOKUP($A18,'Return Data'!$B$7:$R$1700,16,0)</f>
        <v>11.2837</v>
      </c>
      <c r="S18" s="67">
        <f t="shared" si="4"/>
        <v>12</v>
      </c>
    </row>
    <row r="19" spans="1:19" x14ac:dyDescent="0.3">
      <c r="A19" s="63" t="s">
        <v>504</v>
      </c>
      <c r="B19" s="64">
        <f>VLOOKUP($A19,'Return Data'!$B$7:$R$1700,3,0)</f>
        <v>44041</v>
      </c>
      <c r="C19" s="65">
        <f>VLOOKUP($A19,'Return Data'!$B$7:$R$1700,4,0)</f>
        <v>11.1281</v>
      </c>
      <c r="D19" s="65">
        <f>VLOOKUP($A19,'Return Data'!$B$7:$R$1700,10,0)</f>
        <v>10.693199999999999</v>
      </c>
      <c r="E19" s="66">
        <f t="shared" si="0"/>
        <v>18</v>
      </c>
      <c r="F19" s="65">
        <f>VLOOKUP($A19,'Return Data'!$B$7:$R$1700,11,0)</f>
        <v>-4.3484999999999996</v>
      </c>
      <c r="G19" s="66">
        <f t="shared" si="1"/>
        <v>10</v>
      </c>
      <c r="H19" s="65">
        <f>VLOOKUP($A19,'Return Data'!$B$7:$R$1700,12,0)</f>
        <v>0.41510000000000002</v>
      </c>
      <c r="I19" s="66">
        <f t="shared" si="2"/>
        <v>6</v>
      </c>
      <c r="J19" s="65">
        <f>VLOOKUP($A19,'Return Data'!$B$7:$R$1700,13,0)</f>
        <v>4.8051000000000004</v>
      </c>
      <c r="K19" s="66">
        <f t="shared" si="3"/>
        <v>10</v>
      </c>
      <c r="L19" s="65"/>
      <c r="M19" s="66"/>
      <c r="N19" s="65"/>
      <c r="O19" s="66"/>
      <c r="P19" s="65"/>
      <c r="Q19" s="66"/>
      <c r="R19" s="65">
        <f>VLOOKUP($A19,'Return Data'!$B$7:$R$1700,16,0)</f>
        <v>6.2255000000000003</v>
      </c>
      <c r="S19" s="67">
        <f t="shared" si="4"/>
        <v>26</v>
      </c>
    </row>
    <row r="20" spans="1:19" x14ac:dyDescent="0.3">
      <c r="A20" s="63" t="s">
        <v>505</v>
      </c>
      <c r="B20" s="64">
        <f>VLOOKUP($A20,'Return Data'!$B$7:$R$1700,3,0)</f>
        <v>44041</v>
      </c>
      <c r="C20" s="65">
        <f>VLOOKUP($A20,'Return Data'!$B$7:$R$1700,4,0)</f>
        <v>126.67</v>
      </c>
      <c r="D20" s="65">
        <f>VLOOKUP($A20,'Return Data'!$B$7:$R$1700,10,0)</f>
        <v>10.958299999999999</v>
      </c>
      <c r="E20" s="66">
        <f t="shared" si="0"/>
        <v>16</v>
      </c>
      <c r="F20" s="65">
        <f>VLOOKUP($A20,'Return Data'!$B$7:$R$1700,11,0)</f>
        <v>-9.5989000000000004</v>
      </c>
      <c r="G20" s="66">
        <f t="shared" si="1"/>
        <v>31</v>
      </c>
      <c r="H20" s="65">
        <f>VLOOKUP($A20,'Return Data'!$B$7:$R$1700,12,0)</f>
        <v>-6.1216999999999997</v>
      </c>
      <c r="I20" s="66">
        <f t="shared" si="2"/>
        <v>29</v>
      </c>
      <c r="J20" s="65">
        <f>VLOOKUP($A20,'Return Data'!$B$7:$R$1700,13,0)</f>
        <v>-4.0305999999999997</v>
      </c>
      <c r="K20" s="66">
        <f t="shared" si="3"/>
        <v>30</v>
      </c>
      <c r="L20" s="65">
        <f>VLOOKUP($A20,'Return Data'!$B$7:$R$1700,17,0)</f>
        <v>-0.18029999999999999</v>
      </c>
      <c r="M20" s="66">
        <f>RANK(L20,L$8:L$40,0)</f>
        <v>13</v>
      </c>
      <c r="N20" s="65">
        <f>VLOOKUP($A20,'Return Data'!$B$7:$R$1700,14,0)</f>
        <v>1.4544999999999999</v>
      </c>
      <c r="O20" s="66">
        <f>RANK(N20,N$8:N$40,0)</f>
        <v>13</v>
      </c>
      <c r="P20" s="65">
        <f>VLOOKUP($A20,'Return Data'!$B$7:$R$1700,15,0)</f>
        <v>6.3103999999999996</v>
      </c>
      <c r="Q20" s="66">
        <f>RANK(P20,P$8:P$40,0)</f>
        <v>7</v>
      </c>
      <c r="R20" s="65">
        <f>VLOOKUP($A20,'Return Data'!$B$7:$R$1700,16,0)</f>
        <v>13.0158</v>
      </c>
      <c r="S20" s="67">
        <f t="shared" si="4"/>
        <v>6</v>
      </c>
    </row>
    <row r="21" spans="1:19" x14ac:dyDescent="0.3">
      <c r="A21" s="63" t="s">
        <v>507</v>
      </c>
      <c r="B21" s="64">
        <f>VLOOKUP($A21,'Return Data'!$B$7:$R$1700,3,0)</f>
        <v>44041</v>
      </c>
      <c r="C21" s="65">
        <f>VLOOKUP($A21,'Return Data'!$B$7:$R$1700,4,0)</f>
        <v>11.421799999999999</v>
      </c>
      <c r="D21" s="65">
        <f>VLOOKUP($A21,'Return Data'!$B$7:$R$1700,10,0)</f>
        <v>10.182</v>
      </c>
      <c r="E21" s="66">
        <f t="shared" si="0"/>
        <v>22</v>
      </c>
      <c r="F21" s="65">
        <f>VLOOKUP($A21,'Return Data'!$B$7:$R$1700,11,0)</f>
        <v>-2.3969999999999998</v>
      </c>
      <c r="G21" s="66">
        <f t="shared" si="1"/>
        <v>4</v>
      </c>
      <c r="H21" s="65">
        <f>VLOOKUP($A21,'Return Data'!$B$7:$R$1700,12,0)</f>
        <v>-0.34989999999999999</v>
      </c>
      <c r="I21" s="66">
        <f t="shared" si="2"/>
        <v>8</v>
      </c>
      <c r="J21" s="65">
        <f>VLOOKUP($A21,'Return Data'!$B$7:$R$1700,13,0)</f>
        <v>5.7328999999999999</v>
      </c>
      <c r="K21" s="66">
        <f t="shared" si="3"/>
        <v>8</v>
      </c>
      <c r="L21" s="65">
        <f>VLOOKUP($A21,'Return Data'!$B$7:$R$1700,17,0)</f>
        <v>-3.0752000000000002</v>
      </c>
      <c r="M21" s="66">
        <f>RANK(L21,L$8:L$40,0)</f>
        <v>22</v>
      </c>
      <c r="N21" s="65">
        <f>VLOOKUP($A21,'Return Data'!$B$7:$R$1700,14,0)</f>
        <v>-0.1782</v>
      </c>
      <c r="O21" s="66">
        <f>RANK(N21,N$8:N$40,0)</f>
        <v>20</v>
      </c>
      <c r="P21" s="65"/>
      <c r="Q21" s="66"/>
      <c r="R21" s="65">
        <f>VLOOKUP($A21,'Return Data'!$B$7:$R$1700,16,0)</f>
        <v>3.5945999999999998</v>
      </c>
      <c r="S21" s="67">
        <f t="shared" si="4"/>
        <v>28</v>
      </c>
    </row>
    <row r="22" spans="1:19" x14ac:dyDescent="0.3">
      <c r="A22" s="63" t="s">
        <v>510</v>
      </c>
      <c r="B22" s="64">
        <f>VLOOKUP($A22,'Return Data'!$B$7:$R$1700,3,0)</f>
        <v>44041</v>
      </c>
      <c r="C22" s="65">
        <f>VLOOKUP($A22,'Return Data'!$B$7:$R$1700,4,0)</f>
        <v>10.75</v>
      </c>
      <c r="D22" s="65">
        <f>VLOOKUP($A22,'Return Data'!$B$7:$R$1700,10,0)</f>
        <v>9.3590999999999998</v>
      </c>
      <c r="E22" s="66">
        <f t="shared" si="0"/>
        <v>30</v>
      </c>
      <c r="F22" s="65">
        <f>VLOOKUP($A22,'Return Data'!$B$7:$R$1700,11,0)</f>
        <v>-10.117100000000001</v>
      </c>
      <c r="G22" s="66">
        <f t="shared" si="1"/>
        <v>32</v>
      </c>
      <c r="H22" s="65">
        <f>VLOOKUP($A22,'Return Data'!$B$7:$R$1700,12,0)</f>
        <v>-6.9264000000000001</v>
      </c>
      <c r="I22" s="66">
        <f t="shared" si="2"/>
        <v>31</v>
      </c>
      <c r="J22" s="65">
        <f>VLOOKUP($A22,'Return Data'!$B$7:$R$1700,13,0)</f>
        <v>-2.9782999999999999</v>
      </c>
      <c r="K22" s="66">
        <f t="shared" si="3"/>
        <v>29</v>
      </c>
      <c r="L22" s="65">
        <f>VLOOKUP($A22,'Return Data'!$B$7:$R$1700,17,0)</f>
        <v>-4.2919</v>
      </c>
      <c r="M22" s="66">
        <f>RANK(L22,L$8:L$40,0)</f>
        <v>25</v>
      </c>
      <c r="N22" s="65">
        <f>VLOOKUP($A22,'Return Data'!$B$7:$R$1700,14,0)</f>
        <v>-1.4596</v>
      </c>
      <c r="O22" s="66">
        <f>RANK(N22,N$8:N$40,0)</f>
        <v>24</v>
      </c>
      <c r="P22" s="65"/>
      <c r="Q22" s="66"/>
      <c r="R22" s="65">
        <f>VLOOKUP($A22,'Return Data'!$B$7:$R$1700,16,0)</f>
        <v>2.0402</v>
      </c>
      <c r="S22" s="67">
        <f t="shared" si="4"/>
        <v>30</v>
      </c>
    </row>
    <row r="23" spans="1:19" x14ac:dyDescent="0.3">
      <c r="A23" s="63" t="s">
        <v>512</v>
      </c>
      <c r="B23" s="64">
        <f>VLOOKUP($A23,'Return Data'!$B$7:$R$1700,3,0)</f>
        <v>44041</v>
      </c>
      <c r="C23" s="65">
        <f>VLOOKUP($A23,'Return Data'!$B$7:$R$1700,4,0)</f>
        <v>10.214499999999999</v>
      </c>
      <c r="D23" s="65">
        <f>VLOOKUP($A23,'Return Data'!$B$7:$R$1700,10,0)</f>
        <v>9.3933999999999997</v>
      </c>
      <c r="E23" s="66">
        <f t="shared" si="0"/>
        <v>29</v>
      </c>
      <c r="F23" s="65">
        <f>VLOOKUP($A23,'Return Data'!$B$7:$R$1700,11,0)</f>
        <v>-7.9683999999999999</v>
      </c>
      <c r="G23" s="66">
        <f t="shared" si="1"/>
        <v>26</v>
      </c>
      <c r="H23" s="65">
        <f>VLOOKUP($A23,'Return Data'!$B$7:$R$1700,12,0)</f>
        <v>-6.7619999999999996</v>
      </c>
      <c r="I23" s="66">
        <f t="shared" si="2"/>
        <v>30</v>
      </c>
      <c r="J23" s="65">
        <f>VLOOKUP($A23,'Return Data'!$B$7:$R$1700,13,0)</f>
        <v>-1.7496</v>
      </c>
      <c r="K23" s="66">
        <f t="shared" si="3"/>
        <v>25</v>
      </c>
      <c r="L23" s="65"/>
      <c r="M23" s="66"/>
      <c r="N23" s="65"/>
      <c r="O23" s="66"/>
      <c r="P23" s="65"/>
      <c r="Q23" s="66"/>
      <c r="R23" s="65">
        <f>VLOOKUP($A23,'Return Data'!$B$7:$R$1700,16,0)</f>
        <v>1.3127</v>
      </c>
      <c r="S23" s="67">
        <f t="shared" si="4"/>
        <v>32</v>
      </c>
    </row>
    <row r="24" spans="1:19" x14ac:dyDescent="0.3">
      <c r="A24" s="63" t="s">
        <v>514</v>
      </c>
      <c r="B24" s="64">
        <f>VLOOKUP($A24,'Return Data'!$B$7:$R$1700,3,0)</f>
        <v>44041</v>
      </c>
      <c r="C24" s="65">
        <f>VLOOKUP($A24,'Return Data'!$B$7:$R$1700,4,0)</f>
        <v>10.405900000000001</v>
      </c>
      <c r="D24" s="65">
        <f>VLOOKUP($A24,'Return Data'!$B$7:$R$1700,10,0)</f>
        <v>9.5634999999999994</v>
      </c>
      <c r="E24" s="66">
        <f t="shared" si="0"/>
        <v>27</v>
      </c>
      <c r="F24" s="65">
        <f>VLOOKUP($A24,'Return Data'!$B$7:$R$1700,11,0)</f>
        <v>-7.9344000000000001</v>
      </c>
      <c r="G24" s="66">
        <f t="shared" si="1"/>
        <v>24</v>
      </c>
      <c r="H24" s="65">
        <f>VLOOKUP($A24,'Return Data'!$B$7:$R$1700,12,0)</f>
        <v>-5.3956999999999997</v>
      </c>
      <c r="I24" s="66">
        <f t="shared" si="2"/>
        <v>26</v>
      </c>
      <c r="J24" s="65">
        <f>VLOOKUP($A24,'Return Data'!$B$7:$R$1700,13,0)</f>
        <v>2.7317</v>
      </c>
      <c r="K24" s="66">
        <f t="shared" si="3"/>
        <v>13</v>
      </c>
      <c r="L24" s="65"/>
      <c r="M24" s="66"/>
      <c r="N24" s="65"/>
      <c r="O24" s="66"/>
      <c r="P24" s="65"/>
      <c r="Q24" s="66"/>
      <c r="R24" s="65">
        <f>VLOOKUP($A24,'Return Data'!$B$7:$R$1700,16,0)</f>
        <v>1.9267000000000001</v>
      </c>
      <c r="S24" s="67">
        <f t="shared" si="4"/>
        <v>31</v>
      </c>
    </row>
    <row r="25" spans="1:19" x14ac:dyDescent="0.3">
      <c r="A25" s="63" t="s">
        <v>515</v>
      </c>
      <c r="B25" s="64">
        <f>VLOOKUP($A25,'Return Data'!$B$7:$R$1700,3,0)</f>
        <v>44041</v>
      </c>
      <c r="C25" s="65">
        <f>VLOOKUP($A25,'Return Data'!$B$7:$R$1700,4,0)</f>
        <v>134.210356198689</v>
      </c>
      <c r="D25" s="65">
        <f>VLOOKUP($A25,'Return Data'!$B$7:$R$1700,10,0)</f>
        <v>28.5718</v>
      </c>
      <c r="E25" s="66">
        <f t="shared" si="0"/>
        <v>1</v>
      </c>
      <c r="F25" s="65">
        <f>VLOOKUP($A25,'Return Data'!$B$7:$R$1700,11,0)</f>
        <v>8.2569999999999997</v>
      </c>
      <c r="G25" s="66">
        <f t="shared" si="1"/>
        <v>1</v>
      </c>
      <c r="H25" s="65">
        <f>VLOOKUP($A25,'Return Data'!$B$7:$R$1700,12,0)</f>
        <v>12.1601</v>
      </c>
      <c r="I25" s="66">
        <f t="shared" si="2"/>
        <v>1</v>
      </c>
      <c r="J25" s="65">
        <f>VLOOKUP($A25,'Return Data'!$B$7:$R$1700,13,0)</f>
        <v>14.248699999999999</v>
      </c>
      <c r="K25" s="66">
        <f t="shared" si="3"/>
        <v>1</v>
      </c>
      <c r="L25" s="65">
        <f>VLOOKUP($A25,'Return Data'!$B$7:$R$1700,17,0)</f>
        <v>-0.91820000000000002</v>
      </c>
      <c r="M25" s="66">
        <f>RANK(L25,L$8:L$40,0)</f>
        <v>17</v>
      </c>
      <c r="N25" s="65">
        <f>VLOOKUP($A25,'Return Data'!$B$7:$R$1700,14,0)</f>
        <v>0.87790000000000001</v>
      </c>
      <c r="O25" s="66">
        <f>RANK(N25,N$8:N$40,0)</f>
        <v>15</v>
      </c>
      <c r="P25" s="65">
        <f>VLOOKUP($A25,'Return Data'!$B$7:$R$1700,15,0)</f>
        <v>3.3923999999999999</v>
      </c>
      <c r="Q25" s="66">
        <f>RANK(P25,P$8:P$40,0)</f>
        <v>18</v>
      </c>
      <c r="R25" s="65">
        <f>VLOOKUP($A25,'Return Data'!$B$7:$R$1700,16,0)</f>
        <v>10.789099999999999</v>
      </c>
      <c r="S25" s="67">
        <f t="shared" si="4"/>
        <v>14</v>
      </c>
    </row>
    <row r="26" spans="1:19" x14ac:dyDescent="0.3">
      <c r="A26" s="63" t="s">
        <v>517</v>
      </c>
      <c r="B26" s="64">
        <f>VLOOKUP($A26,'Return Data'!$B$7:$R$1700,3,0)</f>
        <v>44041</v>
      </c>
      <c r="C26" s="65">
        <f>VLOOKUP($A26,'Return Data'!$B$7:$R$1700,4,0)</f>
        <v>97.709571650732798</v>
      </c>
      <c r="D26" s="65">
        <f>VLOOKUP($A26,'Return Data'!$B$7:$R$1700,10,0)</f>
        <v>12.9018</v>
      </c>
      <c r="E26" s="66">
        <f t="shared" si="0"/>
        <v>5</v>
      </c>
      <c r="F26" s="65">
        <f>VLOOKUP($A26,'Return Data'!$B$7:$R$1700,11,0)</f>
        <v>-9.1508000000000003</v>
      </c>
      <c r="G26" s="66">
        <f t="shared" si="1"/>
        <v>28</v>
      </c>
      <c r="H26" s="65">
        <f>VLOOKUP($A26,'Return Data'!$B$7:$R$1700,12,0)</f>
        <v>-3.7850999999999999</v>
      </c>
      <c r="I26" s="66">
        <f t="shared" si="2"/>
        <v>19</v>
      </c>
      <c r="J26" s="65">
        <f>VLOOKUP($A26,'Return Data'!$B$7:$R$1700,13,0)</f>
        <v>1.2271000000000001</v>
      </c>
      <c r="K26" s="66">
        <f t="shared" si="3"/>
        <v>17</v>
      </c>
      <c r="L26" s="65">
        <f>VLOOKUP($A26,'Return Data'!$B$7:$R$1700,17,0)</f>
        <v>0.43930000000000002</v>
      </c>
      <c r="M26" s="66">
        <f>RANK(L26,L$8:L$40,0)</f>
        <v>10</v>
      </c>
      <c r="N26" s="65">
        <f>VLOOKUP($A26,'Return Data'!$B$7:$R$1700,14,0)</f>
        <v>1.3242</v>
      </c>
      <c r="O26" s="66">
        <f>RANK(N26,N$8:N$40,0)</f>
        <v>14</v>
      </c>
      <c r="P26" s="65">
        <f>VLOOKUP($A26,'Return Data'!$B$7:$R$1700,15,0)</f>
        <v>5.5212000000000003</v>
      </c>
      <c r="Q26" s="66">
        <f>RANK(P26,P$8:P$40,0)</f>
        <v>8</v>
      </c>
      <c r="R26" s="65">
        <f>VLOOKUP($A26,'Return Data'!$B$7:$R$1700,16,0)</f>
        <v>11.6465</v>
      </c>
      <c r="S26" s="67">
        <f t="shared" si="4"/>
        <v>9</v>
      </c>
    </row>
    <row r="27" spans="1:19" x14ac:dyDescent="0.3">
      <c r="A27" s="63" t="s">
        <v>520</v>
      </c>
      <c r="B27" s="64">
        <f>VLOOKUP($A27,'Return Data'!$B$7:$R$1700,3,0)</f>
        <v>44041</v>
      </c>
      <c r="C27" s="65">
        <f>VLOOKUP($A27,'Return Data'!$B$7:$R$1700,4,0)</f>
        <v>25.869</v>
      </c>
      <c r="D27" s="65">
        <f>VLOOKUP($A27,'Return Data'!$B$7:$R$1700,10,0)</f>
        <v>11.389099999999999</v>
      </c>
      <c r="E27" s="66">
        <f t="shared" si="0"/>
        <v>13</v>
      </c>
      <c r="F27" s="65">
        <f>VLOOKUP($A27,'Return Data'!$B$7:$R$1700,11,0)</f>
        <v>-6.1083999999999996</v>
      </c>
      <c r="G27" s="66">
        <f t="shared" si="1"/>
        <v>13</v>
      </c>
      <c r="H27" s="65">
        <f>VLOOKUP($A27,'Return Data'!$B$7:$R$1700,12,0)</f>
        <v>-3.2065999999999999</v>
      </c>
      <c r="I27" s="66">
        <f t="shared" si="2"/>
        <v>17</v>
      </c>
      <c r="J27" s="65">
        <f>VLOOKUP($A27,'Return Data'!$B$7:$R$1700,13,0)</f>
        <v>1.0784</v>
      </c>
      <c r="K27" s="66">
        <f t="shared" si="3"/>
        <v>19</v>
      </c>
      <c r="L27" s="65">
        <f>VLOOKUP($A27,'Return Data'!$B$7:$R$1700,17,0)</f>
        <v>-1.1259999999999999</v>
      </c>
      <c r="M27" s="66">
        <f>RANK(L27,L$8:L$40,0)</f>
        <v>18</v>
      </c>
      <c r="N27" s="65">
        <f>VLOOKUP($A27,'Return Data'!$B$7:$R$1700,14,0)</f>
        <v>0.81710000000000005</v>
      </c>
      <c r="O27" s="66">
        <f>RANK(N27,N$8:N$40,0)</f>
        <v>16</v>
      </c>
      <c r="P27" s="65">
        <f>VLOOKUP($A27,'Return Data'!$B$7:$R$1700,15,0)</f>
        <v>5.4324000000000003</v>
      </c>
      <c r="Q27" s="66">
        <f>RANK(P27,P$8:P$40,0)</f>
        <v>9</v>
      </c>
      <c r="R27" s="65">
        <f>VLOOKUP($A27,'Return Data'!$B$7:$R$1700,16,0)</f>
        <v>10.5464</v>
      </c>
      <c r="S27" s="67">
        <f t="shared" si="4"/>
        <v>15</v>
      </c>
    </row>
    <row r="28" spans="1:19" x14ac:dyDescent="0.3">
      <c r="A28" s="63" t="s">
        <v>521</v>
      </c>
      <c r="B28" s="64">
        <f>VLOOKUP($A28,'Return Data'!$B$7:$R$1700,3,0)</f>
        <v>44041</v>
      </c>
      <c r="C28" s="65">
        <f>VLOOKUP($A28,'Return Data'!$B$7:$R$1700,4,0)</f>
        <v>101.7483</v>
      </c>
      <c r="D28" s="65">
        <f>VLOOKUP($A28,'Return Data'!$B$7:$R$1700,10,0)</f>
        <v>7.6687000000000003</v>
      </c>
      <c r="E28" s="66">
        <f t="shared" si="0"/>
        <v>33</v>
      </c>
      <c r="F28" s="65">
        <f>VLOOKUP($A28,'Return Data'!$B$7:$R$1700,11,0)</f>
        <v>-9.3232999999999997</v>
      </c>
      <c r="G28" s="66">
        <f t="shared" si="1"/>
        <v>29</v>
      </c>
      <c r="H28" s="65">
        <f>VLOOKUP($A28,'Return Data'!$B$7:$R$1700,12,0)</f>
        <v>-5.2603</v>
      </c>
      <c r="I28" s="66">
        <f t="shared" si="2"/>
        <v>25</v>
      </c>
      <c r="J28" s="65">
        <f>VLOOKUP($A28,'Return Data'!$B$7:$R$1700,13,0)</f>
        <v>0.24859999999999999</v>
      </c>
      <c r="K28" s="66">
        <f t="shared" si="3"/>
        <v>21</v>
      </c>
      <c r="L28" s="65">
        <f>VLOOKUP($A28,'Return Data'!$B$7:$R$1700,17,0)</f>
        <v>3.2505999999999999</v>
      </c>
      <c r="M28" s="66">
        <f>RANK(L28,L$8:L$40,0)</f>
        <v>6</v>
      </c>
      <c r="N28" s="65">
        <f>VLOOKUP($A28,'Return Data'!$B$7:$R$1700,14,0)</f>
        <v>2.7915000000000001</v>
      </c>
      <c r="O28" s="66">
        <f>RANK(N28,N$8:N$40,0)</f>
        <v>9</v>
      </c>
      <c r="P28" s="65">
        <f>VLOOKUP($A28,'Return Data'!$B$7:$R$1700,15,0)</f>
        <v>3.8538000000000001</v>
      </c>
      <c r="Q28" s="66">
        <f>RANK(P28,P$8:P$40,0)</f>
        <v>16</v>
      </c>
      <c r="R28" s="65">
        <f>VLOOKUP($A28,'Return Data'!$B$7:$R$1700,16,0)</f>
        <v>8.1544000000000008</v>
      </c>
      <c r="S28" s="67">
        <f t="shared" si="4"/>
        <v>22</v>
      </c>
    </row>
    <row r="29" spans="1:19" x14ac:dyDescent="0.3">
      <c r="A29" s="63" t="s">
        <v>524</v>
      </c>
      <c r="B29" s="64">
        <f>VLOOKUP($A29,'Return Data'!$B$7:$R$1700,3,0)</f>
        <v>44041</v>
      </c>
      <c r="C29" s="65">
        <f>VLOOKUP($A29,'Return Data'!$B$7:$R$1700,4,0)</f>
        <v>10.717000000000001</v>
      </c>
      <c r="D29" s="65">
        <f>VLOOKUP($A29,'Return Data'!$B$7:$R$1700,10,0)</f>
        <v>9.9664000000000001</v>
      </c>
      <c r="E29" s="66">
        <f t="shared" si="0"/>
        <v>24</v>
      </c>
      <c r="F29" s="65">
        <f>VLOOKUP($A29,'Return Data'!$B$7:$R$1700,11,0)</f>
        <v>-4.8899999999999997</v>
      </c>
      <c r="G29" s="66">
        <f t="shared" si="1"/>
        <v>11</v>
      </c>
      <c r="H29" s="65">
        <f>VLOOKUP($A29,'Return Data'!$B$7:$R$1700,12,0)</f>
        <v>-1.2695000000000001</v>
      </c>
      <c r="I29" s="66">
        <f t="shared" si="2"/>
        <v>10</v>
      </c>
      <c r="J29" s="65"/>
      <c r="K29" s="66"/>
      <c r="L29" s="65"/>
      <c r="M29" s="66"/>
      <c r="N29" s="65"/>
      <c r="O29" s="66"/>
      <c r="P29" s="65"/>
      <c r="Q29" s="66"/>
      <c r="R29" s="65">
        <f>VLOOKUP($A29,'Return Data'!$B$7:$R$1700,16,0)</f>
        <v>6.9531000000000001</v>
      </c>
      <c r="S29" s="67">
        <f t="shared" si="4"/>
        <v>24</v>
      </c>
    </row>
    <row r="30" spans="1:19" x14ac:dyDescent="0.3">
      <c r="A30" s="63" t="s">
        <v>527</v>
      </c>
      <c r="B30" s="64">
        <f>VLOOKUP($A30,'Return Data'!$B$7:$R$1700,3,0)</f>
        <v>44041</v>
      </c>
      <c r="C30" s="65">
        <f>VLOOKUP($A30,'Return Data'!$B$7:$R$1700,4,0)</f>
        <v>15.086</v>
      </c>
      <c r="D30" s="65">
        <f>VLOOKUP($A30,'Return Data'!$B$7:$R$1700,10,0)</f>
        <v>11.6572</v>
      </c>
      <c r="E30" s="66">
        <f t="shared" si="0"/>
        <v>8</v>
      </c>
      <c r="F30" s="65">
        <f>VLOOKUP($A30,'Return Data'!$B$7:$R$1700,11,0)</f>
        <v>-4.0575000000000001</v>
      </c>
      <c r="G30" s="66">
        <f t="shared" si="1"/>
        <v>8</v>
      </c>
      <c r="H30" s="65">
        <f>VLOOKUP($A30,'Return Data'!$B$7:$R$1700,12,0)</f>
        <v>-0.25790000000000002</v>
      </c>
      <c r="I30" s="66">
        <f t="shared" si="2"/>
        <v>7</v>
      </c>
      <c r="J30" s="65">
        <f>VLOOKUP($A30,'Return Data'!$B$7:$R$1700,13,0)</f>
        <v>3.0676000000000001</v>
      </c>
      <c r="K30" s="66">
        <f t="shared" ref="K30:K40" si="7">RANK(J30,J$8:J$40,0)</f>
        <v>12</v>
      </c>
      <c r="L30" s="65">
        <f>VLOOKUP($A30,'Return Data'!$B$7:$R$1700,17,0)</f>
        <v>3.8235000000000001</v>
      </c>
      <c r="M30" s="66">
        <f>RANK(L30,L$8:L$40,0)</f>
        <v>4</v>
      </c>
      <c r="N30" s="65">
        <f>VLOOKUP($A30,'Return Data'!$B$7:$R$1700,14,0)</f>
        <v>5.1273</v>
      </c>
      <c r="O30" s="66">
        <f>RANK(N30,N$8:N$40,0)</f>
        <v>5</v>
      </c>
      <c r="P30" s="65"/>
      <c r="Q30" s="66"/>
      <c r="R30" s="65">
        <f>VLOOKUP($A30,'Return Data'!$B$7:$R$1700,16,0)</f>
        <v>8.5615000000000006</v>
      </c>
      <c r="S30" s="67">
        <f t="shared" si="4"/>
        <v>20</v>
      </c>
    </row>
    <row r="31" spans="1:19" x14ac:dyDescent="0.3">
      <c r="A31" s="63" t="s">
        <v>529</v>
      </c>
      <c r="B31" s="64">
        <f>VLOOKUP($A31,'Return Data'!$B$7:$R$1700,3,0)</f>
        <v>44041</v>
      </c>
      <c r="C31" s="65">
        <f>VLOOKUP($A31,'Return Data'!$B$7:$R$1700,4,0)</f>
        <v>11.3306</v>
      </c>
      <c r="D31" s="65">
        <f>VLOOKUP($A31,'Return Data'!$B$7:$R$1700,10,0)</f>
        <v>8.7952999999999992</v>
      </c>
      <c r="E31" s="66">
        <f t="shared" si="0"/>
        <v>31</v>
      </c>
      <c r="F31" s="65">
        <f>VLOOKUP($A31,'Return Data'!$B$7:$R$1700,11,0)</f>
        <v>-2.5861000000000001</v>
      </c>
      <c r="G31" s="66">
        <f t="shared" si="1"/>
        <v>5</v>
      </c>
      <c r="H31" s="65">
        <f>VLOOKUP($A31,'Return Data'!$B$7:$R$1700,12,0)</f>
        <v>-1.6484000000000001</v>
      </c>
      <c r="I31" s="66">
        <f t="shared" si="2"/>
        <v>11</v>
      </c>
      <c r="J31" s="65">
        <f>VLOOKUP($A31,'Return Data'!$B$7:$R$1700,13,0)</f>
        <v>9.9503000000000004</v>
      </c>
      <c r="K31" s="66">
        <f t="shared" si="7"/>
        <v>3</v>
      </c>
      <c r="L31" s="65"/>
      <c r="M31" s="66"/>
      <c r="N31" s="65"/>
      <c r="O31" s="66"/>
      <c r="P31" s="65"/>
      <c r="Q31" s="66"/>
      <c r="R31" s="65">
        <f>VLOOKUP($A31,'Return Data'!$B$7:$R$1700,16,0)</f>
        <v>6.8933999999999997</v>
      </c>
      <c r="S31" s="67">
        <f t="shared" si="4"/>
        <v>25</v>
      </c>
    </row>
    <row r="32" spans="1:19" x14ac:dyDescent="0.3">
      <c r="A32" s="63" t="s">
        <v>530</v>
      </c>
      <c r="B32" s="64">
        <f>VLOOKUP($A32,'Return Data'!$B$7:$R$1700,3,0)</f>
        <v>44041</v>
      </c>
      <c r="C32" s="65">
        <f>VLOOKUP($A32,'Return Data'!$B$7:$R$1700,4,0)</f>
        <v>42.968800000000002</v>
      </c>
      <c r="D32" s="65">
        <f>VLOOKUP($A32,'Return Data'!$B$7:$R$1700,10,0)</f>
        <v>12.5097</v>
      </c>
      <c r="E32" s="66">
        <f t="shared" si="0"/>
        <v>6</v>
      </c>
      <c r="F32" s="65">
        <f>VLOOKUP($A32,'Return Data'!$B$7:$R$1700,11,0)</f>
        <v>-21.663699999999999</v>
      </c>
      <c r="G32" s="66">
        <f t="shared" si="1"/>
        <v>33</v>
      </c>
      <c r="H32" s="65">
        <f>VLOOKUP($A32,'Return Data'!$B$7:$R$1700,12,0)</f>
        <v>-19.921099999999999</v>
      </c>
      <c r="I32" s="66">
        <f t="shared" si="2"/>
        <v>33</v>
      </c>
      <c r="J32" s="65">
        <f>VLOOKUP($A32,'Return Data'!$B$7:$R$1700,13,0)</f>
        <v>-17.160900000000002</v>
      </c>
      <c r="K32" s="66">
        <f t="shared" si="7"/>
        <v>32</v>
      </c>
      <c r="L32" s="65">
        <f>VLOOKUP($A32,'Return Data'!$B$7:$R$1700,17,0)</f>
        <v>-12.029299999999999</v>
      </c>
      <c r="M32" s="66">
        <f t="shared" ref="M32:M40" si="8">RANK(L32,L$8:L$40,0)</f>
        <v>27</v>
      </c>
      <c r="N32" s="65">
        <f>VLOOKUP($A32,'Return Data'!$B$7:$R$1700,14,0)</f>
        <v>-6.4032999999999998</v>
      </c>
      <c r="O32" s="66">
        <f t="shared" ref="O32:O40" si="9">RANK(N32,N$8:N$40,0)</f>
        <v>26</v>
      </c>
      <c r="P32" s="65">
        <f>VLOOKUP($A32,'Return Data'!$B$7:$R$1700,15,0)</f>
        <v>1.2000999999999999</v>
      </c>
      <c r="Q32" s="66">
        <f t="shared" ref="Q32:Q40" si="10">RANK(P32,P$8:P$40,0)</f>
        <v>21</v>
      </c>
      <c r="R32" s="65">
        <f>VLOOKUP($A32,'Return Data'!$B$7:$R$1700,16,0)</f>
        <v>10.1046</v>
      </c>
      <c r="S32" s="67">
        <f t="shared" si="4"/>
        <v>18</v>
      </c>
    </row>
    <row r="33" spans="1:19" x14ac:dyDescent="0.3">
      <c r="A33" s="63" t="s">
        <v>536</v>
      </c>
      <c r="B33" s="64">
        <f>VLOOKUP($A33,'Return Data'!$B$7:$R$1700,3,0)</f>
        <v>44041</v>
      </c>
      <c r="C33" s="65">
        <f>VLOOKUP($A33,'Return Data'!$B$7:$R$1700,4,0)</f>
        <v>66.27</v>
      </c>
      <c r="D33" s="65">
        <f>VLOOKUP($A33,'Return Data'!$B$7:$R$1700,10,0)</f>
        <v>11.042199999999999</v>
      </c>
      <c r="E33" s="66">
        <f t="shared" si="0"/>
        <v>15</v>
      </c>
      <c r="F33" s="65">
        <f>VLOOKUP($A33,'Return Data'!$B$7:$R$1700,11,0)</f>
        <v>-7.7019000000000002</v>
      </c>
      <c r="G33" s="66">
        <f t="shared" si="1"/>
        <v>23</v>
      </c>
      <c r="H33" s="65">
        <f>VLOOKUP($A33,'Return Data'!$B$7:$R$1700,12,0)</f>
        <v>-5.4230999999999998</v>
      </c>
      <c r="I33" s="66">
        <f t="shared" si="2"/>
        <v>27</v>
      </c>
      <c r="J33" s="65">
        <f>VLOOKUP($A33,'Return Data'!$B$7:$R$1700,13,0)</f>
        <v>1.5100000000000001E-2</v>
      </c>
      <c r="K33" s="66">
        <f t="shared" si="7"/>
        <v>22</v>
      </c>
      <c r="L33" s="65">
        <f>VLOOKUP($A33,'Return Data'!$B$7:$R$1700,17,0)</f>
        <v>-1.6488</v>
      </c>
      <c r="M33" s="66">
        <f t="shared" si="8"/>
        <v>20</v>
      </c>
      <c r="N33" s="65">
        <f>VLOOKUP($A33,'Return Data'!$B$7:$R$1700,14,0)</f>
        <v>0.51739999999999997</v>
      </c>
      <c r="O33" s="66">
        <f t="shared" si="9"/>
        <v>17</v>
      </c>
      <c r="P33" s="65">
        <f>VLOOKUP($A33,'Return Data'!$B$7:$R$1700,15,0)</f>
        <v>2.4319999999999999</v>
      </c>
      <c r="Q33" s="66">
        <f t="shared" si="10"/>
        <v>20</v>
      </c>
      <c r="R33" s="65">
        <f>VLOOKUP($A33,'Return Data'!$B$7:$R$1700,16,0)</f>
        <v>12.1517</v>
      </c>
      <c r="S33" s="67">
        <f t="shared" si="4"/>
        <v>8</v>
      </c>
    </row>
    <row r="34" spans="1:19" x14ac:dyDescent="0.3">
      <c r="A34" s="63" t="s">
        <v>538</v>
      </c>
      <c r="B34" s="64">
        <f>VLOOKUP($A34,'Return Data'!$B$7:$R$1700,3,0)</f>
        <v>44041</v>
      </c>
      <c r="C34" s="65">
        <f>VLOOKUP($A34,'Return Data'!$B$7:$R$1700,4,0)</f>
        <v>74.67</v>
      </c>
      <c r="D34" s="65">
        <f>VLOOKUP($A34,'Return Data'!$B$7:$R$1700,10,0)</f>
        <v>11.531000000000001</v>
      </c>
      <c r="E34" s="66">
        <f t="shared" si="0"/>
        <v>11</v>
      </c>
      <c r="F34" s="65">
        <f>VLOOKUP($A34,'Return Data'!$B$7:$R$1700,11,0)</f>
        <v>-4.0724999999999998</v>
      </c>
      <c r="G34" s="66">
        <f t="shared" si="1"/>
        <v>9</v>
      </c>
      <c r="H34" s="65">
        <f>VLOOKUP($A34,'Return Data'!$B$7:$R$1700,12,0)</f>
        <v>-1.1254999999999999</v>
      </c>
      <c r="I34" s="66">
        <f t="shared" si="2"/>
        <v>9</v>
      </c>
      <c r="J34" s="65">
        <f>VLOOKUP($A34,'Return Data'!$B$7:$R$1700,13,0)</f>
        <v>1.1241000000000001</v>
      </c>
      <c r="K34" s="66">
        <f t="shared" si="7"/>
        <v>18</v>
      </c>
      <c r="L34" s="65">
        <f>VLOOKUP($A34,'Return Data'!$B$7:$R$1700,17,0)</f>
        <v>-1.1597999999999999</v>
      </c>
      <c r="M34" s="66">
        <f t="shared" si="8"/>
        <v>19</v>
      </c>
      <c r="N34" s="65">
        <f>VLOOKUP($A34,'Return Data'!$B$7:$R$1700,14,0)</f>
        <v>2.5291000000000001</v>
      </c>
      <c r="O34" s="66">
        <f t="shared" si="9"/>
        <v>11</v>
      </c>
      <c r="P34" s="65">
        <f>VLOOKUP($A34,'Return Data'!$B$7:$R$1700,15,0)</f>
        <v>7.8173000000000004</v>
      </c>
      <c r="Q34" s="66">
        <f t="shared" si="10"/>
        <v>1</v>
      </c>
      <c r="R34" s="65">
        <f>VLOOKUP($A34,'Return Data'!$B$7:$R$1700,16,0)</f>
        <v>10.276199999999999</v>
      </c>
      <c r="S34" s="67">
        <f t="shared" si="4"/>
        <v>17</v>
      </c>
    </row>
    <row r="35" spans="1:19" x14ac:dyDescent="0.3">
      <c r="A35" s="63" t="s">
        <v>540</v>
      </c>
      <c r="B35" s="64">
        <f>VLOOKUP($A35,'Return Data'!$B$7:$R$1700,3,0)</f>
        <v>44041</v>
      </c>
      <c r="C35" s="65">
        <f>VLOOKUP($A35,'Return Data'!$B$7:$R$1700,4,0)</f>
        <v>145.45089999999999</v>
      </c>
      <c r="D35" s="65">
        <f>VLOOKUP($A35,'Return Data'!$B$7:$R$1700,10,0)</f>
        <v>21.457899999999999</v>
      </c>
      <c r="E35" s="66">
        <f t="shared" si="0"/>
        <v>2</v>
      </c>
      <c r="F35" s="65">
        <f>VLOOKUP($A35,'Return Data'!$B$7:$R$1700,11,0)</f>
        <v>1.5403</v>
      </c>
      <c r="G35" s="66">
        <f t="shared" si="1"/>
        <v>2</v>
      </c>
      <c r="H35" s="65">
        <f>VLOOKUP($A35,'Return Data'!$B$7:$R$1700,12,0)</f>
        <v>2.2877999999999998</v>
      </c>
      <c r="I35" s="66">
        <f t="shared" si="2"/>
        <v>3</v>
      </c>
      <c r="J35" s="65">
        <f>VLOOKUP($A35,'Return Data'!$B$7:$R$1700,13,0)</f>
        <v>7.6365999999999996</v>
      </c>
      <c r="K35" s="66">
        <f t="shared" si="7"/>
        <v>6</v>
      </c>
      <c r="L35" s="65">
        <f>VLOOKUP($A35,'Return Data'!$B$7:$R$1700,17,0)</f>
        <v>5.0231000000000003</v>
      </c>
      <c r="M35" s="66">
        <f t="shared" si="8"/>
        <v>2</v>
      </c>
      <c r="N35" s="65">
        <f>VLOOKUP($A35,'Return Data'!$B$7:$R$1700,14,0)</f>
        <v>5.1539999999999999</v>
      </c>
      <c r="O35" s="66">
        <f t="shared" si="9"/>
        <v>4</v>
      </c>
      <c r="P35" s="65">
        <f>VLOOKUP($A35,'Return Data'!$B$7:$R$1700,15,0)</f>
        <v>7.7797999999999998</v>
      </c>
      <c r="Q35" s="66">
        <f t="shared" si="10"/>
        <v>3</v>
      </c>
      <c r="R35" s="65">
        <f>VLOOKUP($A35,'Return Data'!$B$7:$R$1700,16,0)</f>
        <v>14.8203</v>
      </c>
      <c r="S35" s="67">
        <f t="shared" si="4"/>
        <v>2</v>
      </c>
    </row>
    <row r="36" spans="1:19" x14ac:dyDescent="0.3">
      <c r="A36" s="63" t="s">
        <v>543</v>
      </c>
      <c r="B36" s="64">
        <f>VLOOKUP($A36,'Return Data'!$B$7:$R$1700,3,0)</f>
        <v>44041</v>
      </c>
      <c r="C36" s="65">
        <f>VLOOKUP($A36,'Return Data'!$B$7:$R$1700,4,0)</f>
        <v>298.28700757561501</v>
      </c>
      <c r="D36" s="65">
        <f>VLOOKUP($A36,'Return Data'!$B$7:$R$1700,10,0)</f>
        <v>10.198399999999999</v>
      </c>
      <c r="E36" s="66">
        <f t="shared" si="0"/>
        <v>20</v>
      </c>
      <c r="F36" s="65">
        <f>VLOOKUP($A36,'Return Data'!$B$7:$R$1700,11,0)</f>
        <v>-6.734</v>
      </c>
      <c r="G36" s="66">
        <f t="shared" si="1"/>
        <v>18</v>
      </c>
      <c r="H36" s="65">
        <f>VLOOKUP($A36,'Return Data'!$B$7:$R$1700,12,0)</f>
        <v>-2.1059000000000001</v>
      </c>
      <c r="I36" s="66">
        <f t="shared" si="2"/>
        <v>12</v>
      </c>
      <c r="J36" s="65">
        <f>VLOOKUP($A36,'Return Data'!$B$7:$R$1700,13,0)</f>
        <v>2.6034000000000002</v>
      </c>
      <c r="K36" s="66">
        <f t="shared" si="7"/>
        <v>14</v>
      </c>
      <c r="L36" s="65">
        <f>VLOOKUP($A36,'Return Data'!$B$7:$R$1700,17,0)</f>
        <v>3.5781999999999998</v>
      </c>
      <c r="M36" s="66">
        <f t="shared" si="8"/>
        <v>5</v>
      </c>
      <c r="N36" s="65">
        <f>VLOOKUP($A36,'Return Data'!$B$7:$R$1700,14,0)</f>
        <v>5.2537000000000003</v>
      </c>
      <c r="O36" s="66">
        <f t="shared" si="9"/>
        <v>3</v>
      </c>
      <c r="P36" s="65">
        <f>VLOOKUP($A36,'Return Data'!$B$7:$R$1700,15,0)</f>
        <v>7.4702999999999999</v>
      </c>
      <c r="Q36" s="66">
        <f t="shared" si="10"/>
        <v>4</v>
      </c>
      <c r="R36" s="65">
        <f>VLOOKUP($A36,'Return Data'!$B$7:$R$1700,16,0)</f>
        <v>14.8042</v>
      </c>
      <c r="S36" s="67">
        <f t="shared" si="4"/>
        <v>3</v>
      </c>
    </row>
    <row r="37" spans="1:19" x14ac:dyDescent="0.3">
      <c r="A37" s="63" t="s">
        <v>545</v>
      </c>
      <c r="B37" s="64">
        <f>VLOOKUP($A37,'Return Data'!$B$7:$R$1700,3,0)</f>
        <v>44041</v>
      </c>
      <c r="C37" s="65">
        <f>VLOOKUP($A37,'Return Data'!$B$7:$R$1700,4,0)</f>
        <v>16.964700000000001</v>
      </c>
      <c r="D37" s="65">
        <f>VLOOKUP($A37,'Return Data'!$B$7:$R$1700,10,0)</f>
        <v>10.901400000000001</v>
      </c>
      <c r="E37" s="66">
        <f t="shared" si="0"/>
        <v>17</v>
      </c>
      <c r="F37" s="65">
        <f>VLOOKUP($A37,'Return Data'!$B$7:$R$1700,11,0)</f>
        <v>-3.8130000000000002</v>
      </c>
      <c r="G37" s="66">
        <f t="shared" si="1"/>
        <v>7</v>
      </c>
      <c r="H37" s="65">
        <f>VLOOKUP($A37,'Return Data'!$B$7:$R$1700,12,0)</f>
        <v>-3.0089999999999999</v>
      </c>
      <c r="I37" s="66">
        <f t="shared" si="2"/>
        <v>16</v>
      </c>
      <c r="J37" s="65">
        <f>VLOOKUP($A37,'Return Data'!$B$7:$R$1700,13,0)</f>
        <v>3.5619999999999998</v>
      </c>
      <c r="K37" s="66">
        <f t="shared" si="7"/>
        <v>11</v>
      </c>
      <c r="L37" s="65">
        <f>VLOOKUP($A37,'Return Data'!$B$7:$R$1700,17,0)</f>
        <v>1.18</v>
      </c>
      <c r="M37" s="66">
        <f t="shared" si="8"/>
        <v>9</v>
      </c>
      <c r="N37" s="65">
        <f>VLOOKUP($A37,'Return Data'!$B$7:$R$1700,14,0)</f>
        <v>2.9878</v>
      </c>
      <c r="O37" s="66">
        <f t="shared" si="9"/>
        <v>8</v>
      </c>
      <c r="P37" s="65">
        <f>VLOOKUP($A37,'Return Data'!$B$7:$R$1700,15,0)</f>
        <v>4.9259000000000004</v>
      </c>
      <c r="Q37" s="66">
        <f t="shared" si="10"/>
        <v>10</v>
      </c>
      <c r="R37" s="65">
        <f>VLOOKUP($A37,'Return Data'!$B$7:$R$1700,16,0)</f>
        <v>8.2844999999999995</v>
      </c>
      <c r="S37" s="67">
        <f t="shared" si="4"/>
        <v>21</v>
      </c>
    </row>
    <row r="38" spans="1:19" x14ac:dyDescent="0.3">
      <c r="A38" s="63" t="s">
        <v>546</v>
      </c>
      <c r="B38" s="64">
        <f>VLOOKUP($A38,'Return Data'!$B$7:$R$1700,3,0)</f>
        <v>44041</v>
      </c>
      <c r="C38" s="65">
        <f>VLOOKUP($A38,'Return Data'!$B$7:$R$1700,4,0)</f>
        <v>90.877600000000001</v>
      </c>
      <c r="D38" s="65">
        <f>VLOOKUP($A38,'Return Data'!$B$7:$R$1700,10,0)</f>
        <v>9.7279999999999998</v>
      </c>
      <c r="E38" s="66">
        <f t="shared" si="0"/>
        <v>25</v>
      </c>
      <c r="F38" s="65">
        <f>VLOOKUP($A38,'Return Data'!$B$7:$R$1700,11,0)</f>
        <v>-7.5754000000000001</v>
      </c>
      <c r="G38" s="66">
        <f t="shared" si="1"/>
        <v>21</v>
      </c>
      <c r="H38" s="65">
        <f>VLOOKUP($A38,'Return Data'!$B$7:$R$1700,12,0)</f>
        <v>-3.9060000000000001</v>
      </c>
      <c r="I38" s="66">
        <f t="shared" si="2"/>
        <v>20</v>
      </c>
      <c r="J38" s="65">
        <f>VLOOKUP($A38,'Return Data'!$B$7:$R$1700,13,0)</f>
        <v>1.6167</v>
      </c>
      <c r="K38" s="66">
        <f t="shared" si="7"/>
        <v>15</v>
      </c>
      <c r="L38" s="65">
        <f>VLOOKUP($A38,'Return Data'!$B$7:$R$1700,17,0)</f>
        <v>1.3154999999999999</v>
      </c>
      <c r="M38" s="66">
        <f t="shared" si="8"/>
        <v>8</v>
      </c>
      <c r="N38" s="65">
        <f>VLOOKUP($A38,'Return Data'!$B$7:$R$1700,14,0)</f>
        <v>4.2527999999999997</v>
      </c>
      <c r="O38" s="66">
        <f t="shared" si="9"/>
        <v>6</v>
      </c>
      <c r="P38" s="65">
        <f>VLOOKUP($A38,'Return Data'!$B$7:$R$1700,15,0)</f>
        <v>7.0823</v>
      </c>
      <c r="Q38" s="66">
        <f t="shared" si="10"/>
        <v>6</v>
      </c>
      <c r="R38" s="65">
        <f>VLOOKUP($A38,'Return Data'!$B$7:$R$1700,16,0)</f>
        <v>11.5844</v>
      </c>
      <c r="S38" s="67">
        <f t="shared" si="4"/>
        <v>10</v>
      </c>
    </row>
    <row r="39" spans="1:19" x14ac:dyDescent="0.3">
      <c r="A39" s="63" t="s">
        <v>549</v>
      </c>
      <c r="B39" s="64">
        <f>VLOOKUP($A39,'Return Data'!$B$7:$R$1700,3,0)</f>
        <v>44041</v>
      </c>
      <c r="C39" s="65">
        <f>VLOOKUP($A39,'Return Data'!$B$7:$R$1700,4,0)</f>
        <v>279.91189856528001</v>
      </c>
      <c r="D39" s="65">
        <f>VLOOKUP($A39,'Return Data'!$B$7:$R$1700,10,0)</f>
        <v>11.7784</v>
      </c>
      <c r="E39" s="66">
        <f t="shared" si="0"/>
        <v>7</v>
      </c>
      <c r="F39" s="65">
        <f>VLOOKUP($A39,'Return Data'!$B$7:$R$1700,11,0)</f>
        <v>-7.0208000000000004</v>
      </c>
      <c r="G39" s="66">
        <f t="shared" si="1"/>
        <v>19</v>
      </c>
      <c r="H39" s="65">
        <f>VLOOKUP($A39,'Return Data'!$B$7:$R$1700,12,0)</f>
        <v>-4.3710000000000004</v>
      </c>
      <c r="I39" s="66">
        <f t="shared" si="2"/>
        <v>22</v>
      </c>
      <c r="J39" s="65">
        <f>VLOOKUP($A39,'Return Data'!$B$7:$R$1700,13,0)</f>
        <v>-1.9672000000000001</v>
      </c>
      <c r="K39" s="66">
        <f t="shared" si="7"/>
        <v>26</v>
      </c>
      <c r="L39" s="65">
        <f>VLOOKUP($A39,'Return Data'!$B$7:$R$1700,17,0)</f>
        <v>-0.71279999999999999</v>
      </c>
      <c r="M39" s="66">
        <f t="shared" si="8"/>
        <v>16</v>
      </c>
      <c r="N39" s="65">
        <f>VLOOKUP($A39,'Return Data'!$B$7:$R$1700,14,0)</f>
        <v>0.33350000000000002</v>
      </c>
      <c r="O39" s="66">
        <f t="shared" si="9"/>
        <v>18</v>
      </c>
      <c r="P39" s="65">
        <f>VLOOKUP($A39,'Return Data'!$B$7:$R$1700,15,0)</f>
        <v>3.6233</v>
      </c>
      <c r="Q39" s="66">
        <f t="shared" si="10"/>
        <v>17</v>
      </c>
      <c r="R39" s="65">
        <f>VLOOKUP($A39,'Return Data'!$B$7:$R$1700,16,0)</f>
        <v>14.364100000000001</v>
      </c>
      <c r="S39" s="67">
        <f t="shared" si="4"/>
        <v>4</v>
      </c>
    </row>
    <row r="40" spans="1:19" x14ac:dyDescent="0.3">
      <c r="A40" s="63" t="s">
        <v>551</v>
      </c>
      <c r="B40" s="64">
        <f>VLOOKUP($A40,'Return Data'!$B$7:$R$1700,3,0)</f>
        <v>44041</v>
      </c>
      <c r="C40" s="65">
        <f>VLOOKUP($A40,'Return Data'!$B$7:$R$1700,4,0)</f>
        <v>163.378651517984</v>
      </c>
      <c r="D40" s="65">
        <f>VLOOKUP($A40,'Return Data'!$B$7:$R$1700,10,0)</f>
        <v>14.2158</v>
      </c>
      <c r="E40" s="66">
        <f t="shared" si="0"/>
        <v>3</v>
      </c>
      <c r="F40" s="65">
        <f>VLOOKUP($A40,'Return Data'!$B$7:$R$1700,11,0)</f>
        <v>-6.6684000000000001</v>
      </c>
      <c r="G40" s="66">
        <f t="shared" si="1"/>
        <v>17</v>
      </c>
      <c r="H40" s="65">
        <f>VLOOKUP($A40,'Return Data'!$B$7:$R$1700,12,0)</f>
        <v>-2.1259000000000001</v>
      </c>
      <c r="I40" s="66">
        <f t="shared" si="2"/>
        <v>13</v>
      </c>
      <c r="J40" s="65">
        <f>VLOOKUP($A40,'Return Data'!$B$7:$R$1700,13,0)</f>
        <v>-2.3643000000000001</v>
      </c>
      <c r="K40" s="66">
        <f t="shared" si="7"/>
        <v>27</v>
      </c>
      <c r="L40" s="65">
        <f>VLOOKUP($A40,'Return Data'!$B$7:$R$1700,17,0)</f>
        <v>-3.0911</v>
      </c>
      <c r="M40" s="66">
        <f t="shared" si="8"/>
        <v>23</v>
      </c>
      <c r="N40" s="65">
        <f>VLOOKUP($A40,'Return Data'!$B$7:$R$1700,14,0)</f>
        <v>-0.54779999999999995</v>
      </c>
      <c r="O40" s="66">
        <f t="shared" si="9"/>
        <v>21</v>
      </c>
      <c r="P40" s="65">
        <f>VLOOKUP($A40,'Return Data'!$B$7:$R$1700,15,0)</f>
        <v>4.4413999999999998</v>
      </c>
      <c r="Q40" s="66">
        <f t="shared" si="10"/>
        <v>13</v>
      </c>
      <c r="R40" s="65">
        <f>VLOOKUP($A40,'Return Data'!$B$7:$R$1700,16,0)</f>
        <v>11.5349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11.562951515151516</v>
      </c>
      <c r="E42" s="74"/>
      <c r="F42" s="75">
        <f>AVERAGE(F8:F40)</f>
        <v>-6.2142333333333317</v>
      </c>
      <c r="G42" s="74"/>
      <c r="H42" s="75">
        <f>AVERAGE(H8:H40)</f>
        <v>-2.9818363636363641</v>
      </c>
      <c r="I42" s="74"/>
      <c r="J42" s="75">
        <f>AVERAGE(J8:J40)</f>
        <v>1.9583312499999996</v>
      </c>
      <c r="K42" s="74"/>
      <c r="L42" s="75">
        <f>AVERAGE(L8:L40)</f>
        <v>-0.32135185185185172</v>
      </c>
      <c r="M42" s="74"/>
      <c r="N42" s="75">
        <f>AVERAGE(N8:N40)</f>
        <v>1.6457730769230769</v>
      </c>
      <c r="O42" s="74"/>
      <c r="P42" s="75">
        <f>AVERAGE(P8:P40)</f>
        <v>5.0918904761904757</v>
      </c>
      <c r="Q42" s="74"/>
      <c r="R42" s="75">
        <f>AVERAGE(R8:R40)</f>
        <v>9.1655787878787862</v>
      </c>
      <c r="S42" s="76"/>
    </row>
    <row r="43" spans="1:19" x14ac:dyDescent="0.3">
      <c r="A43" s="73" t="s">
        <v>28</v>
      </c>
      <c r="B43" s="74"/>
      <c r="C43" s="74"/>
      <c r="D43" s="75">
        <f>MIN(D8:D40)</f>
        <v>7.6687000000000003</v>
      </c>
      <c r="E43" s="74"/>
      <c r="F43" s="75">
        <f>MIN(F8:F40)</f>
        <v>-21.663699999999999</v>
      </c>
      <c r="G43" s="74"/>
      <c r="H43" s="75">
        <f>MIN(H8:H40)</f>
        <v>-19.921099999999999</v>
      </c>
      <c r="I43" s="74"/>
      <c r="J43" s="75">
        <f>MIN(J8:J40)</f>
        <v>-17.160900000000002</v>
      </c>
      <c r="K43" s="74"/>
      <c r="L43" s="75">
        <f>MIN(L8:L40)</f>
        <v>-12.029299999999999</v>
      </c>
      <c r="M43" s="74"/>
      <c r="N43" s="75">
        <f>MIN(N8:N40)</f>
        <v>-6.4032999999999998</v>
      </c>
      <c r="O43" s="74"/>
      <c r="P43" s="75">
        <f>MIN(P8:P40)</f>
        <v>1.2000999999999999</v>
      </c>
      <c r="Q43" s="74"/>
      <c r="R43" s="75">
        <f>MIN(R8:R40)</f>
        <v>0.7994</v>
      </c>
      <c r="S43" s="76"/>
    </row>
    <row r="44" spans="1:19" ht="15" thickBot="1" x14ac:dyDescent="0.35">
      <c r="A44" s="77" t="s">
        <v>29</v>
      </c>
      <c r="B44" s="78"/>
      <c r="C44" s="78"/>
      <c r="D44" s="79">
        <f>MAX(D8:D40)</f>
        <v>28.5718</v>
      </c>
      <c r="E44" s="78"/>
      <c r="F44" s="79">
        <f>MAX(F8:F40)</f>
        <v>8.2569999999999997</v>
      </c>
      <c r="G44" s="78"/>
      <c r="H44" s="79">
        <f>MAX(H8:H40)</f>
        <v>12.1601</v>
      </c>
      <c r="I44" s="78"/>
      <c r="J44" s="79">
        <f>MAX(J8:J40)</f>
        <v>14.248699999999999</v>
      </c>
      <c r="K44" s="78"/>
      <c r="L44" s="79">
        <f>MAX(L8:L40)</f>
        <v>6.9122000000000003</v>
      </c>
      <c r="M44" s="78"/>
      <c r="N44" s="79">
        <f>MAX(N8:N40)</f>
        <v>7.1101999999999999</v>
      </c>
      <c r="O44" s="78"/>
      <c r="P44" s="79">
        <f>MAX(P8:P40)</f>
        <v>7.8173000000000004</v>
      </c>
      <c r="Q44" s="78"/>
      <c r="R44" s="79">
        <f>MAX(R8:R40)</f>
        <v>18.1189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44041</v>
      </c>
      <c r="C8" s="65">
        <f>VLOOKUP($A8,'Return Data'!$B$7:$R$1700,4,0)</f>
        <v>53.44</v>
      </c>
      <c r="D8" s="65">
        <f>VLOOKUP($A8,'Return Data'!$B$7:$R$1700,10,0)</f>
        <v>18.3872</v>
      </c>
      <c r="E8" s="66">
        <f>RANK(D8,D$8:D$10,0)</f>
        <v>1</v>
      </c>
      <c r="F8" s="65">
        <f>VLOOKUP($A8,'Return Data'!$B$7:$R$1700,11,0)</f>
        <v>-3.9022000000000001</v>
      </c>
      <c r="G8" s="66">
        <f>RANK(F8,F$8:F$10,0)</f>
        <v>1</v>
      </c>
      <c r="H8" s="65">
        <f>VLOOKUP($A8,'Return Data'!$B$7:$R$1700,12,0)</f>
        <v>2.2970999999999999</v>
      </c>
      <c r="I8" s="66">
        <f>RANK(H8,H$8:H$10,0)</f>
        <v>1</v>
      </c>
      <c r="J8" s="65">
        <f>VLOOKUP($A8,'Return Data'!$B$7:$R$1700,13,0)</f>
        <v>8.3315999999999999</v>
      </c>
      <c r="K8" s="66">
        <f>RANK(J8,J$8:J$10,0)</f>
        <v>1</v>
      </c>
      <c r="L8" s="65">
        <f>VLOOKUP($A8,'Return Data'!$B$7:$R$1700,17,0)</f>
        <v>1.0314000000000001</v>
      </c>
      <c r="M8" s="66">
        <f>RANK(L8,L$8:L$10,0)</f>
        <v>1</v>
      </c>
      <c r="N8" s="65">
        <f>VLOOKUP($A8,'Return Data'!$B$7:$R$1700,14,0)</f>
        <v>7.0545999999999998</v>
      </c>
      <c r="O8" s="66">
        <f>RANK(N8,N$8:N$10,0)</f>
        <v>1</v>
      </c>
      <c r="P8" s="65">
        <f>VLOOKUP($A8,'Return Data'!$B$7:$R$1700,15,0)</f>
        <v>10.2164</v>
      </c>
      <c r="Q8" s="66">
        <f>RANK(P8,P$8:P$10,0)</f>
        <v>1</v>
      </c>
      <c r="R8" s="65">
        <f>VLOOKUP($A8,'Return Data'!$B$7:$R$1700,16,0)</f>
        <v>15.8893</v>
      </c>
      <c r="S8" s="67">
        <f>RANK(R8,R$8:R$10,0)</f>
        <v>1</v>
      </c>
    </row>
    <row r="9" spans="1:20" x14ac:dyDescent="0.3">
      <c r="A9" s="63" t="s">
        <v>619</v>
      </c>
      <c r="B9" s="64">
        <f>VLOOKUP($A9,'Return Data'!$B$7:$R$1700,3,0)</f>
        <v>44041</v>
      </c>
      <c r="C9" s="65">
        <f>VLOOKUP($A9,'Return Data'!$B$7:$R$1700,4,0)</f>
        <v>56.433</v>
      </c>
      <c r="D9" s="65">
        <f>VLOOKUP($A9,'Return Data'!$B$7:$R$1700,10,0)</f>
        <v>17.5198</v>
      </c>
      <c r="E9" s="66">
        <f>RANK(D9,D$8:D$10,0)</f>
        <v>3</v>
      </c>
      <c r="F9" s="65">
        <f>VLOOKUP($A9,'Return Data'!$B$7:$R$1700,11,0)</f>
        <v>-9.0274999999999999</v>
      </c>
      <c r="G9" s="66">
        <f>RANK(F9,F$8:F$10,0)</f>
        <v>3</v>
      </c>
      <c r="H9" s="65">
        <f>VLOOKUP($A9,'Return Data'!$B$7:$R$1700,12,0)</f>
        <v>-4.2420999999999998</v>
      </c>
      <c r="I9" s="66">
        <f>RANK(H9,H$8:H$10,0)</f>
        <v>3</v>
      </c>
      <c r="J9" s="65">
        <f>VLOOKUP($A9,'Return Data'!$B$7:$R$1700,13,0)</f>
        <v>2.4489999999999998</v>
      </c>
      <c r="K9" s="66">
        <f>RANK(J9,J$8:J$10,0)</f>
        <v>2</v>
      </c>
      <c r="L9" s="65">
        <f>VLOOKUP($A9,'Return Data'!$B$7:$R$1700,17,0)</f>
        <v>0.68740000000000001</v>
      </c>
      <c r="M9" s="66">
        <f>RANK(L9,L$8:L$10,0)</f>
        <v>2</v>
      </c>
      <c r="N9" s="65">
        <f>VLOOKUP($A9,'Return Data'!$B$7:$R$1700,14,0)</f>
        <v>6.13</v>
      </c>
      <c r="O9" s="66">
        <f>RANK(N9,N$8:N$10,0)</f>
        <v>2</v>
      </c>
      <c r="P9" s="65">
        <f>VLOOKUP($A9,'Return Data'!$B$7:$R$1700,15,0)</f>
        <v>8.7617999999999991</v>
      </c>
      <c r="Q9" s="66">
        <f>RANK(P9,P$8:P$10,0)</f>
        <v>2</v>
      </c>
      <c r="R9" s="65">
        <f>VLOOKUP($A9,'Return Data'!$B$7:$R$1700,16,0)</f>
        <v>12.2949</v>
      </c>
      <c r="S9" s="67">
        <f>RANK(R9,R$8:R$10,0)</f>
        <v>2</v>
      </c>
    </row>
    <row r="10" spans="1:20" x14ac:dyDescent="0.3">
      <c r="A10" s="63" t="s">
        <v>620</v>
      </c>
      <c r="B10" s="64">
        <f>VLOOKUP($A10,'Return Data'!$B$7:$R$1700,3,0)</f>
        <v>44041</v>
      </c>
      <c r="C10" s="65">
        <f>VLOOKUP($A10,'Return Data'!$B$7:$R$1700,4,0)</f>
        <v>30.1192487766168</v>
      </c>
      <c r="D10" s="65">
        <f>VLOOKUP($A10,'Return Data'!$B$7:$R$1700,10,0)</f>
        <v>18.185700000000001</v>
      </c>
      <c r="E10" s="66">
        <f>RANK(D10,D$8:D$10,0)</f>
        <v>2</v>
      </c>
      <c r="F10" s="65">
        <f>VLOOKUP($A10,'Return Data'!$B$7:$R$1700,11,0)</f>
        <v>-8.1587999999999994</v>
      </c>
      <c r="G10" s="66">
        <f>RANK(F10,F$8:F$10,0)</f>
        <v>2</v>
      </c>
      <c r="H10" s="65">
        <f>VLOOKUP($A10,'Return Data'!$B$7:$R$1700,12,0)</f>
        <v>-3.4927000000000001</v>
      </c>
      <c r="I10" s="66">
        <f>RANK(H10,H$8:H$10,0)</f>
        <v>2</v>
      </c>
      <c r="J10" s="65">
        <f>VLOOKUP($A10,'Return Data'!$B$7:$R$1700,13,0)</f>
        <v>-1.7390000000000001</v>
      </c>
      <c r="K10" s="66">
        <f>RANK(J10,J$8:J$10,0)</f>
        <v>3</v>
      </c>
      <c r="L10" s="65">
        <f>VLOOKUP($A10,'Return Data'!$B$7:$R$1700,17,0)</f>
        <v>-4.9831000000000003</v>
      </c>
      <c r="M10" s="66">
        <f>RANK(L10,L$8:L$10,0)</f>
        <v>3</v>
      </c>
      <c r="N10" s="65">
        <f>VLOOKUP($A10,'Return Data'!$B$7:$R$1700,14,0)</f>
        <v>-3.1057999999999999</v>
      </c>
      <c r="O10" s="66">
        <f>RANK(N10,N$8:N$10,0)</f>
        <v>3</v>
      </c>
      <c r="P10" s="65">
        <f>VLOOKUP($A10,'Return Data'!$B$7:$R$1700,15,0)</f>
        <v>2.7989999999999999</v>
      </c>
      <c r="Q10" s="66">
        <f>RANK(P10,P$8:P$10,0)</f>
        <v>3</v>
      </c>
      <c r="R10" s="65">
        <f>VLOOKUP($A10,'Return Data'!$B$7:$R$1700,16,0)</f>
        <v>7.6073000000000004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18.030899999999999</v>
      </c>
      <c r="E12" s="74"/>
      <c r="F12" s="75">
        <f>AVERAGE(F8:F10)</f>
        <v>-7.0294999999999996</v>
      </c>
      <c r="G12" s="74"/>
      <c r="H12" s="75">
        <f>AVERAGE(H8:H10)</f>
        <v>-1.8125666666666664</v>
      </c>
      <c r="I12" s="74"/>
      <c r="J12" s="75">
        <f>AVERAGE(J8:J10)</f>
        <v>3.0138666666666665</v>
      </c>
      <c r="K12" s="74"/>
      <c r="L12" s="75">
        <f>AVERAGE(L8:L10)</f>
        <v>-1.0881000000000001</v>
      </c>
      <c r="M12" s="74"/>
      <c r="N12" s="75">
        <f>AVERAGE(N8:N10)</f>
        <v>3.3595999999999999</v>
      </c>
      <c r="O12" s="74"/>
      <c r="P12" s="75">
        <f>AVERAGE(P8:P10)</f>
        <v>7.2590666666666666</v>
      </c>
      <c r="Q12" s="74"/>
      <c r="R12" s="75">
        <f>AVERAGE(R8:R10)</f>
        <v>11.9305</v>
      </c>
      <c r="S12" s="76"/>
    </row>
    <row r="13" spans="1:20" x14ac:dyDescent="0.3">
      <c r="A13" s="73" t="s">
        <v>28</v>
      </c>
      <c r="B13" s="74"/>
      <c r="C13" s="74"/>
      <c r="D13" s="75">
        <f>MIN(D8:D10)</f>
        <v>17.5198</v>
      </c>
      <c r="E13" s="74"/>
      <c r="F13" s="75">
        <f>MIN(F8:F10)</f>
        <v>-9.0274999999999999</v>
      </c>
      <c r="G13" s="74"/>
      <c r="H13" s="75">
        <f>MIN(H8:H10)</f>
        <v>-4.2420999999999998</v>
      </c>
      <c r="I13" s="74"/>
      <c r="J13" s="75">
        <f>MIN(J8:J10)</f>
        <v>-1.7390000000000001</v>
      </c>
      <c r="K13" s="74"/>
      <c r="L13" s="75">
        <f>MIN(L8:L10)</f>
        <v>-4.9831000000000003</v>
      </c>
      <c r="M13" s="74"/>
      <c r="N13" s="75">
        <f>MIN(N8:N10)</f>
        <v>-3.1057999999999999</v>
      </c>
      <c r="O13" s="74"/>
      <c r="P13" s="75">
        <f>MIN(P8:P10)</f>
        <v>2.7989999999999999</v>
      </c>
      <c r="Q13" s="74"/>
      <c r="R13" s="75">
        <f>MIN(R8:R10)</f>
        <v>7.6073000000000004</v>
      </c>
      <c r="S13" s="76"/>
    </row>
    <row r="14" spans="1:20" ht="15" thickBot="1" x14ac:dyDescent="0.35">
      <c r="A14" s="77" t="s">
        <v>29</v>
      </c>
      <c r="B14" s="78"/>
      <c r="C14" s="78"/>
      <c r="D14" s="79">
        <f>MAX(D8:D10)</f>
        <v>18.3872</v>
      </c>
      <c r="E14" s="78"/>
      <c r="F14" s="79">
        <f>MAX(F8:F10)</f>
        <v>-3.9022000000000001</v>
      </c>
      <c r="G14" s="78"/>
      <c r="H14" s="79">
        <f>MAX(H8:H10)</f>
        <v>2.2970999999999999</v>
      </c>
      <c r="I14" s="78"/>
      <c r="J14" s="79">
        <f>MAX(J8:J10)</f>
        <v>8.3315999999999999</v>
      </c>
      <c r="K14" s="78"/>
      <c r="L14" s="79">
        <f>MAX(L8:L10)</f>
        <v>1.0314000000000001</v>
      </c>
      <c r="M14" s="78"/>
      <c r="N14" s="79">
        <f>MAX(N8:N10)</f>
        <v>7.0545999999999998</v>
      </c>
      <c r="O14" s="78"/>
      <c r="P14" s="79">
        <f>MAX(P8:P10)</f>
        <v>10.2164</v>
      </c>
      <c r="Q14" s="78"/>
      <c r="R14" s="79">
        <f>MAX(R8:R10)</f>
        <v>15.8893</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44041</v>
      </c>
      <c r="C8" s="65">
        <f>VLOOKUP($A8,'Return Data'!$B$7:$R$1700,4,0)</f>
        <v>48.41</v>
      </c>
      <c r="D8" s="65">
        <f>VLOOKUP($A8,'Return Data'!$B$7:$R$1700,10,0)</f>
        <v>18.0444</v>
      </c>
      <c r="E8" s="66">
        <f>RANK(D8,D$8:D$10,0)</f>
        <v>1</v>
      </c>
      <c r="F8" s="65">
        <f>VLOOKUP($A8,'Return Data'!$B$7:$R$1700,11,0)</f>
        <v>-4.4225000000000003</v>
      </c>
      <c r="G8" s="66">
        <f>RANK(F8,F$8:F$10,0)</f>
        <v>1</v>
      </c>
      <c r="H8" s="65">
        <f>VLOOKUP($A8,'Return Data'!$B$7:$R$1700,12,0)</f>
        <v>1.4884999999999999</v>
      </c>
      <c r="I8" s="66">
        <f>RANK(H8,H$8:H$10,0)</f>
        <v>1</v>
      </c>
      <c r="J8" s="65">
        <f>VLOOKUP($A8,'Return Data'!$B$7:$R$1700,13,0)</f>
        <v>7.1729000000000003</v>
      </c>
      <c r="K8" s="66">
        <f>RANK(J8,J$8:J$10,0)</f>
        <v>1</v>
      </c>
      <c r="L8" s="65">
        <f>VLOOKUP($A8,'Return Data'!$B$7:$R$1700,17,0)</f>
        <v>-9.2399999999999996E-2</v>
      </c>
      <c r="M8" s="66">
        <f>RANK(L8,L$8:L$10,0)</f>
        <v>1</v>
      </c>
      <c r="N8" s="65">
        <f>VLOOKUP($A8,'Return Data'!$B$7:$R$1700,14,0)</f>
        <v>5.7263000000000002</v>
      </c>
      <c r="O8" s="66">
        <f>RANK(N8,N$8:N$10,0)</f>
        <v>1</v>
      </c>
      <c r="P8" s="65">
        <f>VLOOKUP($A8,'Return Data'!$B$7:$R$1700,15,0)</f>
        <v>8.7103000000000002</v>
      </c>
      <c r="Q8" s="66">
        <f>RANK(P8,P$8:P$10,0)</f>
        <v>1</v>
      </c>
      <c r="R8" s="65">
        <f>VLOOKUP($A8,'Return Data'!$B$7:$R$1700,16,0)</f>
        <v>12.5801</v>
      </c>
      <c r="S8" s="67">
        <f>RANK(R8,R$8:R$10,0)</f>
        <v>2</v>
      </c>
    </row>
    <row r="9" spans="1:20" x14ac:dyDescent="0.3">
      <c r="A9" s="63" t="s">
        <v>618</v>
      </c>
      <c r="B9" s="64">
        <f>VLOOKUP($A9,'Return Data'!$B$7:$R$1700,3,0)</f>
        <v>44041</v>
      </c>
      <c r="C9" s="65">
        <f>VLOOKUP($A9,'Return Data'!$B$7:$R$1700,4,0)</f>
        <v>51.171999999999997</v>
      </c>
      <c r="D9" s="65">
        <f>VLOOKUP($A9,'Return Data'!$B$7:$R$1700,10,0)</f>
        <v>17.119800000000001</v>
      </c>
      <c r="E9" s="66">
        <f>RANK(D9,D$8:D$10,0)</f>
        <v>3</v>
      </c>
      <c r="F9" s="65">
        <f>VLOOKUP($A9,'Return Data'!$B$7:$R$1700,11,0)</f>
        <v>-9.6251999999999995</v>
      </c>
      <c r="G9" s="66">
        <f>RANK(F9,F$8:F$10,0)</f>
        <v>3</v>
      </c>
      <c r="H9" s="65">
        <f>VLOOKUP($A9,'Return Data'!$B$7:$R$1700,12,0)</f>
        <v>-5.1844000000000001</v>
      </c>
      <c r="I9" s="66">
        <f>RANK(H9,H$8:H$10,0)</f>
        <v>3</v>
      </c>
      <c r="J9" s="65">
        <f>VLOOKUP($A9,'Return Data'!$B$7:$R$1700,13,0)</f>
        <v>1.0525</v>
      </c>
      <c r="K9" s="66">
        <f>RANK(J9,J$8:J$10,0)</f>
        <v>2</v>
      </c>
      <c r="L9" s="65">
        <f>VLOOKUP($A9,'Return Data'!$B$7:$R$1700,17,0)</f>
        <v>-0.6714</v>
      </c>
      <c r="M9" s="66">
        <f>RANK(L9,L$8:L$10,0)</f>
        <v>2</v>
      </c>
      <c r="N9" s="65">
        <f>VLOOKUP($A9,'Return Data'!$B$7:$R$1700,14,0)</f>
        <v>4.6806000000000001</v>
      </c>
      <c r="O9" s="66">
        <f>RANK(N9,N$8:N$10,0)</f>
        <v>2</v>
      </c>
      <c r="P9" s="65">
        <f>VLOOKUP($A9,'Return Data'!$B$7:$R$1700,15,0)</f>
        <v>7.1421000000000001</v>
      </c>
      <c r="Q9" s="66">
        <f>RANK(P9,P$8:P$10,0)</f>
        <v>2</v>
      </c>
      <c r="R9" s="65">
        <f>VLOOKUP($A9,'Return Data'!$B$7:$R$1700,16,0)</f>
        <v>11.485200000000001</v>
      </c>
      <c r="S9" s="67">
        <f>RANK(R9,R$8:R$10,0)</f>
        <v>3</v>
      </c>
    </row>
    <row r="10" spans="1:20" x14ac:dyDescent="0.3">
      <c r="A10" s="63" t="s">
        <v>621</v>
      </c>
      <c r="B10" s="64">
        <f>VLOOKUP($A10,'Return Data'!$B$7:$R$1700,3,0)</f>
        <v>44041</v>
      </c>
      <c r="C10" s="65">
        <f>VLOOKUP($A10,'Return Data'!$B$7:$R$1700,4,0)</f>
        <v>250.15316508045299</v>
      </c>
      <c r="D10" s="65">
        <f>VLOOKUP($A10,'Return Data'!$B$7:$R$1700,10,0)</f>
        <v>18.0124</v>
      </c>
      <c r="E10" s="66">
        <f>RANK(D10,D$8:D$10,0)</f>
        <v>2</v>
      </c>
      <c r="F10" s="65">
        <f>VLOOKUP($A10,'Return Data'!$B$7:$R$1700,11,0)</f>
        <v>-8.4083000000000006</v>
      </c>
      <c r="G10" s="66">
        <f>RANK(F10,F$8:F$10,0)</f>
        <v>2</v>
      </c>
      <c r="H10" s="65">
        <f>VLOOKUP($A10,'Return Data'!$B$7:$R$1700,12,0)</f>
        <v>-3.9045000000000001</v>
      </c>
      <c r="I10" s="66">
        <f>RANK(H10,H$8:H$10,0)</f>
        <v>2</v>
      </c>
      <c r="J10" s="65">
        <f>VLOOKUP($A10,'Return Data'!$B$7:$R$1700,13,0)</f>
        <v>-2.3028</v>
      </c>
      <c r="K10" s="66">
        <f>RANK(J10,J$8:J$10,0)</f>
        <v>3</v>
      </c>
      <c r="L10" s="65">
        <f>VLOOKUP($A10,'Return Data'!$B$7:$R$1700,17,0)</f>
        <v>-5.5594999999999999</v>
      </c>
      <c r="M10" s="66">
        <f>RANK(L10,L$8:L$10,0)</f>
        <v>3</v>
      </c>
      <c r="N10" s="65">
        <f>VLOOKUP($A10,'Return Data'!$B$7:$R$1700,14,0)</f>
        <v>-3.7296999999999998</v>
      </c>
      <c r="O10" s="66">
        <f>RANK(N10,N$8:N$10,0)</f>
        <v>3</v>
      </c>
      <c r="P10" s="65">
        <f>VLOOKUP($A10,'Return Data'!$B$7:$R$1700,15,0)</f>
        <v>2.1291000000000002</v>
      </c>
      <c r="Q10" s="66">
        <f>RANK(P10,P$8:P$10,0)</f>
        <v>3</v>
      </c>
      <c r="R10" s="65">
        <f>VLOOKUP($A10,'Return Data'!$B$7:$R$1700,16,0)</f>
        <v>16.498899999999999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17.725533333333335</v>
      </c>
      <c r="E12" s="74"/>
      <c r="F12" s="75">
        <f>AVERAGE(F8:F10)</f>
        <v>-7.4853333333333332</v>
      </c>
      <c r="G12" s="74"/>
      <c r="H12" s="75">
        <f>AVERAGE(H8:H10)</f>
        <v>-2.533466666666667</v>
      </c>
      <c r="I12" s="74"/>
      <c r="J12" s="75">
        <f>AVERAGE(J8:J10)</f>
        <v>1.9742000000000004</v>
      </c>
      <c r="K12" s="74"/>
      <c r="L12" s="75">
        <f>AVERAGE(L8:L10)</f>
        <v>-2.1077666666666666</v>
      </c>
      <c r="M12" s="74"/>
      <c r="N12" s="75">
        <f>AVERAGE(N8:N10)</f>
        <v>2.2257333333333338</v>
      </c>
      <c r="O12" s="74"/>
      <c r="P12" s="75">
        <f>AVERAGE(P8:P10)</f>
        <v>5.9938333333333338</v>
      </c>
      <c r="Q12" s="74"/>
      <c r="R12" s="75">
        <f>AVERAGE(R8:R10)</f>
        <v>13.5214</v>
      </c>
      <c r="S12" s="76"/>
    </row>
    <row r="13" spans="1:20" x14ac:dyDescent="0.3">
      <c r="A13" s="73" t="s">
        <v>28</v>
      </c>
      <c r="B13" s="74"/>
      <c r="C13" s="74"/>
      <c r="D13" s="75">
        <f>MIN(D8:D10)</f>
        <v>17.119800000000001</v>
      </c>
      <c r="E13" s="74"/>
      <c r="F13" s="75">
        <f>MIN(F8:F10)</f>
        <v>-9.6251999999999995</v>
      </c>
      <c r="G13" s="74"/>
      <c r="H13" s="75">
        <f>MIN(H8:H10)</f>
        <v>-5.1844000000000001</v>
      </c>
      <c r="I13" s="74"/>
      <c r="J13" s="75">
        <f>MIN(J8:J10)</f>
        <v>-2.3028</v>
      </c>
      <c r="K13" s="74"/>
      <c r="L13" s="75">
        <f>MIN(L8:L10)</f>
        <v>-5.5594999999999999</v>
      </c>
      <c r="M13" s="74"/>
      <c r="N13" s="75">
        <f>MIN(N8:N10)</f>
        <v>-3.7296999999999998</v>
      </c>
      <c r="O13" s="74"/>
      <c r="P13" s="75">
        <f>MIN(P8:P10)</f>
        <v>2.1291000000000002</v>
      </c>
      <c r="Q13" s="74"/>
      <c r="R13" s="75">
        <f>MIN(R8:R10)</f>
        <v>11.485200000000001</v>
      </c>
      <c r="S13" s="76"/>
    </row>
    <row r="14" spans="1:20" ht="15" thickBot="1" x14ac:dyDescent="0.35">
      <c r="A14" s="77" t="s">
        <v>29</v>
      </c>
      <c r="B14" s="78"/>
      <c r="C14" s="78"/>
      <c r="D14" s="79">
        <f>MAX(D8:D10)</f>
        <v>18.0444</v>
      </c>
      <c r="E14" s="78"/>
      <c r="F14" s="79">
        <f>MAX(F8:F10)</f>
        <v>-4.4225000000000003</v>
      </c>
      <c r="G14" s="78"/>
      <c r="H14" s="79">
        <f>MAX(H8:H10)</f>
        <v>1.4884999999999999</v>
      </c>
      <c r="I14" s="78"/>
      <c r="J14" s="79">
        <f>MAX(J8:J10)</f>
        <v>7.1729000000000003</v>
      </c>
      <c r="K14" s="78"/>
      <c r="L14" s="79">
        <f>MAX(L8:L10)</f>
        <v>-9.2399999999999996E-2</v>
      </c>
      <c r="M14" s="78"/>
      <c r="N14" s="79">
        <f>MAX(N8:N10)</f>
        <v>5.7263000000000002</v>
      </c>
      <c r="O14" s="78"/>
      <c r="P14" s="79">
        <f>MAX(P8:P10)</f>
        <v>8.7103000000000002</v>
      </c>
      <c r="Q14" s="78"/>
      <c r="R14" s="79">
        <f>MAX(R8:R10)</f>
        <v>16.498899999999999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44041</v>
      </c>
      <c r="C8" s="65">
        <f>VLOOKUP($A8,'Return Data'!$B$7:$R$1700,4,0)</f>
        <v>165.31</v>
      </c>
      <c r="D8" s="65">
        <f>VLOOKUP($A8,'Return Data'!$B$7:$R$1700,10,0)</f>
        <v>17.232800000000001</v>
      </c>
      <c r="E8" s="66">
        <f t="shared" ref="E8:E13" si="0">RANK(D8,D$8:D$13,0)</f>
        <v>4</v>
      </c>
      <c r="F8" s="65">
        <f>VLOOKUP($A8,'Return Data'!$B$7:$R$1700,11,0)</f>
        <v>-7.5758000000000001</v>
      </c>
      <c r="G8" s="66">
        <f t="shared" ref="G8:G13" si="1">RANK(F8,F$8:F$13,0)</f>
        <v>4</v>
      </c>
      <c r="H8" s="65">
        <f>VLOOKUP($A8,'Return Data'!$B$7:$R$1700,12,0)</f>
        <v>-0.70879999999999999</v>
      </c>
      <c r="I8" s="66">
        <f t="shared" ref="I8:I13" si="2">RANK(H8,H$8:H$13,0)</f>
        <v>4</v>
      </c>
      <c r="J8" s="65">
        <f>VLOOKUP($A8,'Return Data'!$B$7:$R$1700,13,0)</f>
        <v>5.226</v>
      </c>
      <c r="K8" s="66">
        <f t="shared" ref="K8:K13" si="3">RANK(J8,J$8:J$13,0)</f>
        <v>4</v>
      </c>
      <c r="L8" s="65">
        <f>VLOOKUP($A8,'Return Data'!$B$7:$R$1700,17,0)</f>
        <v>-3.8201999999999998</v>
      </c>
      <c r="M8" s="66">
        <f>RANK(L8,L$8:L$13,0)</f>
        <v>3</v>
      </c>
      <c r="N8" s="65">
        <f>VLOOKUP($A8,'Return Data'!$B$7:$R$1700,14,0)</f>
        <v>-2.4836999999999998</v>
      </c>
      <c r="O8" s="66">
        <f>RANK(N8,N$8:N$13,0)</f>
        <v>4</v>
      </c>
      <c r="P8" s="65">
        <f>VLOOKUP($A8,'Return Data'!$B$7:$R$1700,15,0)</f>
        <v>2.74</v>
      </c>
      <c r="Q8" s="66">
        <f>RANK(P8,P$8:P$13,0)</f>
        <v>5</v>
      </c>
      <c r="R8" s="65">
        <f>VLOOKUP($A8,'Return Data'!$B$7:$R$1700,16,0)</f>
        <v>7.5136000000000003</v>
      </c>
      <c r="S8" s="67">
        <f t="shared" ref="S8:S13" si="4">RANK(R8,R$8:R$13,0)</f>
        <v>5</v>
      </c>
    </row>
    <row r="9" spans="1:20" x14ac:dyDescent="0.3">
      <c r="A9" s="63" t="s">
        <v>786</v>
      </c>
      <c r="B9" s="64">
        <f>VLOOKUP($A9,'Return Data'!$B$7:$R$1700,3,0)</f>
        <v>44041</v>
      </c>
      <c r="C9" s="65">
        <f>VLOOKUP($A9,'Return Data'!$B$7:$R$1700,4,0)</f>
        <v>15.25</v>
      </c>
      <c r="D9" s="65">
        <f>VLOOKUP($A9,'Return Data'!$B$7:$R$1700,10,0)</f>
        <v>20.2681</v>
      </c>
      <c r="E9" s="66">
        <f t="shared" si="0"/>
        <v>1</v>
      </c>
      <c r="F9" s="65">
        <f>VLOOKUP($A9,'Return Data'!$B$7:$R$1700,11,0)</f>
        <v>-10.029500000000001</v>
      </c>
      <c r="G9" s="66">
        <f t="shared" si="1"/>
        <v>6</v>
      </c>
      <c r="H9" s="65">
        <f>VLOOKUP($A9,'Return Data'!$B$7:$R$1700,12,0)</f>
        <v>-6.2691999999999997</v>
      </c>
      <c r="I9" s="66">
        <f t="shared" si="2"/>
        <v>6</v>
      </c>
      <c r="J9" s="65">
        <f>VLOOKUP($A9,'Return Data'!$B$7:$R$1700,13,0)</f>
        <v>-6.2115999999999998</v>
      </c>
      <c r="K9" s="66">
        <f t="shared" si="3"/>
        <v>6</v>
      </c>
      <c r="L9" s="65">
        <f>VLOOKUP($A9,'Return Data'!$B$7:$R$1700,17,0)</f>
        <v>-7.0456000000000003</v>
      </c>
      <c r="M9" s="66">
        <f>RANK(L9,L$8:L$13,0)</f>
        <v>5</v>
      </c>
      <c r="N9" s="65">
        <f>VLOOKUP($A9,'Return Data'!$B$7:$R$1700,14,0)</f>
        <v>-4.6387</v>
      </c>
      <c r="O9" s="66">
        <f>RANK(N9,N$8:N$13,0)</f>
        <v>5</v>
      </c>
      <c r="P9" s="65">
        <f>VLOOKUP($A9,'Return Data'!$B$7:$R$1700,15,0)</f>
        <v>4.4394</v>
      </c>
      <c r="Q9" s="66">
        <f>RANK(P9,P$8:P$13,0)</f>
        <v>4</v>
      </c>
      <c r="R9" s="65">
        <f>VLOOKUP($A9,'Return Data'!$B$7:$R$1700,16,0)</f>
        <v>7.0336999999999996</v>
      </c>
      <c r="S9" s="67">
        <f t="shared" si="4"/>
        <v>6</v>
      </c>
    </row>
    <row r="10" spans="1:20" x14ac:dyDescent="0.3">
      <c r="A10" s="63" t="s">
        <v>787</v>
      </c>
      <c r="B10" s="64">
        <f>VLOOKUP($A10,'Return Data'!$B$7:$R$1700,3,0)</f>
        <v>44041</v>
      </c>
      <c r="C10" s="65">
        <f>VLOOKUP($A10,'Return Data'!$B$7:$R$1700,4,0)</f>
        <v>11.24</v>
      </c>
      <c r="D10" s="65">
        <f>VLOOKUP($A10,'Return Data'!$B$7:$R$1700,10,0)</f>
        <v>15.876300000000001</v>
      </c>
      <c r="E10" s="66">
        <f t="shared" si="0"/>
        <v>5</v>
      </c>
      <c r="F10" s="65">
        <f>VLOOKUP($A10,'Return Data'!$B$7:$R$1700,11,0)</f>
        <v>-2.4306000000000001</v>
      </c>
      <c r="G10" s="66">
        <f t="shared" si="1"/>
        <v>2</v>
      </c>
      <c r="H10" s="65">
        <f>VLOOKUP($A10,'Return Data'!$B$7:$R$1700,12,0)</f>
        <v>3.0247000000000002</v>
      </c>
      <c r="I10" s="66">
        <f t="shared" si="2"/>
        <v>1</v>
      </c>
      <c r="J10" s="65">
        <f>VLOOKUP($A10,'Return Data'!$B$7:$R$1700,13,0)</f>
        <v>13.0785</v>
      </c>
      <c r="K10" s="66">
        <f t="shared" si="3"/>
        <v>1</v>
      </c>
      <c r="L10" s="65"/>
      <c r="M10" s="66"/>
      <c r="N10" s="65"/>
      <c r="O10" s="66"/>
      <c r="P10" s="65"/>
      <c r="Q10" s="66"/>
      <c r="R10" s="65">
        <f>VLOOKUP($A10,'Return Data'!$B$7:$R$1700,16,0)</f>
        <v>7.5525000000000002</v>
      </c>
      <c r="S10" s="67">
        <f t="shared" si="4"/>
        <v>4</v>
      </c>
    </row>
    <row r="11" spans="1:20" x14ac:dyDescent="0.3">
      <c r="A11" s="63" t="s">
        <v>790</v>
      </c>
      <c r="B11" s="64">
        <f>VLOOKUP($A11,'Return Data'!$B$7:$R$1700,3,0)</f>
        <v>44041</v>
      </c>
      <c r="C11" s="65">
        <f>VLOOKUP($A11,'Return Data'!$B$7:$R$1700,4,0)</f>
        <v>55.67</v>
      </c>
      <c r="D11" s="65">
        <f>VLOOKUP($A11,'Return Data'!$B$7:$R$1700,10,0)</f>
        <v>14.1715</v>
      </c>
      <c r="E11" s="66">
        <f t="shared" si="0"/>
        <v>6</v>
      </c>
      <c r="F11" s="65">
        <f>VLOOKUP($A11,'Return Data'!$B$7:$R$1700,11,0)</f>
        <v>-4.8376000000000001</v>
      </c>
      <c r="G11" s="66">
        <f t="shared" si="1"/>
        <v>3</v>
      </c>
      <c r="H11" s="65">
        <f>VLOOKUP($A11,'Return Data'!$B$7:$R$1700,12,0)</f>
        <v>3.5900000000000001E-2</v>
      </c>
      <c r="I11" s="66">
        <f t="shared" si="2"/>
        <v>2</v>
      </c>
      <c r="J11" s="65">
        <f>VLOOKUP($A11,'Return Data'!$B$7:$R$1700,13,0)</f>
        <v>8.7729999999999997</v>
      </c>
      <c r="K11" s="66">
        <f t="shared" si="3"/>
        <v>2</v>
      </c>
      <c r="L11" s="65">
        <f>VLOOKUP($A11,'Return Data'!$B$7:$R$1700,17,0)</f>
        <v>0.78739999999999999</v>
      </c>
      <c r="M11" s="66">
        <f>RANK(L11,L$8:L$13,0)</f>
        <v>2</v>
      </c>
      <c r="N11" s="65">
        <f>VLOOKUP($A11,'Return Data'!$B$7:$R$1700,14,0)</f>
        <v>4.6943999999999999</v>
      </c>
      <c r="O11" s="66">
        <f>RANK(N11,N$8:N$13,0)</f>
        <v>1</v>
      </c>
      <c r="P11" s="65">
        <f>VLOOKUP($A11,'Return Data'!$B$7:$R$1700,15,0)</f>
        <v>8.6273</v>
      </c>
      <c r="Q11" s="66">
        <f>RANK(P11,P$8:P$13,0)</f>
        <v>1</v>
      </c>
      <c r="R11" s="65">
        <f>VLOOKUP($A11,'Return Data'!$B$7:$R$1700,16,0)</f>
        <v>10.3131</v>
      </c>
      <c r="S11" s="67">
        <f t="shared" si="4"/>
        <v>1</v>
      </c>
    </row>
    <row r="12" spans="1:20" x14ac:dyDescent="0.3">
      <c r="A12" s="63" t="s">
        <v>792</v>
      </c>
      <c r="B12" s="64">
        <f>VLOOKUP($A12,'Return Data'!$B$7:$R$1700,3,0)</f>
        <v>44041</v>
      </c>
      <c r="C12" s="65">
        <f>VLOOKUP($A12,'Return Data'!$B$7:$R$1700,4,0)</f>
        <v>45.428800000000003</v>
      </c>
      <c r="D12" s="65">
        <f>VLOOKUP($A12,'Return Data'!$B$7:$R$1700,10,0)</f>
        <v>18.295500000000001</v>
      </c>
      <c r="E12" s="66">
        <f t="shared" si="0"/>
        <v>3</v>
      </c>
      <c r="F12" s="65">
        <f>VLOOKUP($A12,'Return Data'!$B$7:$R$1700,11,0)</f>
        <v>-8.9042999999999992</v>
      </c>
      <c r="G12" s="66">
        <f t="shared" si="1"/>
        <v>5</v>
      </c>
      <c r="H12" s="65">
        <f>VLOOKUP($A12,'Return Data'!$B$7:$R$1700,12,0)</f>
        <v>-4.9199000000000002</v>
      </c>
      <c r="I12" s="66">
        <f t="shared" si="2"/>
        <v>5</v>
      </c>
      <c r="J12" s="65">
        <f>VLOOKUP($A12,'Return Data'!$B$7:$R$1700,13,0)</f>
        <v>-2.6806000000000001</v>
      </c>
      <c r="K12" s="66">
        <f t="shared" si="3"/>
        <v>5</v>
      </c>
      <c r="L12" s="65">
        <f>VLOOKUP($A12,'Return Data'!$B$7:$R$1700,17,0)</f>
        <v>-4.4825999999999997</v>
      </c>
      <c r="M12" s="66">
        <f>RANK(L12,L$8:L$13,0)</f>
        <v>4</v>
      </c>
      <c r="N12" s="65">
        <f>VLOOKUP($A12,'Return Data'!$B$7:$R$1700,14,0)</f>
        <v>-3.4299999999999997E-2</v>
      </c>
      <c r="O12" s="66">
        <f>RANK(N12,N$8:N$13,0)</f>
        <v>3</v>
      </c>
      <c r="P12" s="65">
        <f>VLOOKUP($A12,'Return Data'!$B$7:$R$1700,15,0)</f>
        <v>5.8419999999999996</v>
      </c>
      <c r="Q12" s="66">
        <f>RANK(P12,P$8:P$13,0)</f>
        <v>3</v>
      </c>
      <c r="R12" s="65">
        <f>VLOOKUP($A12,'Return Data'!$B$7:$R$1700,16,0)</f>
        <v>9.1646000000000001</v>
      </c>
      <c r="S12" s="67">
        <f t="shared" si="4"/>
        <v>3</v>
      </c>
    </row>
    <row r="13" spans="1:20" x14ac:dyDescent="0.3">
      <c r="A13" s="63" t="s">
        <v>793</v>
      </c>
      <c r="B13" s="64">
        <f>VLOOKUP($A13,'Return Data'!$B$7:$R$1700,3,0)</f>
        <v>44041</v>
      </c>
      <c r="C13" s="65">
        <f>VLOOKUP($A13,'Return Data'!$B$7:$R$1700,4,0)</f>
        <v>68.677499999999995</v>
      </c>
      <c r="D13" s="65">
        <f>VLOOKUP($A13,'Return Data'!$B$7:$R$1700,10,0)</f>
        <v>18.949300000000001</v>
      </c>
      <c r="E13" s="66">
        <f t="shared" si="0"/>
        <v>2</v>
      </c>
      <c r="F13" s="65">
        <f>VLOOKUP($A13,'Return Data'!$B$7:$R$1700,11,0)</f>
        <v>-2.1038000000000001</v>
      </c>
      <c r="G13" s="66">
        <f t="shared" si="1"/>
        <v>1</v>
      </c>
      <c r="H13" s="65">
        <f>VLOOKUP($A13,'Return Data'!$B$7:$R$1700,12,0)</f>
        <v>-0.64449999999999996</v>
      </c>
      <c r="I13" s="66">
        <f t="shared" si="2"/>
        <v>3</v>
      </c>
      <c r="J13" s="65">
        <f>VLOOKUP($A13,'Return Data'!$B$7:$R$1700,13,0)</f>
        <v>6.3037000000000001</v>
      </c>
      <c r="K13" s="66">
        <f t="shared" si="3"/>
        <v>3</v>
      </c>
      <c r="L13" s="65">
        <f>VLOOKUP($A13,'Return Data'!$B$7:$R$1700,17,0)</f>
        <v>1.4819</v>
      </c>
      <c r="M13" s="66">
        <f>RANK(L13,L$8:L$13,0)</f>
        <v>1</v>
      </c>
      <c r="N13" s="65">
        <f>VLOOKUP($A13,'Return Data'!$B$7:$R$1700,14,0)</f>
        <v>4.4912000000000001</v>
      </c>
      <c r="O13" s="66">
        <f>RANK(N13,N$8:N$13,0)</f>
        <v>2</v>
      </c>
      <c r="P13" s="65">
        <f>VLOOKUP($A13,'Return Data'!$B$7:$R$1700,15,0)</f>
        <v>6.9626999999999999</v>
      </c>
      <c r="Q13" s="66">
        <f>RANK(P13,P$8:P$13,0)</f>
        <v>2</v>
      </c>
      <c r="R13" s="65">
        <f>VLOOKUP($A13,'Return Data'!$B$7:$R$1700,16,0)</f>
        <v>9.3853000000000009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17.465583333333331</v>
      </c>
      <c r="E15" s="74"/>
      <c r="F15" s="75">
        <f>AVERAGE(F8:F13)</f>
        <v>-5.9802666666666662</v>
      </c>
      <c r="G15" s="74"/>
      <c r="H15" s="75">
        <f>AVERAGE(H8:H13)</f>
        <v>-1.5803</v>
      </c>
      <c r="I15" s="74"/>
      <c r="J15" s="75">
        <f>AVERAGE(J8:J13)</f>
        <v>4.0814999999999992</v>
      </c>
      <c r="K15" s="74"/>
      <c r="L15" s="75">
        <f>AVERAGE(L8:L13)</f>
        <v>-2.6158200000000003</v>
      </c>
      <c r="M15" s="74"/>
      <c r="N15" s="75">
        <f>AVERAGE(N8:N13)</f>
        <v>0.40578000000000003</v>
      </c>
      <c r="O15" s="74"/>
      <c r="P15" s="75">
        <f>AVERAGE(P8:P13)</f>
        <v>5.7222799999999996</v>
      </c>
      <c r="Q15" s="74"/>
      <c r="R15" s="75">
        <f>AVERAGE(R8:R13)</f>
        <v>8.4938000000000002</v>
      </c>
      <c r="S15" s="76"/>
    </row>
    <row r="16" spans="1:20" x14ac:dyDescent="0.3">
      <c r="A16" s="73" t="s">
        <v>28</v>
      </c>
      <c r="B16" s="74"/>
      <c r="C16" s="74"/>
      <c r="D16" s="75">
        <f>MIN(D8:D13)</f>
        <v>14.1715</v>
      </c>
      <c r="E16" s="74"/>
      <c r="F16" s="75">
        <f>MIN(F8:F13)</f>
        <v>-10.029500000000001</v>
      </c>
      <c r="G16" s="74"/>
      <c r="H16" s="75">
        <f>MIN(H8:H13)</f>
        <v>-6.2691999999999997</v>
      </c>
      <c r="I16" s="74"/>
      <c r="J16" s="75">
        <f>MIN(J8:J13)</f>
        <v>-6.2115999999999998</v>
      </c>
      <c r="K16" s="74"/>
      <c r="L16" s="75">
        <f>MIN(L8:L13)</f>
        <v>-7.0456000000000003</v>
      </c>
      <c r="M16" s="74"/>
      <c r="N16" s="75">
        <f>MIN(N8:N13)</f>
        <v>-4.6387</v>
      </c>
      <c r="O16" s="74"/>
      <c r="P16" s="75">
        <f>MIN(P8:P13)</f>
        <v>2.74</v>
      </c>
      <c r="Q16" s="74"/>
      <c r="R16" s="75">
        <f>MIN(R8:R13)</f>
        <v>7.0336999999999996</v>
      </c>
      <c r="S16" s="76"/>
    </row>
    <row r="17" spans="1:19" ht="15" thickBot="1" x14ac:dyDescent="0.35">
      <c r="A17" s="77" t="s">
        <v>29</v>
      </c>
      <c r="B17" s="78"/>
      <c r="C17" s="78"/>
      <c r="D17" s="79">
        <f>MAX(D8:D13)</f>
        <v>20.2681</v>
      </c>
      <c r="E17" s="78"/>
      <c r="F17" s="79">
        <f>MAX(F8:F13)</f>
        <v>-2.1038000000000001</v>
      </c>
      <c r="G17" s="78"/>
      <c r="H17" s="79">
        <f>MAX(H8:H13)</f>
        <v>3.0247000000000002</v>
      </c>
      <c r="I17" s="78"/>
      <c r="J17" s="79">
        <f>MAX(J8:J13)</f>
        <v>13.0785</v>
      </c>
      <c r="K17" s="78"/>
      <c r="L17" s="79">
        <f>MAX(L8:L13)</f>
        <v>1.4819</v>
      </c>
      <c r="M17" s="78"/>
      <c r="N17" s="79">
        <f>MAX(N8:N13)</f>
        <v>4.6943999999999999</v>
      </c>
      <c r="O17" s="78"/>
      <c r="P17" s="79">
        <f>MAX(P8:P13)</f>
        <v>8.6273</v>
      </c>
      <c r="Q17" s="78"/>
      <c r="R17" s="79">
        <f>MAX(R8:R13)</f>
        <v>10.3131</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44041</v>
      </c>
      <c r="C8" s="65">
        <f>VLOOKUP($A8,'Return Data'!$B$7:$R$1700,4,0)</f>
        <v>156.19</v>
      </c>
      <c r="D8" s="65">
        <f>VLOOKUP($A8,'Return Data'!$B$7:$R$1700,10,0)</f>
        <v>17.004999999999999</v>
      </c>
      <c r="E8" s="66">
        <f t="shared" ref="E8:E13" si="0">RANK(D8,D$8:D$13,0)</f>
        <v>4</v>
      </c>
      <c r="F8" s="65">
        <f>VLOOKUP($A8,'Return Data'!$B$7:$R$1700,11,0)</f>
        <v>-7.9557000000000002</v>
      </c>
      <c r="G8" s="66">
        <f t="shared" ref="G8:G13" si="1">RANK(F8,F$8:F$13,0)</f>
        <v>4</v>
      </c>
      <c r="H8" s="65">
        <f>VLOOKUP($A8,'Return Data'!$B$7:$R$1700,12,0)</f>
        <v>-1.2267999999999999</v>
      </c>
      <c r="I8" s="66">
        <f t="shared" ref="I8:I13" si="2">RANK(H8,H$8:H$13,0)</f>
        <v>4</v>
      </c>
      <c r="J8" s="65">
        <f>VLOOKUP($A8,'Return Data'!$B$7:$R$1700,13,0)</f>
        <v>4.5518000000000001</v>
      </c>
      <c r="K8" s="66">
        <f t="shared" ref="K8:K13" si="3">RANK(J8,J$8:J$13,0)</f>
        <v>4</v>
      </c>
      <c r="L8" s="65">
        <f>VLOOKUP($A8,'Return Data'!$B$7:$R$1700,17,0)</f>
        <v>-4.4607999999999999</v>
      </c>
      <c r="M8" s="66">
        <f>RANK(L8,L$8:L$13,0)</f>
        <v>3</v>
      </c>
      <c r="N8" s="65">
        <f>VLOOKUP($A8,'Return Data'!$B$7:$R$1700,14,0)</f>
        <v>-3.1703999999999999</v>
      </c>
      <c r="O8" s="66">
        <f>RANK(N8,N$8:N$13,0)</f>
        <v>4</v>
      </c>
      <c r="P8" s="65">
        <f>VLOOKUP($A8,'Return Data'!$B$7:$R$1700,15,0)</f>
        <v>1.9728000000000001</v>
      </c>
      <c r="Q8" s="66">
        <f>RANK(P8,P$8:P$13,0)</f>
        <v>5</v>
      </c>
      <c r="R8" s="65">
        <f>VLOOKUP($A8,'Return Data'!$B$7:$R$1700,16,0)</f>
        <v>17.0307</v>
      </c>
      <c r="S8" s="67">
        <f t="shared" ref="S8:S13" si="4">RANK(R8,R$8:R$13,0)</f>
        <v>1</v>
      </c>
    </row>
    <row r="9" spans="1:20" x14ac:dyDescent="0.3">
      <c r="A9" s="63" t="s">
        <v>785</v>
      </c>
      <c r="B9" s="64">
        <f>VLOOKUP($A9,'Return Data'!$B$7:$R$1700,3,0)</f>
        <v>44041</v>
      </c>
      <c r="C9" s="65">
        <f>VLOOKUP($A9,'Return Data'!$B$7:$R$1700,4,0)</f>
        <v>14.57</v>
      </c>
      <c r="D9" s="65">
        <f>VLOOKUP($A9,'Return Data'!$B$7:$R$1700,10,0)</f>
        <v>20.016500000000001</v>
      </c>
      <c r="E9" s="66">
        <f t="shared" si="0"/>
        <v>1</v>
      </c>
      <c r="F9" s="65">
        <f>VLOOKUP($A9,'Return Data'!$B$7:$R$1700,11,0)</f>
        <v>-10.393599999999999</v>
      </c>
      <c r="G9" s="66">
        <f t="shared" si="1"/>
        <v>6</v>
      </c>
      <c r="H9" s="65">
        <f>VLOOKUP($A9,'Return Data'!$B$7:$R$1700,12,0)</f>
        <v>-6.7817999999999996</v>
      </c>
      <c r="I9" s="66">
        <f t="shared" si="2"/>
        <v>6</v>
      </c>
      <c r="J9" s="65">
        <f>VLOOKUP($A9,'Return Data'!$B$7:$R$1700,13,0)</f>
        <v>-6.9009999999999998</v>
      </c>
      <c r="K9" s="66">
        <f t="shared" si="3"/>
        <v>6</v>
      </c>
      <c r="L9" s="65">
        <f>VLOOKUP($A9,'Return Data'!$B$7:$R$1700,17,0)</f>
        <v>-7.7706999999999997</v>
      </c>
      <c r="M9" s="66">
        <f>RANK(L9,L$8:L$13,0)</f>
        <v>5</v>
      </c>
      <c r="N9" s="65">
        <f>VLOOKUP($A9,'Return Data'!$B$7:$R$1700,14,0)</f>
        <v>-5.4082999999999997</v>
      </c>
      <c r="O9" s="66">
        <f>RANK(N9,N$8:N$13,0)</f>
        <v>5</v>
      </c>
      <c r="P9" s="65">
        <f>VLOOKUP($A9,'Return Data'!$B$7:$R$1700,15,0)</f>
        <v>3.6783000000000001</v>
      </c>
      <c r="Q9" s="66">
        <f>RANK(P9,P$8:P$13,0)</f>
        <v>4</v>
      </c>
      <c r="R9" s="65">
        <f>VLOOKUP($A9,'Return Data'!$B$7:$R$1700,16,0)</f>
        <v>6.2500999999999998</v>
      </c>
      <c r="S9" s="67">
        <f t="shared" si="4"/>
        <v>5</v>
      </c>
    </row>
    <row r="10" spans="1:20" x14ac:dyDescent="0.3">
      <c r="A10" s="63" t="s">
        <v>788</v>
      </c>
      <c r="B10" s="64">
        <f>VLOOKUP($A10,'Return Data'!$B$7:$R$1700,3,0)</f>
        <v>44041</v>
      </c>
      <c r="C10" s="65">
        <f>VLOOKUP($A10,'Return Data'!$B$7:$R$1700,4,0)</f>
        <v>10.95</v>
      </c>
      <c r="D10" s="65">
        <f>VLOOKUP($A10,'Return Data'!$B$7:$R$1700,10,0)</f>
        <v>15.5063</v>
      </c>
      <c r="E10" s="66">
        <f t="shared" si="0"/>
        <v>5</v>
      </c>
      <c r="F10" s="65">
        <f>VLOOKUP($A10,'Return Data'!$B$7:$R$1700,11,0)</f>
        <v>-3.0973000000000002</v>
      </c>
      <c r="G10" s="66">
        <f t="shared" si="1"/>
        <v>2</v>
      </c>
      <c r="H10" s="65">
        <f>VLOOKUP($A10,'Return Data'!$B$7:$R$1700,12,0)</f>
        <v>1.9553</v>
      </c>
      <c r="I10" s="66">
        <f t="shared" si="2"/>
        <v>1</v>
      </c>
      <c r="J10" s="65">
        <f>VLOOKUP($A10,'Return Data'!$B$7:$R$1700,13,0)</f>
        <v>11.393700000000001</v>
      </c>
      <c r="K10" s="66">
        <f t="shared" si="3"/>
        <v>1</v>
      </c>
      <c r="L10" s="65"/>
      <c r="M10" s="66"/>
      <c r="N10" s="65"/>
      <c r="O10" s="66"/>
      <c r="P10" s="65"/>
      <c r="Q10" s="66"/>
      <c r="R10" s="65">
        <f>VLOOKUP($A10,'Return Data'!$B$7:$R$1700,16,0)</f>
        <v>5.8155999999999999</v>
      </c>
      <c r="S10" s="67">
        <f t="shared" si="4"/>
        <v>6</v>
      </c>
    </row>
    <row r="11" spans="1:20" x14ac:dyDescent="0.3">
      <c r="A11" s="63" t="s">
        <v>789</v>
      </c>
      <c r="B11" s="64">
        <f>VLOOKUP($A11,'Return Data'!$B$7:$R$1700,3,0)</f>
        <v>44041</v>
      </c>
      <c r="C11" s="65">
        <f>VLOOKUP($A11,'Return Data'!$B$7:$R$1700,4,0)</f>
        <v>53.5</v>
      </c>
      <c r="D11" s="65">
        <f>VLOOKUP($A11,'Return Data'!$B$7:$R$1700,10,0)</f>
        <v>14.023899999999999</v>
      </c>
      <c r="E11" s="66">
        <f t="shared" si="0"/>
        <v>6</v>
      </c>
      <c r="F11" s="65">
        <f>VLOOKUP($A11,'Return Data'!$B$7:$R$1700,11,0)</f>
        <v>-5.0744999999999996</v>
      </c>
      <c r="G11" s="66">
        <f t="shared" si="1"/>
        <v>3</v>
      </c>
      <c r="H11" s="65">
        <f>VLOOKUP($A11,'Return Data'!$B$7:$R$1700,12,0)</f>
        <v>-0.37240000000000001</v>
      </c>
      <c r="I11" s="66">
        <f t="shared" si="2"/>
        <v>2</v>
      </c>
      <c r="J11" s="65">
        <f>VLOOKUP($A11,'Return Data'!$B$7:$R$1700,13,0)</f>
        <v>8.1900999999999993</v>
      </c>
      <c r="K11" s="66">
        <f t="shared" si="3"/>
        <v>2</v>
      </c>
      <c r="L11" s="65">
        <f>VLOOKUP($A11,'Return Data'!$B$7:$R$1700,17,0)</f>
        <v>0.1119</v>
      </c>
      <c r="M11" s="66">
        <f>RANK(L11,L$8:L$13,0)</f>
        <v>2</v>
      </c>
      <c r="N11" s="65">
        <f>VLOOKUP($A11,'Return Data'!$B$7:$R$1700,14,0)</f>
        <v>4.0810000000000004</v>
      </c>
      <c r="O11" s="66">
        <f>RANK(N11,N$8:N$13,0)</f>
        <v>1</v>
      </c>
      <c r="P11" s="65">
        <f>VLOOKUP($A11,'Return Data'!$B$7:$R$1700,15,0)</f>
        <v>8.0807000000000002</v>
      </c>
      <c r="Q11" s="66">
        <f>RANK(P11,P$8:P$13,0)</f>
        <v>1</v>
      </c>
      <c r="R11" s="65">
        <f>VLOOKUP($A11,'Return Data'!$B$7:$R$1700,16,0)</f>
        <v>11.2004</v>
      </c>
      <c r="S11" s="67">
        <f t="shared" si="4"/>
        <v>3</v>
      </c>
    </row>
    <row r="12" spans="1:20" x14ac:dyDescent="0.3">
      <c r="A12" s="63" t="s">
        <v>791</v>
      </c>
      <c r="B12" s="64">
        <f>VLOOKUP($A12,'Return Data'!$B$7:$R$1700,3,0)</f>
        <v>44041</v>
      </c>
      <c r="C12" s="65">
        <f>VLOOKUP($A12,'Return Data'!$B$7:$R$1700,4,0)</f>
        <v>43.197000000000003</v>
      </c>
      <c r="D12" s="65">
        <f>VLOOKUP($A12,'Return Data'!$B$7:$R$1700,10,0)</f>
        <v>17.9331</v>
      </c>
      <c r="E12" s="66">
        <f t="shared" si="0"/>
        <v>3</v>
      </c>
      <c r="F12" s="65">
        <f>VLOOKUP($A12,'Return Data'!$B$7:$R$1700,11,0)</f>
        <v>-9.4600000000000009</v>
      </c>
      <c r="G12" s="66">
        <f t="shared" si="1"/>
        <v>5</v>
      </c>
      <c r="H12" s="65">
        <f>VLOOKUP($A12,'Return Data'!$B$7:$R$1700,12,0)</f>
        <v>-5.7115999999999998</v>
      </c>
      <c r="I12" s="66">
        <f t="shared" si="2"/>
        <v>5</v>
      </c>
      <c r="J12" s="65">
        <f>VLOOKUP($A12,'Return Data'!$B$7:$R$1700,13,0)</f>
        <v>-3.6587999999999998</v>
      </c>
      <c r="K12" s="66">
        <f t="shared" si="3"/>
        <v>5</v>
      </c>
      <c r="L12" s="65">
        <f>VLOOKUP($A12,'Return Data'!$B$7:$R$1700,17,0)</f>
        <v>-5.2491000000000003</v>
      </c>
      <c r="M12" s="66">
        <f>RANK(L12,L$8:L$13,0)</f>
        <v>4</v>
      </c>
      <c r="N12" s="65">
        <f>VLOOKUP($A12,'Return Data'!$B$7:$R$1700,14,0)</f>
        <v>-0.80730000000000002</v>
      </c>
      <c r="O12" s="66">
        <f>RANK(N12,N$8:N$13,0)</f>
        <v>3</v>
      </c>
      <c r="P12" s="65">
        <f>VLOOKUP($A12,'Return Data'!$B$7:$R$1700,15,0)</f>
        <v>5.0688000000000004</v>
      </c>
      <c r="Q12" s="66">
        <f>RANK(P12,P$8:P$13,0)</f>
        <v>3</v>
      </c>
      <c r="R12" s="65">
        <f>VLOOKUP($A12,'Return Data'!$B$7:$R$1700,16,0)</f>
        <v>10.847099999999999</v>
      </c>
      <c r="S12" s="67">
        <f t="shared" si="4"/>
        <v>4</v>
      </c>
    </row>
    <row r="13" spans="1:20" x14ac:dyDescent="0.3">
      <c r="A13" s="63" t="s">
        <v>794</v>
      </c>
      <c r="B13" s="64">
        <f>VLOOKUP($A13,'Return Data'!$B$7:$R$1700,3,0)</f>
        <v>44041</v>
      </c>
      <c r="C13" s="65">
        <f>VLOOKUP($A13,'Return Data'!$B$7:$R$1700,4,0)</f>
        <v>65.5548</v>
      </c>
      <c r="D13" s="65">
        <f>VLOOKUP($A13,'Return Data'!$B$7:$R$1700,10,0)</f>
        <v>18.787700000000001</v>
      </c>
      <c r="E13" s="66">
        <f t="shared" si="0"/>
        <v>2</v>
      </c>
      <c r="F13" s="65">
        <f>VLOOKUP($A13,'Return Data'!$B$7:$R$1700,11,0)</f>
        <v>-2.3693</v>
      </c>
      <c r="G13" s="66">
        <f t="shared" si="1"/>
        <v>1</v>
      </c>
      <c r="H13" s="65">
        <f>VLOOKUP($A13,'Return Data'!$B$7:$R$1700,12,0)</f>
        <v>-1.0467</v>
      </c>
      <c r="I13" s="66">
        <f t="shared" si="2"/>
        <v>3</v>
      </c>
      <c r="J13" s="65">
        <f>VLOOKUP($A13,'Return Data'!$B$7:$R$1700,13,0)</f>
        <v>5.7274000000000003</v>
      </c>
      <c r="K13" s="66">
        <f t="shared" si="3"/>
        <v>3</v>
      </c>
      <c r="L13" s="65">
        <f>VLOOKUP($A13,'Return Data'!$B$7:$R$1700,17,0)</f>
        <v>0.8871</v>
      </c>
      <c r="M13" s="66">
        <f>RANK(L13,L$8:L$13,0)</f>
        <v>1</v>
      </c>
      <c r="N13" s="65">
        <f>VLOOKUP($A13,'Return Data'!$B$7:$R$1700,14,0)</f>
        <v>3.8633000000000002</v>
      </c>
      <c r="O13" s="66">
        <f>RANK(N13,N$8:N$13,0)</f>
        <v>2</v>
      </c>
      <c r="P13" s="65">
        <f>VLOOKUP($A13,'Return Data'!$B$7:$R$1700,15,0)</f>
        <v>6.3061999999999996</v>
      </c>
      <c r="Q13" s="66">
        <f>RANK(P13,P$8:P$13,0)</f>
        <v>2</v>
      </c>
      <c r="R13" s="65">
        <f>VLOOKUP($A13,'Return Data'!$B$7:$R$1700,16,0)</f>
        <v>13.1228</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17.212083333333332</v>
      </c>
      <c r="E15" s="74"/>
      <c r="F15" s="75">
        <f>AVERAGE(F8:F13)</f>
        <v>-6.3917333333333337</v>
      </c>
      <c r="G15" s="74"/>
      <c r="H15" s="75">
        <f>AVERAGE(H8:H13)</f>
        <v>-2.1973333333333334</v>
      </c>
      <c r="I15" s="74"/>
      <c r="J15" s="75">
        <f>AVERAGE(J8:J13)</f>
        <v>3.2172000000000001</v>
      </c>
      <c r="K15" s="74"/>
      <c r="L15" s="75">
        <f>AVERAGE(L8:L13)</f>
        <v>-3.2963200000000001</v>
      </c>
      <c r="M15" s="74"/>
      <c r="N15" s="75">
        <f>AVERAGE(N8:N13)</f>
        <v>-0.28833999999999971</v>
      </c>
      <c r="O15" s="74"/>
      <c r="P15" s="75">
        <f>AVERAGE(P8:P13)</f>
        <v>5.0213599999999996</v>
      </c>
      <c r="Q15" s="74"/>
      <c r="R15" s="75">
        <f>AVERAGE(R8:R13)</f>
        <v>10.711116666666667</v>
      </c>
      <c r="S15" s="76"/>
    </row>
    <row r="16" spans="1:20" x14ac:dyDescent="0.3">
      <c r="A16" s="73" t="s">
        <v>28</v>
      </c>
      <c r="B16" s="74"/>
      <c r="C16" s="74"/>
      <c r="D16" s="75">
        <f>MIN(D8:D13)</f>
        <v>14.023899999999999</v>
      </c>
      <c r="E16" s="74"/>
      <c r="F16" s="75">
        <f>MIN(F8:F13)</f>
        <v>-10.393599999999999</v>
      </c>
      <c r="G16" s="74"/>
      <c r="H16" s="75">
        <f>MIN(H8:H13)</f>
        <v>-6.7817999999999996</v>
      </c>
      <c r="I16" s="74"/>
      <c r="J16" s="75">
        <f>MIN(J8:J13)</f>
        <v>-6.9009999999999998</v>
      </c>
      <c r="K16" s="74"/>
      <c r="L16" s="75">
        <f>MIN(L8:L13)</f>
        <v>-7.7706999999999997</v>
      </c>
      <c r="M16" s="74"/>
      <c r="N16" s="75">
        <f>MIN(N8:N13)</f>
        <v>-5.4082999999999997</v>
      </c>
      <c r="O16" s="74"/>
      <c r="P16" s="75">
        <f>MIN(P8:P13)</f>
        <v>1.9728000000000001</v>
      </c>
      <c r="Q16" s="74"/>
      <c r="R16" s="75">
        <f>MIN(R8:R13)</f>
        <v>5.8155999999999999</v>
      </c>
      <c r="S16" s="76"/>
    </row>
    <row r="17" spans="1:19" ht="15" thickBot="1" x14ac:dyDescent="0.35">
      <c r="A17" s="77" t="s">
        <v>29</v>
      </c>
      <c r="B17" s="78"/>
      <c r="C17" s="78"/>
      <c r="D17" s="79">
        <f>MAX(D8:D13)</f>
        <v>20.016500000000001</v>
      </c>
      <c r="E17" s="78"/>
      <c r="F17" s="79">
        <f>MAX(F8:F13)</f>
        <v>-2.3693</v>
      </c>
      <c r="G17" s="78"/>
      <c r="H17" s="79">
        <f>MAX(H8:H13)</f>
        <v>1.9553</v>
      </c>
      <c r="I17" s="78"/>
      <c r="J17" s="79">
        <f>MAX(J8:J13)</f>
        <v>11.393700000000001</v>
      </c>
      <c r="K17" s="78"/>
      <c r="L17" s="79">
        <f>MAX(L8:L13)</f>
        <v>0.8871</v>
      </c>
      <c r="M17" s="78"/>
      <c r="N17" s="79">
        <f>MAX(N8:N13)</f>
        <v>4.0810000000000004</v>
      </c>
      <c r="O17" s="78"/>
      <c r="P17" s="79">
        <f>MAX(P8:P13)</f>
        <v>8.0807000000000002</v>
      </c>
      <c r="Q17" s="78"/>
      <c r="R17" s="79">
        <f>MAX(R8:R13)</f>
        <v>17.0307</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44041</v>
      </c>
      <c r="C8" s="65">
        <f>VLOOKUP($A8,'Return Data'!$B$7:$R$1700,4,0)</f>
        <v>62.918399999999998</v>
      </c>
      <c r="D8" s="65">
        <f>VLOOKUP($A8,'Return Data'!$B$7:$R$1700,10,0)</f>
        <v>15.4975</v>
      </c>
      <c r="E8" s="66">
        <f t="shared" ref="E8:E29" si="0">RANK(D8,D$8:D$29,0)</f>
        <v>6</v>
      </c>
      <c r="F8" s="65">
        <f>VLOOKUP($A8,'Return Data'!$B$7:$R$1700,11,0)</f>
        <v>-7.7666000000000004</v>
      </c>
      <c r="G8" s="66">
        <f t="shared" ref="G8:G29" si="1">RANK(F8,F$8:F$29,0)</f>
        <v>11</v>
      </c>
      <c r="H8" s="65">
        <f>VLOOKUP($A8,'Return Data'!$B$7:$R$1700,12,0)</f>
        <v>-3.1335999999999999</v>
      </c>
      <c r="I8" s="66">
        <f t="shared" ref="I8:I27" si="2">RANK(H8,H$8:H$29,0)</f>
        <v>10</v>
      </c>
      <c r="J8" s="65">
        <f>VLOOKUP($A8,'Return Data'!$B$7:$R$1700,13,0)</f>
        <v>1.9103000000000001</v>
      </c>
      <c r="K8" s="66">
        <f t="shared" ref="K8:K18" si="3">RANK(J8,J$8:J$29,0)</f>
        <v>14</v>
      </c>
      <c r="L8" s="65">
        <f>VLOOKUP($A8,'Return Data'!$B$7:$R$1700,17,0)</f>
        <v>0.98719999999999997</v>
      </c>
      <c r="M8" s="66">
        <f t="shared" ref="M8:M18" si="4">RANK(L8,L$8:L$29,0)</f>
        <v>7</v>
      </c>
      <c r="N8" s="65">
        <f>VLOOKUP($A8,'Return Data'!$B$7:$R$1700,14,0)</f>
        <v>2.7717000000000001</v>
      </c>
      <c r="O8" s="66">
        <f>RANK(N8,N$8:N$29,0)</f>
        <v>9</v>
      </c>
      <c r="P8" s="65">
        <f>VLOOKUP($A8,'Return Data'!$B$7:$R$1700,15,0)</f>
        <v>7.0221</v>
      </c>
      <c r="Q8" s="66">
        <f>RANK(P8,P$8:P$29,0)</f>
        <v>9</v>
      </c>
      <c r="R8" s="65">
        <f>VLOOKUP($A8,'Return Data'!$B$7:$R$1700,16,0)</f>
        <v>12.24</v>
      </c>
      <c r="S8" s="67">
        <f t="shared" ref="S8:S29" si="5">RANK(R8,R$8:R$29,0)</f>
        <v>8</v>
      </c>
    </row>
    <row r="9" spans="1:20" x14ac:dyDescent="0.3">
      <c r="A9" s="63" t="s">
        <v>840</v>
      </c>
      <c r="B9" s="64">
        <f>VLOOKUP($A9,'Return Data'!$B$7:$R$1700,3,0)</f>
        <v>44041</v>
      </c>
      <c r="C9" s="65">
        <f>VLOOKUP($A9,'Return Data'!$B$7:$R$1700,4,0)</f>
        <v>31.3</v>
      </c>
      <c r="D9" s="65">
        <f>VLOOKUP($A9,'Return Data'!$B$7:$R$1700,10,0)</f>
        <v>12.3071</v>
      </c>
      <c r="E9" s="66">
        <f t="shared" si="0"/>
        <v>15</v>
      </c>
      <c r="F9" s="65">
        <f>VLOOKUP($A9,'Return Data'!$B$7:$R$1700,11,0)</f>
        <v>-8.6930999999999994</v>
      </c>
      <c r="G9" s="66">
        <f t="shared" si="1"/>
        <v>15</v>
      </c>
      <c r="H9" s="65">
        <f>VLOOKUP($A9,'Return Data'!$B$7:$R$1700,12,0)</f>
        <v>-4.9499000000000004</v>
      </c>
      <c r="I9" s="66">
        <f t="shared" si="2"/>
        <v>15</v>
      </c>
      <c r="J9" s="65">
        <f>VLOOKUP($A9,'Return Data'!$B$7:$R$1700,13,0)</f>
        <v>5.8147000000000002</v>
      </c>
      <c r="K9" s="66">
        <f t="shared" si="3"/>
        <v>6</v>
      </c>
      <c r="L9" s="65">
        <f>VLOOKUP($A9,'Return Data'!$B$7:$R$1700,17,0)</f>
        <v>0.1275</v>
      </c>
      <c r="M9" s="66">
        <f t="shared" si="4"/>
        <v>8</v>
      </c>
      <c r="N9" s="65">
        <f>VLOOKUP($A9,'Return Data'!$B$7:$R$1700,14,0)</f>
        <v>7.1266999999999996</v>
      </c>
      <c r="O9" s="66">
        <f>RANK(N9,N$8:N$29,0)</f>
        <v>2</v>
      </c>
      <c r="P9" s="65">
        <f>VLOOKUP($A9,'Return Data'!$B$7:$R$1700,15,0)</f>
        <v>10.7089</v>
      </c>
      <c r="Q9" s="66">
        <f>RANK(P9,P$8:P$29,0)</f>
        <v>2</v>
      </c>
      <c r="R9" s="65">
        <f>VLOOKUP($A9,'Return Data'!$B$7:$R$1700,16,0)</f>
        <v>13.9175</v>
      </c>
      <c r="S9" s="67">
        <f t="shared" si="5"/>
        <v>2</v>
      </c>
    </row>
    <row r="10" spans="1:20" x14ac:dyDescent="0.3">
      <c r="A10" s="63" t="s">
        <v>842</v>
      </c>
      <c r="B10" s="64">
        <f>VLOOKUP($A10,'Return Data'!$B$7:$R$1700,3,0)</f>
        <v>44041</v>
      </c>
      <c r="C10" s="65">
        <f>VLOOKUP($A10,'Return Data'!$B$7:$R$1700,4,0)</f>
        <v>9.952</v>
      </c>
      <c r="D10" s="65">
        <f>VLOOKUP($A10,'Return Data'!$B$7:$R$1700,10,0)</f>
        <v>11.232799999999999</v>
      </c>
      <c r="E10" s="66">
        <f t="shared" si="0"/>
        <v>18</v>
      </c>
      <c r="F10" s="65">
        <f>VLOOKUP($A10,'Return Data'!$B$7:$R$1700,11,0)</f>
        <v>-8.2088000000000001</v>
      </c>
      <c r="G10" s="66">
        <f t="shared" si="1"/>
        <v>12</v>
      </c>
      <c r="H10" s="65">
        <f>VLOOKUP($A10,'Return Data'!$B$7:$R$1700,12,0)</f>
        <v>-3.3879999999999999</v>
      </c>
      <c r="I10" s="66">
        <f t="shared" si="2"/>
        <v>12</v>
      </c>
      <c r="J10" s="65">
        <f>VLOOKUP($A10,'Return Data'!$B$7:$R$1700,13,0)</f>
        <v>3.1509</v>
      </c>
      <c r="K10" s="66">
        <f t="shared" si="3"/>
        <v>10</v>
      </c>
      <c r="L10" s="65">
        <f>VLOOKUP($A10,'Return Data'!$B$7:$R$1700,17,0)</f>
        <v>-0.20949999999999999</v>
      </c>
      <c r="M10" s="66">
        <f t="shared" si="4"/>
        <v>9</v>
      </c>
      <c r="N10" s="65"/>
      <c r="O10" s="66"/>
      <c r="P10" s="65"/>
      <c r="Q10" s="66"/>
      <c r="R10" s="65">
        <f>VLOOKUP($A10,'Return Data'!$B$7:$R$1700,16,0)</f>
        <v>-0.1709</v>
      </c>
      <c r="S10" s="67">
        <f t="shared" si="5"/>
        <v>21</v>
      </c>
    </row>
    <row r="11" spans="1:20" x14ac:dyDescent="0.3">
      <c r="A11" s="63" t="s">
        <v>844</v>
      </c>
      <c r="B11" s="64">
        <f>VLOOKUP($A11,'Return Data'!$B$7:$R$1700,3,0)</f>
        <v>44041</v>
      </c>
      <c r="C11" s="65">
        <f>VLOOKUP($A11,'Return Data'!$B$7:$R$1700,4,0)</f>
        <v>24.052</v>
      </c>
      <c r="D11" s="65">
        <f>VLOOKUP($A11,'Return Data'!$B$7:$R$1700,10,0)</f>
        <v>16.3</v>
      </c>
      <c r="E11" s="66">
        <f t="shared" si="0"/>
        <v>4</v>
      </c>
      <c r="F11" s="65">
        <f>VLOOKUP($A11,'Return Data'!$B$7:$R$1700,11,0)</f>
        <v>-12.388400000000001</v>
      </c>
      <c r="G11" s="66">
        <f t="shared" si="1"/>
        <v>19</v>
      </c>
      <c r="H11" s="65">
        <f>VLOOKUP($A11,'Return Data'!$B$7:$R$1700,12,0)</f>
        <v>-8.2650000000000006</v>
      </c>
      <c r="I11" s="66">
        <f t="shared" si="2"/>
        <v>18</v>
      </c>
      <c r="J11" s="65">
        <f>VLOOKUP($A11,'Return Data'!$B$7:$R$1700,13,0)</f>
        <v>2.589</v>
      </c>
      <c r="K11" s="66">
        <f t="shared" si="3"/>
        <v>12</v>
      </c>
      <c r="L11" s="65">
        <f>VLOOKUP($A11,'Return Data'!$B$7:$R$1700,17,0)</f>
        <v>-0.47889999999999999</v>
      </c>
      <c r="M11" s="66">
        <f t="shared" si="4"/>
        <v>10</v>
      </c>
      <c r="N11" s="65">
        <f>VLOOKUP($A11,'Return Data'!$B$7:$R$1700,14,0)</f>
        <v>2.0979000000000001</v>
      </c>
      <c r="O11" s="66">
        <f>RANK(N11,N$8:N$29,0)</f>
        <v>11</v>
      </c>
      <c r="P11" s="65">
        <f>VLOOKUP($A11,'Return Data'!$B$7:$R$1700,15,0)</f>
        <v>5.6295000000000002</v>
      </c>
      <c r="Q11" s="66">
        <f>RANK(P11,P$8:P$29,0)</f>
        <v>12</v>
      </c>
      <c r="R11" s="65">
        <f>VLOOKUP($A11,'Return Data'!$B$7:$R$1700,16,0)</f>
        <v>10.7796</v>
      </c>
      <c r="S11" s="67">
        <f t="shared" si="5"/>
        <v>12</v>
      </c>
    </row>
    <row r="12" spans="1:20" x14ac:dyDescent="0.3">
      <c r="A12" s="63" t="s">
        <v>847</v>
      </c>
      <c r="B12" s="64">
        <f>VLOOKUP($A12,'Return Data'!$B$7:$R$1700,3,0)</f>
        <v>44041</v>
      </c>
      <c r="C12" s="65">
        <f>VLOOKUP($A12,'Return Data'!$B$7:$R$1700,4,0)</f>
        <v>39.494599999999998</v>
      </c>
      <c r="D12" s="65">
        <f>VLOOKUP($A12,'Return Data'!$B$7:$R$1700,10,0)</f>
        <v>13.3017</v>
      </c>
      <c r="E12" s="66">
        <f t="shared" si="0"/>
        <v>14</v>
      </c>
      <c r="F12" s="65">
        <f>VLOOKUP($A12,'Return Data'!$B$7:$R$1700,11,0)</f>
        <v>-14.300700000000001</v>
      </c>
      <c r="G12" s="66">
        <f t="shared" si="1"/>
        <v>21</v>
      </c>
      <c r="H12" s="65">
        <f>VLOOKUP($A12,'Return Data'!$B$7:$R$1700,12,0)</f>
        <v>-9.3703000000000003</v>
      </c>
      <c r="I12" s="66">
        <f t="shared" si="2"/>
        <v>19</v>
      </c>
      <c r="J12" s="65">
        <f>VLOOKUP($A12,'Return Data'!$B$7:$R$1700,13,0)</f>
        <v>-7.9356</v>
      </c>
      <c r="K12" s="66">
        <f t="shared" si="3"/>
        <v>18</v>
      </c>
      <c r="L12" s="65">
        <f>VLOOKUP($A12,'Return Data'!$B$7:$R$1700,17,0)</f>
        <v>-2.2218</v>
      </c>
      <c r="M12" s="66">
        <f t="shared" si="4"/>
        <v>13</v>
      </c>
      <c r="N12" s="65">
        <f>VLOOKUP($A12,'Return Data'!$B$7:$R$1700,14,0)</f>
        <v>0.28460000000000002</v>
      </c>
      <c r="O12" s="66">
        <f>RANK(N12,N$8:N$29,0)</f>
        <v>12</v>
      </c>
      <c r="P12" s="65">
        <f>VLOOKUP($A12,'Return Data'!$B$7:$R$1700,15,0)</f>
        <v>5.0697999999999999</v>
      </c>
      <c r="Q12" s="66">
        <f>RANK(P12,P$8:P$29,0)</f>
        <v>14</v>
      </c>
      <c r="R12" s="65">
        <f>VLOOKUP($A12,'Return Data'!$B$7:$R$1700,16,0)</f>
        <v>14.0146</v>
      </c>
      <c r="S12" s="67">
        <f t="shared" si="5"/>
        <v>1</v>
      </c>
    </row>
    <row r="13" spans="1:20" x14ac:dyDescent="0.3">
      <c r="A13" s="63" t="s">
        <v>849</v>
      </c>
      <c r="B13" s="64">
        <f>VLOOKUP($A13,'Return Data'!$B$7:$R$1700,3,0)</f>
        <v>44041</v>
      </c>
      <c r="C13" s="65">
        <f>VLOOKUP($A13,'Return Data'!$B$7:$R$1700,4,0)</f>
        <v>71.367999999999995</v>
      </c>
      <c r="D13" s="65">
        <f>VLOOKUP($A13,'Return Data'!$B$7:$R$1700,10,0)</f>
        <v>14.155900000000001</v>
      </c>
      <c r="E13" s="66">
        <f t="shared" si="0"/>
        <v>13</v>
      </c>
      <c r="F13" s="65">
        <f>VLOOKUP($A13,'Return Data'!$B$7:$R$1700,11,0)</f>
        <v>-13.5311</v>
      </c>
      <c r="G13" s="66">
        <f t="shared" si="1"/>
        <v>20</v>
      </c>
      <c r="H13" s="65">
        <f>VLOOKUP($A13,'Return Data'!$B$7:$R$1700,12,0)</f>
        <v>-12.664400000000001</v>
      </c>
      <c r="I13" s="66">
        <f t="shared" si="2"/>
        <v>20</v>
      </c>
      <c r="J13" s="65">
        <f>VLOOKUP($A13,'Return Data'!$B$7:$R$1700,13,0)</f>
        <v>-9.3658999999999999</v>
      </c>
      <c r="K13" s="66">
        <f t="shared" si="3"/>
        <v>19</v>
      </c>
      <c r="L13" s="65">
        <f>VLOOKUP($A13,'Return Data'!$B$7:$R$1700,17,0)</f>
        <v>-6.1071999999999997</v>
      </c>
      <c r="M13" s="66">
        <f t="shared" si="4"/>
        <v>16</v>
      </c>
      <c r="N13" s="65">
        <f>VLOOKUP($A13,'Return Data'!$B$7:$R$1700,14,0)</f>
        <v>-3.8908999999999998</v>
      </c>
      <c r="O13" s="66">
        <f>RANK(N13,N$8:N$29,0)</f>
        <v>15</v>
      </c>
      <c r="P13" s="65">
        <f>VLOOKUP($A13,'Return Data'!$B$7:$R$1700,15,0)</f>
        <v>2.8096999999999999</v>
      </c>
      <c r="Q13" s="66">
        <f>RANK(P13,P$8:P$29,0)</f>
        <v>15</v>
      </c>
      <c r="R13" s="65">
        <f>VLOOKUP($A13,'Return Data'!$B$7:$R$1700,16,0)</f>
        <v>8.0151000000000003</v>
      </c>
      <c r="S13" s="67">
        <f t="shared" si="5"/>
        <v>17</v>
      </c>
    </row>
    <row r="14" spans="1:20" x14ac:dyDescent="0.3">
      <c r="A14" s="63" t="s">
        <v>852</v>
      </c>
      <c r="B14" s="64">
        <f>VLOOKUP($A14,'Return Data'!$B$7:$R$1700,3,0)</f>
        <v>44041</v>
      </c>
      <c r="C14" s="65">
        <f>VLOOKUP($A14,'Return Data'!$B$7:$R$1700,4,0)</f>
        <v>32.630000000000003</v>
      </c>
      <c r="D14" s="65">
        <f>VLOOKUP($A14,'Return Data'!$B$7:$R$1700,10,0)</f>
        <v>20.628499999999999</v>
      </c>
      <c r="E14" s="66">
        <f t="shared" si="0"/>
        <v>2</v>
      </c>
      <c r="F14" s="65">
        <f>VLOOKUP($A14,'Return Data'!$B$7:$R$1700,11,0)</f>
        <v>2.3847</v>
      </c>
      <c r="G14" s="66">
        <f t="shared" si="1"/>
        <v>1</v>
      </c>
      <c r="H14" s="65">
        <f>VLOOKUP($A14,'Return Data'!$B$7:$R$1700,12,0)</f>
        <v>6.1482999999999999</v>
      </c>
      <c r="I14" s="66">
        <f t="shared" si="2"/>
        <v>1</v>
      </c>
      <c r="J14" s="65">
        <f>VLOOKUP($A14,'Return Data'!$B$7:$R$1700,13,0)</f>
        <v>5.1901999999999999</v>
      </c>
      <c r="K14" s="66">
        <f t="shared" si="3"/>
        <v>7</v>
      </c>
      <c r="L14" s="65">
        <f>VLOOKUP($A14,'Return Data'!$B$7:$R$1700,17,0)</f>
        <v>1.2596000000000001</v>
      </c>
      <c r="M14" s="66">
        <f t="shared" si="4"/>
        <v>5</v>
      </c>
      <c r="N14" s="65">
        <f>VLOOKUP($A14,'Return Data'!$B$7:$R$1700,14,0)</f>
        <v>4.0617999999999999</v>
      </c>
      <c r="O14" s="66">
        <f>RANK(N14,N$8:N$29,0)</f>
        <v>7</v>
      </c>
      <c r="P14" s="65">
        <f>VLOOKUP($A14,'Return Data'!$B$7:$R$1700,15,0)</f>
        <v>7.024</v>
      </c>
      <c r="Q14" s="66">
        <f>RANK(P14,P$8:P$29,0)</f>
        <v>8</v>
      </c>
      <c r="R14" s="65">
        <f>VLOOKUP($A14,'Return Data'!$B$7:$R$1700,16,0)</f>
        <v>10.495200000000001</v>
      </c>
      <c r="S14" s="67">
        <f t="shared" si="5"/>
        <v>13</v>
      </c>
    </row>
    <row r="15" spans="1:20" x14ac:dyDescent="0.3">
      <c r="A15" s="63" t="s">
        <v>853</v>
      </c>
      <c r="B15" s="64">
        <f>VLOOKUP($A15,'Return Data'!$B$7:$R$1700,3,0)</f>
        <v>44041</v>
      </c>
      <c r="C15" s="65">
        <f>VLOOKUP($A15,'Return Data'!$B$7:$R$1700,4,0)</f>
        <v>10.27</v>
      </c>
      <c r="D15" s="65">
        <f>VLOOKUP($A15,'Return Data'!$B$7:$R$1700,10,0)</f>
        <v>14.7486</v>
      </c>
      <c r="E15" s="66">
        <f t="shared" si="0"/>
        <v>11</v>
      </c>
      <c r="F15" s="65">
        <f>VLOOKUP($A15,'Return Data'!$B$7:$R$1700,11,0)</f>
        <v>-4.9954000000000001</v>
      </c>
      <c r="G15" s="66">
        <f t="shared" si="1"/>
        <v>5</v>
      </c>
      <c r="H15" s="65">
        <f>VLOOKUP($A15,'Return Data'!$B$7:$R$1700,12,0)</f>
        <v>-3.1132</v>
      </c>
      <c r="I15" s="66">
        <f t="shared" si="2"/>
        <v>9</v>
      </c>
      <c r="J15" s="65">
        <f>VLOOKUP($A15,'Return Data'!$B$7:$R$1700,13,0)</f>
        <v>4.9029999999999996</v>
      </c>
      <c r="K15" s="66">
        <f t="shared" si="3"/>
        <v>9</v>
      </c>
      <c r="L15" s="65">
        <f>VLOOKUP($A15,'Return Data'!$B$7:$R$1700,17,0)</f>
        <v>-1.377</v>
      </c>
      <c r="M15" s="66">
        <f t="shared" si="4"/>
        <v>12</v>
      </c>
      <c r="N15" s="65"/>
      <c r="O15" s="66"/>
      <c r="P15" s="65"/>
      <c r="Q15" s="66"/>
      <c r="R15" s="65">
        <f>VLOOKUP($A15,'Return Data'!$B$7:$R$1700,16,0)</f>
        <v>0.99209999999999998</v>
      </c>
      <c r="S15" s="67">
        <f t="shared" si="5"/>
        <v>20</v>
      </c>
    </row>
    <row r="16" spans="1:20" x14ac:dyDescent="0.3">
      <c r="A16" s="63" t="s">
        <v>855</v>
      </c>
      <c r="B16" s="64">
        <f>VLOOKUP($A16,'Return Data'!$B$7:$R$1700,3,0)</f>
        <v>44041</v>
      </c>
      <c r="C16" s="65">
        <f>VLOOKUP($A16,'Return Data'!$B$7:$R$1700,4,0)</f>
        <v>40.799999999999997</v>
      </c>
      <c r="D16" s="65">
        <f>VLOOKUP($A16,'Return Data'!$B$7:$R$1700,10,0)</f>
        <v>19.089300000000001</v>
      </c>
      <c r="E16" s="66">
        <f t="shared" si="0"/>
        <v>3</v>
      </c>
      <c r="F16" s="65">
        <f>VLOOKUP($A16,'Return Data'!$B$7:$R$1700,11,0)</f>
        <v>-6.25</v>
      </c>
      <c r="G16" s="66">
        <f t="shared" si="1"/>
        <v>8</v>
      </c>
      <c r="H16" s="65">
        <f>VLOOKUP($A16,'Return Data'!$B$7:$R$1700,12,0)</f>
        <v>0.94010000000000005</v>
      </c>
      <c r="I16" s="66">
        <f t="shared" si="2"/>
        <v>3</v>
      </c>
      <c r="J16" s="65">
        <f>VLOOKUP($A16,'Return Data'!$B$7:$R$1700,13,0)</f>
        <v>10.8093</v>
      </c>
      <c r="K16" s="66">
        <f t="shared" si="3"/>
        <v>2</v>
      </c>
      <c r="L16" s="65">
        <f>VLOOKUP($A16,'Return Data'!$B$7:$R$1700,17,0)</f>
        <v>-2.2866</v>
      </c>
      <c r="M16" s="66">
        <f t="shared" si="4"/>
        <v>14</v>
      </c>
      <c r="N16" s="65">
        <f>VLOOKUP($A16,'Return Data'!$B$7:$R$1700,14,0)</f>
        <v>2.1114000000000002</v>
      </c>
      <c r="O16" s="66">
        <f>RANK(N16,N$8:N$29,0)</f>
        <v>10</v>
      </c>
      <c r="P16" s="65">
        <f>VLOOKUP($A16,'Return Data'!$B$7:$R$1700,15,0)</f>
        <v>7.8415999999999997</v>
      </c>
      <c r="Q16" s="66">
        <f>RANK(P16,P$8:P$29,0)</f>
        <v>4</v>
      </c>
      <c r="R16" s="65">
        <f>VLOOKUP($A16,'Return Data'!$B$7:$R$1700,16,0)</f>
        <v>9.8787000000000003</v>
      </c>
      <c r="S16" s="67">
        <f t="shared" si="5"/>
        <v>15</v>
      </c>
    </row>
    <row r="17" spans="1:19" x14ac:dyDescent="0.3">
      <c r="A17" s="63" t="s">
        <v>857</v>
      </c>
      <c r="B17" s="64">
        <f>VLOOKUP($A17,'Return Data'!$B$7:$R$1700,3,0)</f>
        <v>44041</v>
      </c>
      <c r="C17" s="65">
        <f>VLOOKUP($A17,'Return Data'!$B$7:$R$1700,4,0)</f>
        <v>18.811399999999999</v>
      </c>
      <c r="D17" s="65">
        <f>VLOOKUP($A17,'Return Data'!$B$7:$R$1700,10,0)</f>
        <v>15.3408</v>
      </c>
      <c r="E17" s="66">
        <f t="shared" si="0"/>
        <v>7</v>
      </c>
      <c r="F17" s="65">
        <f>VLOOKUP($A17,'Return Data'!$B$7:$R$1700,11,0)</f>
        <v>-6.3159000000000001</v>
      </c>
      <c r="G17" s="66">
        <f t="shared" si="1"/>
        <v>9</v>
      </c>
      <c r="H17" s="65">
        <f>VLOOKUP($A17,'Return Data'!$B$7:$R$1700,12,0)</f>
        <v>1.0344</v>
      </c>
      <c r="I17" s="66">
        <f t="shared" si="2"/>
        <v>2</v>
      </c>
      <c r="J17" s="65">
        <f>VLOOKUP($A17,'Return Data'!$B$7:$R$1700,13,0)</f>
        <v>9.8335000000000008</v>
      </c>
      <c r="K17" s="66">
        <f t="shared" si="3"/>
        <v>4</v>
      </c>
      <c r="L17" s="65">
        <f>VLOOKUP($A17,'Return Data'!$B$7:$R$1700,17,0)</f>
        <v>9.7279</v>
      </c>
      <c r="M17" s="66">
        <f t="shared" si="4"/>
        <v>1</v>
      </c>
      <c r="N17" s="65">
        <f>VLOOKUP($A17,'Return Data'!$B$7:$R$1700,14,0)</f>
        <v>7.9321999999999999</v>
      </c>
      <c r="O17" s="66">
        <f>RANK(N17,N$8:N$29,0)</f>
        <v>1</v>
      </c>
      <c r="P17" s="65">
        <f>VLOOKUP($A17,'Return Data'!$B$7:$R$1700,15,0)</f>
        <v>11.121600000000001</v>
      </c>
      <c r="Q17" s="66">
        <f>RANK(P17,P$8:P$29,0)</f>
        <v>1</v>
      </c>
      <c r="R17" s="65">
        <f>VLOOKUP($A17,'Return Data'!$B$7:$R$1700,16,0)</f>
        <v>11.6143</v>
      </c>
      <c r="S17" s="67">
        <f t="shared" si="5"/>
        <v>9</v>
      </c>
    </row>
    <row r="18" spans="1:19" x14ac:dyDescent="0.3">
      <c r="A18" s="63" t="s">
        <v>860</v>
      </c>
      <c r="B18" s="64">
        <f>VLOOKUP($A18,'Return Data'!$B$7:$R$1700,3,0)</f>
        <v>44041</v>
      </c>
      <c r="C18" s="65">
        <f>VLOOKUP($A18,'Return Data'!$B$7:$R$1700,4,0)</f>
        <v>8.5920000000000005</v>
      </c>
      <c r="D18" s="65">
        <f>VLOOKUP($A18,'Return Data'!$B$7:$R$1700,10,0)</f>
        <v>9.5373000000000001</v>
      </c>
      <c r="E18" s="66">
        <f t="shared" si="0"/>
        <v>22</v>
      </c>
      <c r="F18" s="65">
        <f>VLOOKUP($A18,'Return Data'!$B$7:$R$1700,11,0)</f>
        <v>-18.020700000000001</v>
      </c>
      <c r="G18" s="66">
        <f t="shared" si="1"/>
        <v>22</v>
      </c>
      <c r="H18" s="65">
        <f>VLOOKUP($A18,'Return Data'!$B$7:$R$1700,12,0)</f>
        <v>-18.2119</v>
      </c>
      <c r="I18" s="66">
        <f t="shared" si="2"/>
        <v>21</v>
      </c>
      <c r="J18" s="65">
        <f>VLOOKUP($A18,'Return Data'!$B$7:$R$1700,13,0)</f>
        <v>-5.8658999999999999</v>
      </c>
      <c r="K18" s="66">
        <f t="shared" si="3"/>
        <v>17</v>
      </c>
      <c r="L18" s="65">
        <f>VLOOKUP($A18,'Return Data'!$B$7:$R$1700,17,0)</f>
        <v>-6.6603000000000003</v>
      </c>
      <c r="M18" s="66">
        <f t="shared" si="4"/>
        <v>17</v>
      </c>
      <c r="N18" s="65">
        <f>VLOOKUP($A18,'Return Data'!$B$7:$R$1700,14,0)</f>
        <v>-0.7863</v>
      </c>
      <c r="O18" s="66">
        <f>RANK(N18,N$8:N$29,0)</f>
        <v>13</v>
      </c>
      <c r="P18" s="65">
        <f>VLOOKUP($A18,'Return Data'!$B$7:$R$1700,15,0)</f>
        <v>6.9561000000000002</v>
      </c>
      <c r="Q18" s="66">
        <f>RANK(P18,P$8:P$29,0)</f>
        <v>10</v>
      </c>
      <c r="R18" s="65">
        <f>VLOOKUP($A18,'Return Data'!$B$7:$R$1700,16,0)</f>
        <v>11.0396</v>
      </c>
      <c r="S18" s="67">
        <f t="shared" si="5"/>
        <v>11</v>
      </c>
    </row>
    <row r="19" spans="1:19" x14ac:dyDescent="0.3">
      <c r="A19" s="63" t="s">
        <v>861</v>
      </c>
      <c r="B19" s="64">
        <f>VLOOKUP($A19,'Return Data'!$B$7:$R$1700,3,0)</f>
        <v>44041</v>
      </c>
      <c r="C19" s="65">
        <f>VLOOKUP($A19,'Return Data'!$B$7:$R$1700,4,0)</f>
        <v>10.348000000000001</v>
      </c>
      <c r="D19" s="65">
        <f>VLOOKUP($A19,'Return Data'!$B$7:$R$1700,10,0)</f>
        <v>15.336600000000001</v>
      </c>
      <c r="E19" s="66">
        <f t="shared" si="0"/>
        <v>8</v>
      </c>
      <c r="F19" s="65">
        <f>VLOOKUP($A19,'Return Data'!$B$7:$R$1700,11,0)</f>
        <v>-8.5219000000000005</v>
      </c>
      <c r="G19" s="66">
        <f t="shared" si="1"/>
        <v>13</v>
      </c>
      <c r="H19" s="65">
        <f>VLOOKUP($A19,'Return Data'!$B$7:$R$1700,12,0)</f>
        <v>-3.0268999999999999</v>
      </c>
      <c r="I19" s="66">
        <f t="shared" si="2"/>
        <v>8</v>
      </c>
      <c r="J19" s="65"/>
      <c r="K19" s="66"/>
      <c r="L19" s="65"/>
      <c r="M19" s="66"/>
      <c r="N19" s="65"/>
      <c r="O19" s="66"/>
      <c r="P19" s="65"/>
      <c r="Q19" s="66"/>
      <c r="R19" s="65">
        <f>VLOOKUP($A19,'Return Data'!$B$7:$R$1700,16,0)</f>
        <v>3.3492999999999999</v>
      </c>
      <c r="S19" s="67">
        <f t="shared" si="5"/>
        <v>19</v>
      </c>
    </row>
    <row r="20" spans="1:19" x14ac:dyDescent="0.3">
      <c r="A20" s="63" t="s">
        <v>863</v>
      </c>
      <c r="B20" s="64">
        <f>VLOOKUP($A20,'Return Data'!$B$7:$R$1700,3,0)</f>
        <v>44041</v>
      </c>
      <c r="C20" s="65">
        <f>VLOOKUP($A20,'Return Data'!$B$7:$R$1700,4,0)</f>
        <v>11.102</v>
      </c>
      <c r="D20" s="65">
        <f>VLOOKUP($A20,'Return Data'!$B$7:$R$1700,10,0)</f>
        <v>11.600300000000001</v>
      </c>
      <c r="E20" s="66">
        <f t="shared" si="0"/>
        <v>17</v>
      </c>
      <c r="F20" s="65">
        <f>VLOOKUP($A20,'Return Data'!$B$7:$R$1700,11,0)</f>
        <v>-6.7763999999999998</v>
      </c>
      <c r="G20" s="66">
        <f t="shared" si="1"/>
        <v>10</v>
      </c>
      <c r="H20" s="65">
        <f>VLOOKUP($A20,'Return Data'!$B$7:$R$1700,12,0)</f>
        <v>-3.1408</v>
      </c>
      <c r="I20" s="66">
        <f t="shared" si="2"/>
        <v>11</v>
      </c>
      <c r="J20" s="65">
        <f>VLOOKUP($A20,'Return Data'!$B$7:$R$1700,13,0)</f>
        <v>4.9934000000000003</v>
      </c>
      <c r="K20" s="66">
        <f t="shared" ref="K20:K27" si="6">RANK(J20,J$8:J$29,0)</f>
        <v>8</v>
      </c>
      <c r="L20" s="65"/>
      <c r="M20" s="66"/>
      <c r="N20" s="65"/>
      <c r="O20" s="66"/>
      <c r="P20" s="65"/>
      <c r="Q20" s="66"/>
      <c r="R20" s="65">
        <f>VLOOKUP($A20,'Return Data'!$B$7:$R$1700,16,0)</f>
        <v>6.2234999999999996</v>
      </c>
      <c r="S20" s="67">
        <f t="shared" si="5"/>
        <v>18</v>
      </c>
    </row>
    <row r="21" spans="1:19" x14ac:dyDescent="0.3">
      <c r="A21" s="63" t="s">
        <v>865</v>
      </c>
      <c r="B21" s="64">
        <f>VLOOKUP($A21,'Return Data'!$B$7:$R$1700,3,0)</f>
        <v>44041</v>
      </c>
      <c r="C21" s="65">
        <f>VLOOKUP($A21,'Return Data'!$B$7:$R$1700,4,0)</f>
        <v>11.605</v>
      </c>
      <c r="D21" s="65">
        <f>VLOOKUP($A21,'Return Data'!$B$7:$R$1700,10,0)</f>
        <v>21.543800000000001</v>
      </c>
      <c r="E21" s="66">
        <f t="shared" si="0"/>
        <v>1</v>
      </c>
      <c r="F21" s="65">
        <f>VLOOKUP($A21,'Return Data'!$B$7:$R$1700,11,0)</f>
        <v>-4.9316000000000004</v>
      </c>
      <c r="G21" s="66">
        <f t="shared" si="1"/>
        <v>4</v>
      </c>
      <c r="H21" s="65">
        <f>VLOOKUP($A21,'Return Data'!$B$7:$R$1700,12,0)</f>
        <v>-6.8900000000000003E-2</v>
      </c>
      <c r="I21" s="66">
        <f t="shared" si="2"/>
        <v>5</v>
      </c>
      <c r="J21" s="65">
        <f>VLOOKUP($A21,'Return Data'!$B$7:$R$1700,13,0)</f>
        <v>11.8446</v>
      </c>
      <c r="K21" s="66">
        <f t="shared" si="6"/>
        <v>1</v>
      </c>
      <c r="L21" s="65"/>
      <c r="M21" s="66"/>
      <c r="N21" s="65"/>
      <c r="O21" s="66"/>
      <c r="P21" s="65"/>
      <c r="Q21" s="66"/>
      <c r="R21" s="65">
        <f>VLOOKUP($A21,'Return Data'!$B$7:$R$1700,16,0)</f>
        <v>13.0794</v>
      </c>
      <c r="S21" s="67">
        <f t="shared" si="5"/>
        <v>5</v>
      </c>
    </row>
    <row r="22" spans="1:19" x14ac:dyDescent="0.3">
      <c r="A22" s="63" t="s">
        <v>867</v>
      </c>
      <c r="B22" s="64">
        <f>VLOOKUP($A22,'Return Data'!$B$7:$R$1700,3,0)</f>
        <v>44041</v>
      </c>
      <c r="C22" s="65">
        <f>VLOOKUP($A22,'Return Data'!$B$7:$R$1700,4,0)</f>
        <v>25.189299999999999</v>
      </c>
      <c r="D22" s="65">
        <f>VLOOKUP($A22,'Return Data'!$B$7:$R$1700,10,0)</f>
        <v>10.815200000000001</v>
      </c>
      <c r="E22" s="66">
        <f t="shared" si="0"/>
        <v>19</v>
      </c>
      <c r="F22" s="65">
        <f>VLOOKUP($A22,'Return Data'!$B$7:$R$1700,11,0)</f>
        <v>-5.6590999999999996</v>
      </c>
      <c r="G22" s="66">
        <f t="shared" si="1"/>
        <v>6</v>
      </c>
      <c r="H22" s="65">
        <f>VLOOKUP($A22,'Return Data'!$B$7:$R$1700,12,0)</f>
        <v>-2.9714</v>
      </c>
      <c r="I22" s="66">
        <f t="shared" si="2"/>
        <v>7</v>
      </c>
      <c r="J22" s="65">
        <f>VLOOKUP($A22,'Return Data'!$B$7:$R$1700,13,0)</f>
        <v>9.8564000000000007</v>
      </c>
      <c r="K22" s="66">
        <f t="shared" si="6"/>
        <v>3</v>
      </c>
      <c r="L22" s="65">
        <f>VLOOKUP($A22,'Return Data'!$B$7:$R$1700,17,0)</f>
        <v>2.1638999999999999</v>
      </c>
      <c r="M22" s="66">
        <f t="shared" ref="M22:M27" si="7">RANK(L22,L$8:L$29,0)</f>
        <v>4</v>
      </c>
      <c r="N22" s="65">
        <f>VLOOKUP($A22,'Return Data'!$B$7:$R$1700,14,0)</f>
        <v>4.8985000000000003</v>
      </c>
      <c r="O22" s="66">
        <f t="shared" ref="O22:O27" si="8">RANK(N22,N$8:N$29,0)</f>
        <v>5</v>
      </c>
      <c r="P22" s="65">
        <f>VLOOKUP($A22,'Return Data'!$B$7:$R$1700,15,0)</f>
        <v>7.7507000000000001</v>
      </c>
      <c r="Q22" s="66">
        <f t="shared" ref="Q22:Q27" si="9">RANK(P22,P$8:P$29,0)</f>
        <v>5</v>
      </c>
      <c r="R22" s="65">
        <f>VLOOKUP($A22,'Return Data'!$B$7:$R$1700,16,0)</f>
        <v>13.657299999999999</v>
      </c>
      <c r="S22" s="67">
        <f t="shared" si="5"/>
        <v>3</v>
      </c>
    </row>
    <row r="23" spans="1:19" x14ac:dyDescent="0.3">
      <c r="A23" s="63" t="s">
        <v>870</v>
      </c>
      <c r="B23" s="64">
        <f>VLOOKUP($A23,'Return Data'!$B$7:$R$1700,3,0)</f>
        <v>44041</v>
      </c>
      <c r="C23" s="65">
        <f>VLOOKUP($A23,'Return Data'!$B$7:$R$1700,4,0)</f>
        <v>45.194499999999998</v>
      </c>
      <c r="D23" s="65">
        <f>VLOOKUP($A23,'Return Data'!$B$7:$R$1700,10,0)</f>
        <v>15.7133</v>
      </c>
      <c r="E23" s="66">
        <f t="shared" si="0"/>
        <v>5</v>
      </c>
      <c r="F23" s="65">
        <f>VLOOKUP($A23,'Return Data'!$B$7:$R$1700,11,0)</f>
        <v>-11.8749</v>
      </c>
      <c r="G23" s="66">
        <f t="shared" si="1"/>
        <v>18</v>
      </c>
      <c r="H23" s="65">
        <f>VLOOKUP($A23,'Return Data'!$B$7:$R$1700,12,0)</f>
        <v>-6.3869999999999996</v>
      </c>
      <c r="I23" s="66">
        <f t="shared" si="2"/>
        <v>17</v>
      </c>
      <c r="J23" s="65">
        <f>VLOOKUP($A23,'Return Data'!$B$7:$R$1700,13,0)</f>
        <v>-4.3596000000000004</v>
      </c>
      <c r="K23" s="66">
        <f t="shared" si="6"/>
        <v>16</v>
      </c>
      <c r="L23" s="65">
        <f>VLOOKUP($A23,'Return Data'!$B$7:$R$1700,17,0)</f>
        <v>-4.6180000000000003</v>
      </c>
      <c r="M23" s="66">
        <f t="shared" si="7"/>
        <v>15</v>
      </c>
      <c r="N23" s="65">
        <f>VLOOKUP($A23,'Return Data'!$B$7:$R$1700,14,0)</f>
        <v>-1.2881</v>
      </c>
      <c r="O23" s="66">
        <f t="shared" si="8"/>
        <v>14</v>
      </c>
      <c r="P23" s="65">
        <f>VLOOKUP($A23,'Return Data'!$B$7:$R$1700,15,0)</f>
        <v>5.1764999999999999</v>
      </c>
      <c r="Q23" s="66">
        <f t="shared" si="9"/>
        <v>13</v>
      </c>
      <c r="R23" s="65">
        <f>VLOOKUP($A23,'Return Data'!$B$7:$R$1700,16,0)</f>
        <v>13.5199</v>
      </c>
      <c r="S23" s="67">
        <f t="shared" si="5"/>
        <v>4</v>
      </c>
    </row>
    <row r="24" spans="1:19" x14ac:dyDescent="0.3">
      <c r="A24" s="63" t="s">
        <v>872</v>
      </c>
      <c r="B24" s="64">
        <f>VLOOKUP($A24,'Return Data'!$B$7:$R$1700,3,0)</f>
        <v>44041</v>
      </c>
      <c r="C24" s="65">
        <f>VLOOKUP($A24,'Return Data'!$B$7:$R$1700,4,0)</f>
        <v>69.459999999999994</v>
      </c>
      <c r="D24" s="65">
        <f>VLOOKUP($A24,'Return Data'!$B$7:$R$1700,10,0)</f>
        <v>9.8529</v>
      </c>
      <c r="E24" s="66">
        <f t="shared" si="0"/>
        <v>21</v>
      </c>
      <c r="F24" s="65">
        <f>VLOOKUP($A24,'Return Data'!$B$7:$R$1700,11,0)</f>
        <v>-5.8169000000000004</v>
      </c>
      <c r="G24" s="66">
        <f t="shared" si="1"/>
        <v>7</v>
      </c>
      <c r="H24" s="65">
        <f>VLOOKUP($A24,'Return Data'!$B$7:$R$1700,12,0)</f>
        <v>-0.54410000000000003</v>
      </c>
      <c r="I24" s="66">
        <f t="shared" si="2"/>
        <v>6</v>
      </c>
      <c r="J24" s="65">
        <f>VLOOKUP($A24,'Return Data'!$B$7:$R$1700,13,0)</f>
        <v>8.7011000000000003</v>
      </c>
      <c r="K24" s="66">
        <f t="shared" si="6"/>
        <v>5</v>
      </c>
      <c r="L24" s="65">
        <f>VLOOKUP($A24,'Return Data'!$B$7:$R$1700,17,0)</f>
        <v>2.7088000000000001</v>
      </c>
      <c r="M24" s="66">
        <f t="shared" si="7"/>
        <v>3</v>
      </c>
      <c r="N24" s="65">
        <f>VLOOKUP($A24,'Return Data'!$B$7:$R$1700,14,0)</f>
        <v>4.7427999999999999</v>
      </c>
      <c r="O24" s="66">
        <f t="shared" si="8"/>
        <v>6</v>
      </c>
      <c r="P24" s="65">
        <f>VLOOKUP($A24,'Return Data'!$B$7:$R$1700,15,0)</f>
        <v>7.6444000000000001</v>
      </c>
      <c r="Q24" s="66">
        <f t="shared" si="9"/>
        <v>6</v>
      </c>
      <c r="R24" s="65">
        <f>VLOOKUP($A24,'Return Data'!$B$7:$R$1700,16,0)</f>
        <v>11.2286</v>
      </c>
      <c r="S24" s="67">
        <f t="shared" si="5"/>
        <v>10</v>
      </c>
    </row>
    <row r="25" spans="1:19" x14ac:dyDescent="0.3">
      <c r="A25" s="63" t="s">
        <v>874</v>
      </c>
      <c r="B25" s="64">
        <f>VLOOKUP($A25,'Return Data'!$B$7:$R$1700,3,0)</f>
        <v>44041</v>
      </c>
      <c r="C25" s="65">
        <f>VLOOKUP($A25,'Return Data'!$B$7:$R$1700,4,0)</f>
        <v>31.572600000000001</v>
      </c>
      <c r="D25" s="65">
        <f>VLOOKUP($A25,'Return Data'!$B$7:$R$1700,10,0)</f>
        <v>15.182600000000001</v>
      </c>
      <c r="E25" s="66">
        <f t="shared" si="0"/>
        <v>9</v>
      </c>
      <c r="F25" s="65">
        <f>VLOOKUP($A25,'Return Data'!$B$7:$R$1700,11,0)</f>
        <v>-4.4861000000000004</v>
      </c>
      <c r="G25" s="66">
        <f t="shared" si="1"/>
        <v>2</v>
      </c>
      <c r="H25" s="65">
        <f>VLOOKUP($A25,'Return Data'!$B$7:$R$1700,12,0)</f>
        <v>-4.0906000000000002</v>
      </c>
      <c r="I25" s="66">
        <f t="shared" si="2"/>
        <v>14</v>
      </c>
      <c r="J25" s="65">
        <f>VLOOKUP($A25,'Return Data'!$B$7:$R$1700,13,0)</f>
        <v>3.0545</v>
      </c>
      <c r="K25" s="66">
        <f t="shared" si="6"/>
        <v>11</v>
      </c>
      <c r="L25" s="65">
        <f>VLOOKUP($A25,'Return Data'!$B$7:$R$1700,17,0)</f>
        <v>-1.1312</v>
      </c>
      <c r="M25" s="66">
        <f t="shared" si="7"/>
        <v>11</v>
      </c>
      <c r="N25" s="65">
        <f>VLOOKUP($A25,'Return Data'!$B$7:$R$1700,14,0)</f>
        <v>3.1581000000000001</v>
      </c>
      <c r="O25" s="66">
        <f t="shared" si="8"/>
        <v>8</v>
      </c>
      <c r="P25" s="65">
        <f>VLOOKUP($A25,'Return Data'!$B$7:$R$1700,15,0)</f>
        <v>6.6017999999999999</v>
      </c>
      <c r="Q25" s="66">
        <f t="shared" si="9"/>
        <v>11</v>
      </c>
      <c r="R25" s="65">
        <f>VLOOKUP($A25,'Return Data'!$B$7:$R$1700,16,0)</f>
        <v>12.9064</v>
      </c>
      <c r="S25" s="67">
        <f t="shared" si="5"/>
        <v>6</v>
      </c>
    </row>
    <row r="26" spans="1:19" x14ac:dyDescent="0.3">
      <c r="A26" s="63" t="s">
        <v>875</v>
      </c>
      <c r="B26" s="64">
        <f>VLOOKUP($A26,'Return Data'!$B$7:$R$1700,3,0)</f>
        <v>44041</v>
      </c>
      <c r="C26" s="65">
        <f>VLOOKUP($A26,'Return Data'!$B$7:$R$1700,4,0)</f>
        <v>151.2124</v>
      </c>
      <c r="D26" s="65">
        <f>VLOOKUP($A26,'Return Data'!$B$7:$R$1700,10,0)</f>
        <v>10.3977</v>
      </c>
      <c r="E26" s="66">
        <f t="shared" si="0"/>
        <v>20</v>
      </c>
      <c r="F26" s="65">
        <f>VLOOKUP($A26,'Return Data'!$B$7:$R$1700,11,0)</f>
        <v>-10.293200000000001</v>
      </c>
      <c r="G26" s="66">
        <f t="shared" si="1"/>
        <v>17</v>
      </c>
      <c r="H26" s="65">
        <f>VLOOKUP($A26,'Return Data'!$B$7:$R$1700,12,0)</f>
        <v>-4.0438000000000001</v>
      </c>
      <c r="I26" s="66">
        <f t="shared" si="2"/>
        <v>13</v>
      </c>
      <c r="J26" s="65">
        <f>VLOOKUP($A26,'Return Data'!$B$7:$R$1700,13,0)</f>
        <v>2.1934999999999998</v>
      </c>
      <c r="K26" s="66">
        <f t="shared" si="6"/>
        <v>13</v>
      </c>
      <c r="L26" s="65">
        <f>VLOOKUP($A26,'Return Data'!$B$7:$R$1700,17,0)</f>
        <v>2.9245999999999999</v>
      </c>
      <c r="M26" s="66">
        <f t="shared" si="7"/>
        <v>2</v>
      </c>
      <c r="N26" s="65">
        <f>VLOOKUP($A26,'Return Data'!$B$7:$R$1700,14,0)</f>
        <v>7.1025</v>
      </c>
      <c r="O26" s="66">
        <f t="shared" si="8"/>
        <v>3</v>
      </c>
      <c r="P26" s="65">
        <f>VLOOKUP($A26,'Return Data'!$B$7:$R$1700,15,0)</f>
        <v>10.2545</v>
      </c>
      <c r="Q26" s="66">
        <f t="shared" si="9"/>
        <v>3</v>
      </c>
      <c r="R26" s="65">
        <f>VLOOKUP($A26,'Return Data'!$B$7:$R$1700,16,0)</f>
        <v>12.614800000000001</v>
      </c>
      <c r="S26" s="67">
        <f t="shared" si="5"/>
        <v>7</v>
      </c>
    </row>
    <row r="27" spans="1:19" x14ac:dyDescent="0.3">
      <c r="A27" s="63" t="s">
        <v>878</v>
      </c>
      <c r="B27" s="64">
        <f>VLOOKUP($A27,'Return Data'!$B$7:$R$1700,3,0)</f>
        <v>44041</v>
      </c>
      <c r="C27" s="65">
        <f>VLOOKUP($A27,'Return Data'!$B$7:$R$1700,4,0)</f>
        <v>187.33150000000001</v>
      </c>
      <c r="D27" s="65">
        <f>VLOOKUP($A27,'Return Data'!$B$7:$R$1700,10,0)</f>
        <v>12.101900000000001</v>
      </c>
      <c r="E27" s="66">
        <f t="shared" si="0"/>
        <v>16</v>
      </c>
      <c r="F27" s="65">
        <f>VLOOKUP($A27,'Return Data'!$B$7:$R$1700,11,0)</f>
        <v>-8.6913</v>
      </c>
      <c r="G27" s="66">
        <f t="shared" si="1"/>
        <v>14</v>
      </c>
      <c r="H27" s="65">
        <f>VLOOKUP($A27,'Return Data'!$B$7:$R$1700,12,0)</f>
        <v>-5.1059999999999999</v>
      </c>
      <c r="I27" s="66">
        <f t="shared" si="2"/>
        <v>16</v>
      </c>
      <c r="J27" s="65">
        <f>VLOOKUP($A27,'Return Data'!$B$7:$R$1700,13,0)</f>
        <v>0.4541</v>
      </c>
      <c r="K27" s="66">
        <f t="shared" si="6"/>
        <v>15</v>
      </c>
      <c r="L27" s="65">
        <f>VLOOKUP($A27,'Return Data'!$B$7:$R$1700,17,0)</f>
        <v>1.0227999999999999</v>
      </c>
      <c r="M27" s="66">
        <f t="shared" si="7"/>
        <v>6</v>
      </c>
      <c r="N27" s="65">
        <f>VLOOKUP($A27,'Return Data'!$B$7:$R$1700,14,0)</f>
        <v>5.4081999999999999</v>
      </c>
      <c r="O27" s="66">
        <f t="shared" si="8"/>
        <v>4</v>
      </c>
      <c r="P27" s="65">
        <f>VLOOKUP($A27,'Return Data'!$B$7:$R$1700,15,0)</f>
        <v>7.4962</v>
      </c>
      <c r="Q27" s="66">
        <f t="shared" si="9"/>
        <v>7</v>
      </c>
      <c r="R27" s="65">
        <f>VLOOKUP($A27,'Return Data'!$B$7:$R$1700,16,0)</f>
        <v>9.9377999999999993</v>
      </c>
      <c r="S27" s="67">
        <f t="shared" si="5"/>
        <v>14</v>
      </c>
    </row>
    <row r="28" spans="1:19" x14ac:dyDescent="0.3">
      <c r="A28" s="63" t="s">
        <v>879</v>
      </c>
      <c r="B28" s="64">
        <f>VLOOKUP($A28,'Return Data'!$B$7:$R$1700,3,0)</f>
        <v>44041</v>
      </c>
      <c r="C28" s="65">
        <f>VLOOKUP($A28,'Return Data'!$B$7:$R$1700,4,0)</f>
        <v>9.1763999999999992</v>
      </c>
      <c r="D28" s="65">
        <f>VLOOKUP($A28,'Return Data'!$B$7:$R$1700,10,0)</f>
        <v>14.8428</v>
      </c>
      <c r="E28" s="66">
        <f t="shared" si="0"/>
        <v>10</v>
      </c>
      <c r="F28" s="65">
        <f>VLOOKUP($A28,'Return Data'!$B$7:$R$1700,11,0)</f>
        <v>-9.4136000000000006</v>
      </c>
      <c r="G28" s="66">
        <f t="shared" si="1"/>
        <v>16</v>
      </c>
      <c r="H28" s="65"/>
      <c r="I28" s="66"/>
      <c r="J28" s="65"/>
      <c r="K28" s="66"/>
      <c r="L28" s="65"/>
      <c r="M28" s="66"/>
      <c r="N28" s="65"/>
      <c r="O28" s="66"/>
      <c r="P28" s="65"/>
      <c r="Q28" s="66"/>
      <c r="R28" s="65">
        <f>VLOOKUP($A28,'Return Data'!$B$7:$R$1700,16,0)</f>
        <v>-8.2360000000000007</v>
      </c>
      <c r="S28" s="67">
        <f t="shared" si="5"/>
        <v>22</v>
      </c>
    </row>
    <row r="29" spans="1:19" x14ac:dyDescent="0.3">
      <c r="A29" s="63" t="s">
        <v>881</v>
      </c>
      <c r="B29" s="64">
        <f>VLOOKUP($A29,'Return Data'!$B$7:$R$1700,3,0)</f>
        <v>44041</v>
      </c>
      <c r="C29" s="65">
        <f>VLOOKUP($A29,'Return Data'!$B$7:$R$1700,4,0)</f>
        <v>10.97</v>
      </c>
      <c r="D29" s="65">
        <f>VLOOKUP($A29,'Return Data'!$B$7:$R$1700,10,0)</f>
        <v>14.629</v>
      </c>
      <c r="E29" s="66">
        <f t="shared" si="0"/>
        <v>12</v>
      </c>
      <c r="F29" s="65">
        <f>VLOOKUP($A29,'Return Data'!$B$7:$R$1700,11,0)</f>
        <v>-4.5256999999999996</v>
      </c>
      <c r="G29" s="66">
        <f t="shared" si="1"/>
        <v>3</v>
      </c>
      <c r="H29" s="65">
        <f>VLOOKUP($A29,'Return Data'!$B$7:$R$1700,12,0)</f>
        <v>0.18260000000000001</v>
      </c>
      <c r="I29" s="66">
        <f>RANK(H29,H$8:H$29,0)</f>
        <v>4</v>
      </c>
      <c r="J29" s="65"/>
      <c r="K29" s="66"/>
      <c r="L29" s="65"/>
      <c r="M29" s="66"/>
      <c r="N29" s="65"/>
      <c r="O29" s="66"/>
      <c r="P29" s="65"/>
      <c r="Q29" s="66"/>
      <c r="R29" s="65">
        <f>VLOOKUP($A29,'Return Data'!$B$7:$R$1700,16,0)</f>
        <v>9.6999999999999993</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14.279800000000002</v>
      </c>
      <c r="E31" s="74"/>
      <c r="F31" s="75">
        <f>AVERAGE(F8:F29)</f>
        <v>-8.1398500000000009</v>
      </c>
      <c r="G31" s="74"/>
      <c r="H31" s="75">
        <f>AVERAGE(H8:H29)</f>
        <v>-4.008114285714286</v>
      </c>
      <c r="I31" s="74"/>
      <c r="J31" s="75">
        <f>AVERAGE(J8:J29)</f>
        <v>3.0406052631578944</v>
      </c>
      <c r="K31" s="74"/>
      <c r="L31" s="75">
        <f>AVERAGE(L8:L29)</f>
        <v>-0.24518823529411768</v>
      </c>
      <c r="M31" s="74"/>
      <c r="N31" s="75">
        <f>AVERAGE(N8:N29)</f>
        <v>3.04874</v>
      </c>
      <c r="O31" s="74"/>
      <c r="P31" s="75">
        <f>AVERAGE(P8:P29)</f>
        <v>7.2738266666666664</v>
      </c>
      <c r="Q31" s="74"/>
      <c r="R31" s="75">
        <f>AVERAGE(R8:R29)</f>
        <v>9.1271272727272716</v>
      </c>
      <c r="S31" s="76"/>
    </row>
    <row r="32" spans="1:19" x14ac:dyDescent="0.3">
      <c r="A32" s="73" t="s">
        <v>28</v>
      </c>
      <c r="B32" s="74"/>
      <c r="C32" s="74"/>
      <c r="D32" s="75">
        <f>MIN(D8:D29)</f>
        <v>9.5373000000000001</v>
      </c>
      <c r="E32" s="74"/>
      <c r="F32" s="75">
        <f>MIN(F8:F29)</f>
        <v>-18.020700000000001</v>
      </c>
      <c r="G32" s="74"/>
      <c r="H32" s="75">
        <f>MIN(H8:H29)</f>
        <v>-18.2119</v>
      </c>
      <c r="I32" s="74"/>
      <c r="J32" s="75">
        <f>MIN(J8:J29)</f>
        <v>-9.3658999999999999</v>
      </c>
      <c r="K32" s="74"/>
      <c r="L32" s="75">
        <f>MIN(L8:L29)</f>
        <v>-6.6603000000000003</v>
      </c>
      <c r="M32" s="74"/>
      <c r="N32" s="75">
        <f>MIN(N8:N29)</f>
        <v>-3.8908999999999998</v>
      </c>
      <c r="O32" s="74"/>
      <c r="P32" s="75">
        <f>MIN(P8:P29)</f>
        <v>2.8096999999999999</v>
      </c>
      <c r="Q32" s="74"/>
      <c r="R32" s="75">
        <f>MIN(R8:R29)</f>
        <v>-8.2360000000000007</v>
      </c>
      <c r="S32" s="76"/>
    </row>
    <row r="33" spans="1:19" ht="15" thickBot="1" x14ac:dyDescent="0.35">
      <c r="A33" s="77" t="s">
        <v>29</v>
      </c>
      <c r="B33" s="78"/>
      <c r="C33" s="78"/>
      <c r="D33" s="79">
        <f>MAX(D8:D29)</f>
        <v>21.543800000000001</v>
      </c>
      <c r="E33" s="78"/>
      <c r="F33" s="79">
        <f>MAX(F8:F29)</f>
        <v>2.3847</v>
      </c>
      <c r="G33" s="78"/>
      <c r="H33" s="79">
        <f>MAX(H8:H29)</f>
        <v>6.1482999999999999</v>
      </c>
      <c r="I33" s="78"/>
      <c r="J33" s="79">
        <f>MAX(J8:J29)</f>
        <v>11.8446</v>
      </c>
      <c r="K33" s="78"/>
      <c r="L33" s="79">
        <f>MAX(L8:L29)</f>
        <v>9.7279</v>
      </c>
      <c r="M33" s="78"/>
      <c r="N33" s="79">
        <f>MAX(N8:N29)</f>
        <v>7.9321999999999999</v>
      </c>
      <c r="O33" s="78"/>
      <c r="P33" s="79">
        <f>MAX(P8:P29)</f>
        <v>11.121600000000001</v>
      </c>
      <c r="Q33" s="78"/>
      <c r="R33" s="79">
        <f>MAX(R8:R29)</f>
        <v>14.0146</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44041</v>
      </c>
      <c r="C8" s="65">
        <f>VLOOKUP($A8,'Return Data'!$B$7:$R$1700,4,0)</f>
        <v>58.521599999999999</v>
      </c>
      <c r="D8" s="65">
        <f>VLOOKUP($A8,'Return Data'!$B$7:$R$1700,10,0)</f>
        <v>15.215199999999999</v>
      </c>
      <c r="E8" s="66">
        <f t="shared" ref="E8:E29" si="0">RANK(D8,D$8:D$29,0)</f>
        <v>6</v>
      </c>
      <c r="F8" s="65">
        <f>VLOOKUP($A8,'Return Data'!$B$7:$R$1700,11,0)</f>
        <v>-8.1725999999999992</v>
      </c>
      <c r="G8" s="66">
        <f t="shared" ref="G8:G29" si="1">RANK(F8,F$8:F$29,0)</f>
        <v>11</v>
      </c>
      <c r="H8" s="65">
        <f>VLOOKUP($A8,'Return Data'!$B$7:$R$1700,12,0)</f>
        <v>-3.7694000000000001</v>
      </c>
      <c r="I8" s="66">
        <f t="shared" ref="I8:I27" si="2">RANK(H8,H$8:H$29,0)</f>
        <v>8</v>
      </c>
      <c r="J8" s="65">
        <f>VLOOKUP($A8,'Return Data'!$B$7:$R$1700,13,0)</f>
        <v>1.0134000000000001</v>
      </c>
      <c r="K8" s="66">
        <f t="shared" ref="K8:K18" si="3">RANK(J8,J$8:J$29,0)</f>
        <v>14</v>
      </c>
      <c r="L8" s="65">
        <f>VLOOKUP($A8,'Return Data'!$B$7:$R$1700,17,0)</f>
        <v>9.1399999999999995E-2</v>
      </c>
      <c r="M8" s="66">
        <f t="shared" ref="M8:M18" si="4">RANK(L8,L$8:L$29,0)</f>
        <v>7</v>
      </c>
      <c r="N8" s="65">
        <f>VLOOKUP($A8,'Return Data'!$B$7:$R$1700,14,0)</f>
        <v>1.7434000000000001</v>
      </c>
      <c r="O8" s="66">
        <f>RANK(N8,N$8:N$29,0)</f>
        <v>9</v>
      </c>
      <c r="P8" s="65">
        <f>VLOOKUP($A8,'Return Data'!$B$7:$R$1700,15,0)</f>
        <v>5.9044999999999996</v>
      </c>
      <c r="Q8" s="66">
        <f>RANK(P8,P$8:P$29,0)</f>
        <v>9</v>
      </c>
      <c r="R8" s="65">
        <f>VLOOKUP($A8,'Return Data'!$B$7:$R$1700,16,0)</f>
        <v>12.704700000000001</v>
      </c>
      <c r="S8" s="67">
        <f t="shared" ref="S8:S29" si="5">RANK(R8,R$8:R$29,0)</f>
        <v>6</v>
      </c>
    </row>
    <row r="9" spans="1:20" x14ac:dyDescent="0.3">
      <c r="A9" s="63" t="s">
        <v>841</v>
      </c>
      <c r="B9" s="64">
        <f>VLOOKUP($A9,'Return Data'!$B$7:$R$1700,3,0)</f>
        <v>44041</v>
      </c>
      <c r="C9" s="65">
        <f>VLOOKUP($A9,'Return Data'!$B$7:$R$1700,4,0)</f>
        <v>28.55</v>
      </c>
      <c r="D9" s="65">
        <f>VLOOKUP($A9,'Return Data'!$B$7:$R$1700,10,0)</f>
        <v>11.9169</v>
      </c>
      <c r="E9" s="66">
        <f t="shared" si="0"/>
        <v>15</v>
      </c>
      <c r="F9" s="65">
        <f>VLOOKUP($A9,'Return Data'!$B$7:$R$1700,11,0)</f>
        <v>-9.2210000000000001</v>
      </c>
      <c r="G9" s="66">
        <f t="shared" si="1"/>
        <v>14</v>
      </c>
      <c r="H9" s="65">
        <f>VLOOKUP($A9,'Return Data'!$B$7:$R$1700,12,0)</f>
        <v>-5.7755999999999998</v>
      </c>
      <c r="I9" s="66">
        <f t="shared" si="2"/>
        <v>16</v>
      </c>
      <c r="J9" s="65">
        <f>VLOOKUP($A9,'Return Data'!$B$7:$R$1700,13,0)</f>
        <v>4.5788000000000002</v>
      </c>
      <c r="K9" s="66">
        <f t="shared" si="3"/>
        <v>6</v>
      </c>
      <c r="L9" s="65">
        <f>VLOOKUP($A9,'Return Data'!$B$7:$R$1700,17,0)</f>
        <v>-1.1315999999999999</v>
      </c>
      <c r="M9" s="66">
        <f t="shared" si="4"/>
        <v>8</v>
      </c>
      <c r="N9" s="65">
        <f>VLOOKUP($A9,'Return Data'!$B$7:$R$1700,14,0)</f>
        <v>5.8291000000000004</v>
      </c>
      <c r="O9" s="66">
        <f>RANK(N9,N$8:N$29,0)</f>
        <v>3</v>
      </c>
      <c r="P9" s="65">
        <f>VLOOKUP($A9,'Return Data'!$B$7:$R$1700,15,0)</f>
        <v>9.3757999999999999</v>
      </c>
      <c r="Q9" s="66">
        <f>RANK(P9,P$8:P$29,0)</f>
        <v>2</v>
      </c>
      <c r="R9" s="65">
        <f>VLOOKUP($A9,'Return Data'!$B$7:$R$1700,16,0)</f>
        <v>13.850099999999999</v>
      </c>
      <c r="S9" s="67">
        <f t="shared" si="5"/>
        <v>3</v>
      </c>
    </row>
    <row r="10" spans="1:20" x14ac:dyDescent="0.3">
      <c r="A10" s="63" t="s">
        <v>843</v>
      </c>
      <c r="B10" s="64">
        <f>VLOOKUP($A10,'Return Data'!$B$7:$R$1700,3,0)</f>
        <v>44041</v>
      </c>
      <c r="C10" s="65">
        <f>VLOOKUP($A10,'Return Data'!$B$7:$R$1700,4,0)</f>
        <v>9.5749999999999993</v>
      </c>
      <c r="D10" s="65">
        <f>VLOOKUP($A10,'Return Data'!$B$7:$R$1700,10,0)</f>
        <v>10.860300000000001</v>
      </c>
      <c r="E10" s="66">
        <f t="shared" si="0"/>
        <v>18</v>
      </c>
      <c r="F10" s="65">
        <f>VLOOKUP($A10,'Return Data'!$B$7:$R$1700,11,0)</f>
        <v>-8.8529</v>
      </c>
      <c r="G10" s="66">
        <f t="shared" si="1"/>
        <v>12</v>
      </c>
      <c r="H10" s="65">
        <f>VLOOKUP($A10,'Return Data'!$B$7:$R$1700,12,0)</f>
        <v>-4.4029999999999996</v>
      </c>
      <c r="I10" s="66">
        <f t="shared" si="2"/>
        <v>12</v>
      </c>
      <c r="J10" s="65">
        <f>VLOOKUP($A10,'Return Data'!$B$7:$R$1700,13,0)</f>
        <v>1.7535000000000001</v>
      </c>
      <c r="K10" s="66">
        <f t="shared" si="3"/>
        <v>10</v>
      </c>
      <c r="L10" s="65">
        <f>VLOOKUP($A10,'Return Data'!$B$7:$R$1700,17,0)</f>
        <v>-1.5145999999999999</v>
      </c>
      <c r="M10" s="66">
        <f t="shared" si="4"/>
        <v>10</v>
      </c>
      <c r="N10" s="65"/>
      <c r="O10" s="66"/>
      <c r="P10" s="65"/>
      <c r="Q10" s="66"/>
      <c r="R10" s="65">
        <f>VLOOKUP($A10,'Return Data'!$B$7:$R$1700,16,0)</f>
        <v>-1.5317000000000001</v>
      </c>
      <c r="S10" s="67">
        <f t="shared" si="5"/>
        <v>20</v>
      </c>
    </row>
    <row r="11" spans="1:20" x14ac:dyDescent="0.3">
      <c r="A11" s="63" t="s">
        <v>845</v>
      </c>
      <c r="B11" s="64">
        <f>VLOOKUP($A11,'Return Data'!$B$7:$R$1700,3,0)</f>
        <v>44041</v>
      </c>
      <c r="C11" s="65">
        <f>VLOOKUP($A11,'Return Data'!$B$7:$R$1700,4,0)</f>
        <v>22.702999999999999</v>
      </c>
      <c r="D11" s="65">
        <f>VLOOKUP($A11,'Return Data'!$B$7:$R$1700,10,0)</f>
        <v>15.9796</v>
      </c>
      <c r="E11" s="66">
        <f t="shared" si="0"/>
        <v>4</v>
      </c>
      <c r="F11" s="65">
        <f>VLOOKUP($A11,'Return Data'!$B$7:$R$1700,11,0)</f>
        <v>-12.868399999999999</v>
      </c>
      <c r="G11" s="66">
        <f t="shared" si="1"/>
        <v>19</v>
      </c>
      <c r="H11" s="65">
        <f>VLOOKUP($A11,'Return Data'!$B$7:$R$1700,12,0)</f>
        <v>-9.0097000000000005</v>
      </c>
      <c r="I11" s="66">
        <f t="shared" si="2"/>
        <v>18</v>
      </c>
      <c r="J11" s="65">
        <f>VLOOKUP($A11,'Return Data'!$B$7:$R$1700,13,0)</f>
        <v>1.4841</v>
      </c>
      <c r="K11" s="66">
        <f t="shared" si="3"/>
        <v>12</v>
      </c>
      <c r="L11" s="65">
        <f>VLOOKUP($A11,'Return Data'!$B$7:$R$1700,17,0)</f>
        <v>-1.5071000000000001</v>
      </c>
      <c r="M11" s="66">
        <f t="shared" si="4"/>
        <v>9</v>
      </c>
      <c r="N11" s="65">
        <f>VLOOKUP($A11,'Return Data'!$B$7:$R$1700,14,0)</f>
        <v>1.1377999999999999</v>
      </c>
      <c r="O11" s="66">
        <f>RANK(N11,N$8:N$29,0)</f>
        <v>10</v>
      </c>
      <c r="P11" s="65">
        <f>VLOOKUP($A11,'Return Data'!$B$7:$R$1700,15,0)</f>
        <v>4.7350000000000003</v>
      </c>
      <c r="Q11" s="66">
        <f>RANK(P11,P$8:P$29,0)</f>
        <v>12</v>
      </c>
      <c r="R11" s="65">
        <f>VLOOKUP($A11,'Return Data'!$B$7:$R$1700,16,0)</f>
        <v>8.4197000000000006</v>
      </c>
      <c r="S11" s="67">
        <f t="shared" si="5"/>
        <v>16</v>
      </c>
    </row>
    <row r="12" spans="1:20" x14ac:dyDescent="0.3">
      <c r="A12" s="63" t="s">
        <v>846</v>
      </c>
      <c r="B12" s="64">
        <f>VLOOKUP($A12,'Return Data'!$B$7:$R$1700,3,0)</f>
        <v>44041</v>
      </c>
      <c r="C12" s="65">
        <f>VLOOKUP($A12,'Return Data'!$B$7:$R$1700,4,0)</f>
        <v>36.502899999999997</v>
      </c>
      <c r="D12" s="65">
        <f>VLOOKUP($A12,'Return Data'!$B$7:$R$1700,10,0)</f>
        <v>13.067399999999999</v>
      </c>
      <c r="E12" s="66">
        <f t="shared" si="0"/>
        <v>14</v>
      </c>
      <c r="F12" s="65">
        <f>VLOOKUP($A12,'Return Data'!$B$7:$R$1700,11,0)</f>
        <v>-14.659000000000001</v>
      </c>
      <c r="G12" s="66">
        <f t="shared" si="1"/>
        <v>21</v>
      </c>
      <c r="H12" s="65">
        <f>VLOOKUP($A12,'Return Data'!$B$7:$R$1700,12,0)</f>
        <v>-9.9484999999999992</v>
      </c>
      <c r="I12" s="66">
        <f t="shared" si="2"/>
        <v>19</v>
      </c>
      <c r="J12" s="65">
        <f>VLOOKUP($A12,'Return Data'!$B$7:$R$1700,13,0)</f>
        <v>-8.7205999999999992</v>
      </c>
      <c r="K12" s="66">
        <f t="shared" si="3"/>
        <v>18</v>
      </c>
      <c r="L12" s="65">
        <f>VLOOKUP($A12,'Return Data'!$B$7:$R$1700,17,0)</f>
        <v>-3.1463999999999999</v>
      </c>
      <c r="M12" s="66">
        <f t="shared" si="4"/>
        <v>13</v>
      </c>
      <c r="N12" s="65">
        <f>VLOOKUP($A12,'Return Data'!$B$7:$R$1700,14,0)</f>
        <v>-0.72160000000000002</v>
      </c>
      <c r="O12" s="66">
        <f>RANK(N12,N$8:N$29,0)</f>
        <v>12</v>
      </c>
      <c r="P12" s="65">
        <f>VLOOKUP($A12,'Return Data'!$B$7:$R$1700,15,0)</f>
        <v>3.9138000000000002</v>
      </c>
      <c r="Q12" s="66">
        <f>RANK(P12,P$8:P$29,0)</f>
        <v>14</v>
      </c>
      <c r="R12" s="65">
        <f>VLOOKUP($A12,'Return Data'!$B$7:$R$1700,16,0)</f>
        <v>10.4567</v>
      </c>
      <c r="S12" s="67">
        <f t="shared" si="5"/>
        <v>10</v>
      </c>
    </row>
    <row r="13" spans="1:20" x14ac:dyDescent="0.3">
      <c r="A13" s="63" t="s">
        <v>848</v>
      </c>
      <c r="B13" s="64">
        <f>VLOOKUP($A13,'Return Data'!$B$7:$R$1700,3,0)</f>
        <v>44041</v>
      </c>
      <c r="C13" s="65">
        <f>VLOOKUP($A13,'Return Data'!$B$7:$R$1700,4,0)</f>
        <v>66.864000000000004</v>
      </c>
      <c r="D13" s="65">
        <f>VLOOKUP($A13,'Return Data'!$B$7:$R$1700,10,0)</f>
        <v>13.8886</v>
      </c>
      <c r="E13" s="66">
        <f t="shared" si="0"/>
        <v>13</v>
      </c>
      <c r="F13" s="65">
        <f>VLOOKUP($A13,'Return Data'!$B$7:$R$1700,11,0)</f>
        <v>-13.9415</v>
      </c>
      <c r="G13" s="66">
        <f t="shared" si="1"/>
        <v>20</v>
      </c>
      <c r="H13" s="65">
        <f>VLOOKUP($A13,'Return Data'!$B$7:$R$1700,12,0)</f>
        <v>-13.2661</v>
      </c>
      <c r="I13" s="66">
        <f t="shared" si="2"/>
        <v>20</v>
      </c>
      <c r="J13" s="65">
        <f>VLOOKUP($A13,'Return Data'!$B$7:$R$1700,13,0)</f>
        <v>-10.180899999999999</v>
      </c>
      <c r="K13" s="66">
        <f t="shared" si="3"/>
        <v>19</v>
      </c>
      <c r="L13" s="65">
        <f>VLOOKUP($A13,'Return Data'!$B$7:$R$1700,17,0)</f>
        <v>-6.9325999999999999</v>
      </c>
      <c r="M13" s="66">
        <f t="shared" si="4"/>
        <v>16</v>
      </c>
      <c r="N13" s="65">
        <f>VLOOKUP($A13,'Return Data'!$B$7:$R$1700,14,0)</f>
        <v>-4.7973999999999997</v>
      </c>
      <c r="O13" s="66">
        <f>RANK(N13,N$8:N$29,0)</f>
        <v>15</v>
      </c>
      <c r="P13" s="65">
        <f>VLOOKUP($A13,'Return Data'!$B$7:$R$1700,15,0)</f>
        <v>1.7647999999999999</v>
      </c>
      <c r="Q13" s="66">
        <f>RANK(P13,P$8:P$29,0)</f>
        <v>15</v>
      </c>
      <c r="R13" s="65">
        <f>VLOOKUP($A13,'Return Data'!$B$7:$R$1700,16,0)</f>
        <v>12.7156</v>
      </c>
      <c r="S13" s="67">
        <f t="shared" si="5"/>
        <v>5</v>
      </c>
    </row>
    <row r="14" spans="1:20" x14ac:dyDescent="0.3">
      <c r="A14" s="63" t="s">
        <v>851</v>
      </c>
      <c r="B14" s="64">
        <f>VLOOKUP($A14,'Return Data'!$B$7:$R$1700,3,0)</f>
        <v>44041</v>
      </c>
      <c r="C14" s="65">
        <f>VLOOKUP($A14,'Return Data'!$B$7:$R$1700,4,0)</f>
        <v>30.27</v>
      </c>
      <c r="D14" s="65">
        <f>VLOOKUP($A14,'Return Data'!$B$7:$R$1700,10,0)</f>
        <v>20.309999999999999</v>
      </c>
      <c r="E14" s="66">
        <f t="shared" si="0"/>
        <v>2</v>
      </c>
      <c r="F14" s="65">
        <f>VLOOKUP($A14,'Return Data'!$B$7:$R$1700,11,0)</f>
        <v>1.8506</v>
      </c>
      <c r="G14" s="66">
        <f t="shared" si="1"/>
        <v>1</v>
      </c>
      <c r="H14" s="65">
        <f>VLOOKUP($A14,'Return Data'!$B$7:$R$1700,12,0)</f>
        <v>5.3602999999999996</v>
      </c>
      <c r="I14" s="66">
        <f t="shared" si="2"/>
        <v>1</v>
      </c>
      <c r="J14" s="65">
        <f>VLOOKUP($A14,'Return Data'!$B$7:$R$1700,13,0)</f>
        <v>4.1638000000000002</v>
      </c>
      <c r="K14" s="66">
        <f t="shared" si="3"/>
        <v>7</v>
      </c>
      <c r="L14" s="65">
        <f>VLOOKUP($A14,'Return Data'!$B$7:$R$1700,17,0)</f>
        <v>0.2311</v>
      </c>
      <c r="M14" s="66">
        <f t="shared" si="4"/>
        <v>5</v>
      </c>
      <c r="N14" s="65">
        <f>VLOOKUP($A14,'Return Data'!$B$7:$R$1700,14,0)</f>
        <v>3.0085000000000002</v>
      </c>
      <c r="O14" s="66">
        <f>RANK(N14,N$8:N$29,0)</f>
        <v>7</v>
      </c>
      <c r="P14" s="65">
        <f>VLOOKUP($A14,'Return Data'!$B$7:$R$1700,15,0)</f>
        <v>5.8342999999999998</v>
      </c>
      <c r="Q14" s="66">
        <f>RANK(P14,P$8:P$29,0)</f>
        <v>10</v>
      </c>
      <c r="R14" s="65">
        <f>VLOOKUP($A14,'Return Data'!$B$7:$R$1700,16,0)</f>
        <v>10.415900000000001</v>
      </c>
      <c r="S14" s="67">
        <f t="shared" si="5"/>
        <v>11</v>
      </c>
    </row>
    <row r="15" spans="1:20" x14ac:dyDescent="0.3">
      <c r="A15" s="63" t="s">
        <v>854</v>
      </c>
      <c r="B15" s="64">
        <f>VLOOKUP($A15,'Return Data'!$B$7:$R$1700,3,0)</f>
        <v>44041</v>
      </c>
      <c r="C15" s="65">
        <f>VLOOKUP($A15,'Return Data'!$B$7:$R$1700,4,0)</f>
        <v>9.7799999999999994</v>
      </c>
      <c r="D15" s="65">
        <f>VLOOKUP($A15,'Return Data'!$B$7:$R$1700,10,0)</f>
        <v>14.5199</v>
      </c>
      <c r="E15" s="66">
        <f t="shared" si="0"/>
        <v>10</v>
      </c>
      <c r="F15" s="65">
        <f>VLOOKUP($A15,'Return Data'!$B$7:$R$1700,11,0)</f>
        <v>-5.4158999999999997</v>
      </c>
      <c r="G15" s="66">
        <f t="shared" si="1"/>
        <v>4</v>
      </c>
      <c r="H15" s="65">
        <f>VLOOKUP($A15,'Return Data'!$B$7:$R$1700,12,0)</f>
        <v>-3.7402000000000002</v>
      </c>
      <c r="I15" s="66">
        <f t="shared" si="2"/>
        <v>7</v>
      </c>
      <c r="J15" s="65">
        <f>VLOOKUP($A15,'Return Data'!$B$7:$R$1700,13,0)</f>
        <v>3.9319999999999999</v>
      </c>
      <c r="K15" s="66">
        <f t="shared" si="3"/>
        <v>8</v>
      </c>
      <c r="L15" s="65">
        <f>VLOOKUP($A15,'Return Data'!$B$7:$R$1700,17,0)</f>
        <v>-2.8748</v>
      </c>
      <c r="M15" s="66">
        <f t="shared" si="4"/>
        <v>12</v>
      </c>
      <c r="N15" s="65"/>
      <c r="O15" s="66"/>
      <c r="P15" s="65"/>
      <c r="Q15" s="66"/>
      <c r="R15" s="65">
        <f>VLOOKUP($A15,'Return Data'!$B$7:$R$1700,16,0)</f>
        <v>-0.82089999999999996</v>
      </c>
      <c r="S15" s="67">
        <f t="shared" si="5"/>
        <v>19</v>
      </c>
    </row>
    <row r="16" spans="1:20" x14ac:dyDescent="0.3">
      <c r="A16" s="63" t="s">
        <v>856</v>
      </c>
      <c r="B16" s="64">
        <f>VLOOKUP($A16,'Return Data'!$B$7:$R$1700,3,0)</f>
        <v>44041</v>
      </c>
      <c r="C16" s="65">
        <f>VLOOKUP($A16,'Return Data'!$B$7:$R$1700,4,0)</f>
        <v>37</v>
      </c>
      <c r="D16" s="65">
        <f>VLOOKUP($A16,'Return Data'!$B$7:$R$1700,10,0)</f>
        <v>18.665800000000001</v>
      </c>
      <c r="E16" s="66">
        <f t="shared" si="0"/>
        <v>3</v>
      </c>
      <c r="F16" s="65">
        <f>VLOOKUP($A16,'Return Data'!$B$7:$R$1700,11,0)</f>
        <v>-6.8714000000000004</v>
      </c>
      <c r="G16" s="66">
        <f t="shared" si="1"/>
        <v>8</v>
      </c>
      <c r="H16" s="65">
        <f>VLOOKUP($A16,'Return Data'!$B$7:$R$1700,12,0)</f>
        <v>-5.3999999999999999E-2</v>
      </c>
      <c r="I16" s="66">
        <f t="shared" si="2"/>
        <v>3</v>
      </c>
      <c r="J16" s="65">
        <f>VLOOKUP($A16,'Return Data'!$B$7:$R$1700,13,0)</f>
        <v>9.3381000000000007</v>
      </c>
      <c r="K16" s="66">
        <f t="shared" si="3"/>
        <v>2</v>
      </c>
      <c r="L16" s="65">
        <f>VLOOKUP($A16,'Return Data'!$B$7:$R$1700,17,0)</f>
        <v>-3.5914999999999999</v>
      </c>
      <c r="M16" s="66">
        <f t="shared" si="4"/>
        <v>14</v>
      </c>
      <c r="N16" s="65">
        <f>VLOOKUP($A16,'Return Data'!$B$7:$R$1700,14,0)</f>
        <v>0.5454</v>
      </c>
      <c r="O16" s="66">
        <f>RANK(N16,N$8:N$29,0)</f>
        <v>11</v>
      </c>
      <c r="P16" s="65">
        <f>VLOOKUP($A16,'Return Data'!$B$7:$R$1700,15,0)</f>
        <v>6.1619000000000002</v>
      </c>
      <c r="Q16" s="66">
        <f>RANK(P16,P$8:P$29,0)</f>
        <v>7</v>
      </c>
      <c r="R16" s="65">
        <f>VLOOKUP($A16,'Return Data'!$B$7:$R$1700,16,0)</f>
        <v>9.5244</v>
      </c>
      <c r="S16" s="67">
        <f t="shared" si="5"/>
        <v>14</v>
      </c>
    </row>
    <row r="17" spans="1:19" x14ac:dyDescent="0.3">
      <c r="A17" s="63" t="s">
        <v>858</v>
      </c>
      <c r="B17" s="64">
        <f>VLOOKUP($A17,'Return Data'!$B$7:$R$1700,3,0)</f>
        <v>44041</v>
      </c>
      <c r="C17" s="65">
        <f>VLOOKUP($A17,'Return Data'!$B$7:$R$1700,4,0)</f>
        <v>17.475200000000001</v>
      </c>
      <c r="D17" s="65">
        <f>VLOOKUP($A17,'Return Data'!$B$7:$R$1700,10,0)</f>
        <v>14.9465</v>
      </c>
      <c r="E17" s="66">
        <f t="shared" si="0"/>
        <v>7</v>
      </c>
      <c r="F17" s="65">
        <f>VLOOKUP($A17,'Return Data'!$B$7:$R$1700,11,0)</f>
        <v>-6.9626999999999999</v>
      </c>
      <c r="G17" s="66">
        <f t="shared" si="1"/>
        <v>9</v>
      </c>
      <c r="H17" s="65">
        <f>VLOOKUP($A17,'Return Data'!$B$7:$R$1700,12,0)</f>
        <v>-3.6600000000000001E-2</v>
      </c>
      <c r="I17" s="66">
        <f t="shared" si="2"/>
        <v>2</v>
      </c>
      <c r="J17" s="65">
        <f>VLOOKUP($A17,'Return Data'!$B$7:$R$1700,13,0)</f>
        <v>8.2612000000000005</v>
      </c>
      <c r="K17" s="66">
        <f t="shared" si="3"/>
        <v>4</v>
      </c>
      <c r="L17" s="65">
        <f>VLOOKUP($A17,'Return Data'!$B$7:$R$1700,17,0)</f>
        <v>8.1212</v>
      </c>
      <c r="M17" s="66">
        <f t="shared" si="4"/>
        <v>1</v>
      </c>
      <c r="N17" s="65">
        <f>VLOOKUP($A17,'Return Data'!$B$7:$R$1700,14,0)</f>
        <v>6.3334999999999999</v>
      </c>
      <c r="O17" s="66">
        <f>RANK(N17,N$8:N$29,0)</f>
        <v>1</v>
      </c>
      <c r="P17" s="65">
        <f>VLOOKUP($A17,'Return Data'!$B$7:$R$1700,15,0)</f>
        <v>9.7024000000000008</v>
      </c>
      <c r="Q17" s="66">
        <f>RANK(P17,P$8:P$29,0)</f>
        <v>1</v>
      </c>
      <c r="R17" s="65">
        <f>VLOOKUP($A17,'Return Data'!$B$7:$R$1700,16,0)</f>
        <v>10.193300000000001</v>
      </c>
      <c r="S17" s="67">
        <f t="shared" si="5"/>
        <v>12</v>
      </c>
    </row>
    <row r="18" spans="1:19" x14ac:dyDescent="0.3">
      <c r="A18" s="63" t="s">
        <v>859</v>
      </c>
      <c r="B18" s="64">
        <f>VLOOKUP($A18,'Return Data'!$B$7:$R$1700,3,0)</f>
        <v>44041</v>
      </c>
      <c r="C18" s="65">
        <f>VLOOKUP($A18,'Return Data'!$B$7:$R$1700,4,0)</f>
        <v>7.7907000000000002</v>
      </c>
      <c r="D18" s="65">
        <f>VLOOKUP($A18,'Return Data'!$B$7:$R$1700,10,0)</f>
        <v>9.1608000000000001</v>
      </c>
      <c r="E18" s="66">
        <f t="shared" si="0"/>
        <v>22</v>
      </c>
      <c r="F18" s="65">
        <f>VLOOKUP($A18,'Return Data'!$B$7:$R$1700,11,0)</f>
        <v>-18.6783</v>
      </c>
      <c r="G18" s="66">
        <f t="shared" si="1"/>
        <v>22</v>
      </c>
      <c r="H18" s="65">
        <f>VLOOKUP($A18,'Return Data'!$B$7:$R$1700,12,0)</f>
        <v>-19.244800000000001</v>
      </c>
      <c r="I18" s="66">
        <f t="shared" si="2"/>
        <v>21</v>
      </c>
      <c r="J18" s="65">
        <f>VLOOKUP($A18,'Return Data'!$B$7:$R$1700,13,0)</f>
        <v>-7.4859999999999998</v>
      </c>
      <c r="K18" s="66">
        <f t="shared" si="3"/>
        <v>17</v>
      </c>
      <c r="L18" s="65">
        <f>VLOOKUP($A18,'Return Data'!$B$7:$R$1700,17,0)</f>
        <v>-8.2410999999999994</v>
      </c>
      <c r="M18" s="66">
        <f t="shared" si="4"/>
        <v>17</v>
      </c>
      <c r="N18" s="65">
        <f>VLOOKUP($A18,'Return Data'!$B$7:$R$1700,14,0)</f>
        <v>-2.1758000000000002</v>
      </c>
      <c r="O18" s="66">
        <f>RANK(N18,N$8:N$29,0)</f>
        <v>14</v>
      </c>
      <c r="P18" s="65">
        <f>VLOOKUP($A18,'Return Data'!$B$7:$R$1700,15,0)</f>
        <v>5.3426</v>
      </c>
      <c r="Q18" s="66">
        <f>RANK(P18,P$8:P$29,0)</f>
        <v>11</v>
      </c>
      <c r="R18" s="65">
        <f>VLOOKUP($A18,'Return Data'!$B$7:$R$1700,16,0)</f>
        <v>-1.9919</v>
      </c>
      <c r="S18" s="67">
        <f t="shared" si="5"/>
        <v>21</v>
      </c>
    </row>
    <row r="19" spans="1:19" x14ac:dyDescent="0.3">
      <c r="A19" s="63" t="s">
        <v>862</v>
      </c>
      <c r="B19" s="64">
        <f>VLOOKUP($A19,'Return Data'!$B$7:$R$1700,3,0)</f>
        <v>44041</v>
      </c>
      <c r="C19" s="65">
        <f>VLOOKUP($A19,'Return Data'!$B$7:$R$1700,4,0)</f>
        <v>10.16</v>
      </c>
      <c r="D19" s="65">
        <f>VLOOKUP($A19,'Return Data'!$B$7:$R$1700,10,0)</f>
        <v>14.841200000000001</v>
      </c>
      <c r="E19" s="66">
        <f t="shared" si="0"/>
        <v>8</v>
      </c>
      <c r="F19" s="65">
        <f>VLOOKUP($A19,'Return Data'!$B$7:$R$1700,11,0)</f>
        <v>-9.3180999999999994</v>
      </c>
      <c r="G19" s="66">
        <f t="shared" si="1"/>
        <v>15</v>
      </c>
      <c r="H19" s="65">
        <f>VLOOKUP($A19,'Return Data'!$B$7:$R$1700,12,0)</f>
        <v>-4.2953999999999999</v>
      </c>
      <c r="I19" s="66">
        <f t="shared" si="2"/>
        <v>11</v>
      </c>
      <c r="J19" s="65"/>
      <c r="K19" s="66"/>
      <c r="L19" s="65"/>
      <c r="M19" s="66"/>
      <c r="N19" s="65"/>
      <c r="O19" s="66"/>
      <c r="P19" s="65"/>
      <c r="Q19" s="66"/>
      <c r="R19" s="65">
        <f>VLOOKUP($A19,'Return Data'!$B$7:$R$1700,16,0)</f>
        <v>1.5404</v>
      </c>
      <c r="S19" s="67">
        <f t="shared" si="5"/>
        <v>18</v>
      </c>
    </row>
    <row r="20" spans="1:19" x14ac:dyDescent="0.3">
      <c r="A20" s="63" t="s">
        <v>864</v>
      </c>
      <c r="B20" s="64">
        <f>VLOOKUP($A20,'Return Data'!$B$7:$R$1700,3,0)</f>
        <v>44041</v>
      </c>
      <c r="C20" s="65">
        <f>VLOOKUP($A20,'Return Data'!$B$7:$R$1700,4,0)</f>
        <v>10.891999999999999</v>
      </c>
      <c r="D20" s="65">
        <f>VLOOKUP($A20,'Return Data'!$B$7:$R$1700,10,0)</f>
        <v>11.2905</v>
      </c>
      <c r="E20" s="66">
        <f t="shared" si="0"/>
        <v>17</v>
      </c>
      <c r="F20" s="65">
        <f>VLOOKUP($A20,'Return Data'!$B$7:$R$1700,11,0)</f>
        <v>-7.3178999999999998</v>
      </c>
      <c r="G20" s="66">
        <f t="shared" si="1"/>
        <v>10</v>
      </c>
      <c r="H20" s="65">
        <f>VLOOKUP($A20,'Return Data'!$B$7:$R$1700,12,0)</f>
        <v>-3.976</v>
      </c>
      <c r="I20" s="66">
        <f t="shared" si="2"/>
        <v>10</v>
      </c>
      <c r="J20" s="65">
        <f>VLOOKUP($A20,'Return Data'!$B$7:$R$1700,13,0)</f>
        <v>3.8025000000000002</v>
      </c>
      <c r="K20" s="66">
        <f t="shared" ref="K20:K27" si="6">RANK(J20,J$8:J$29,0)</f>
        <v>9</v>
      </c>
      <c r="L20" s="65"/>
      <c r="M20" s="66"/>
      <c r="N20" s="65"/>
      <c r="O20" s="66"/>
      <c r="P20" s="65"/>
      <c r="Q20" s="66"/>
      <c r="R20" s="65">
        <f>VLOOKUP($A20,'Return Data'!$B$7:$R$1700,16,0)</f>
        <v>5.0583999999999998</v>
      </c>
      <c r="S20" s="67">
        <f t="shared" si="5"/>
        <v>17</v>
      </c>
    </row>
    <row r="21" spans="1:19" x14ac:dyDescent="0.3">
      <c r="A21" s="63" t="s">
        <v>866</v>
      </c>
      <c r="B21" s="64">
        <f>VLOOKUP($A21,'Return Data'!$B$7:$R$1700,3,0)</f>
        <v>44041</v>
      </c>
      <c r="C21" s="65">
        <f>VLOOKUP($A21,'Return Data'!$B$7:$R$1700,4,0)</f>
        <v>11.37</v>
      </c>
      <c r="D21" s="65">
        <f>VLOOKUP($A21,'Return Data'!$B$7:$R$1700,10,0)</f>
        <v>21.047599999999999</v>
      </c>
      <c r="E21" s="66">
        <f t="shared" si="0"/>
        <v>1</v>
      </c>
      <c r="F21" s="65">
        <f>VLOOKUP($A21,'Return Data'!$B$7:$R$1700,11,0)</f>
        <v>-5.6901000000000002</v>
      </c>
      <c r="G21" s="66">
        <f t="shared" si="1"/>
        <v>5</v>
      </c>
      <c r="H21" s="65">
        <f>VLOOKUP($A21,'Return Data'!$B$7:$R$1700,12,0)</f>
        <v>-1.2935000000000001</v>
      </c>
      <c r="I21" s="66">
        <f t="shared" si="2"/>
        <v>6</v>
      </c>
      <c r="J21" s="65">
        <f>VLOOKUP($A21,'Return Data'!$B$7:$R$1700,13,0)</f>
        <v>10.0039</v>
      </c>
      <c r="K21" s="66">
        <f t="shared" si="6"/>
        <v>1</v>
      </c>
      <c r="L21" s="65"/>
      <c r="M21" s="66"/>
      <c r="N21" s="65"/>
      <c r="O21" s="66"/>
      <c r="P21" s="65"/>
      <c r="Q21" s="66"/>
      <c r="R21" s="65">
        <f>VLOOKUP($A21,'Return Data'!$B$7:$R$1700,16,0)</f>
        <v>11.1851</v>
      </c>
      <c r="S21" s="67">
        <f t="shared" si="5"/>
        <v>9</v>
      </c>
    </row>
    <row r="22" spans="1:19" x14ac:dyDescent="0.3">
      <c r="A22" s="63" t="s">
        <v>868</v>
      </c>
      <c r="B22" s="64">
        <f>VLOOKUP($A22,'Return Data'!$B$7:$R$1700,3,0)</f>
        <v>44041</v>
      </c>
      <c r="C22" s="65">
        <f>VLOOKUP($A22,'Return Data'!$B$7:$R$1700,4,0)</f>
        <v>22.8414</v>
      </c>
      <c r="D22" s="65">
        <f>VLOOKUP($A22,'Return Data'!$B$7:$R$1700,10,0)</f>
        <v>10.4346</v>
      </c>
      <c r="E22" s="66">
        <f t="shared" si="0"/>
        <v>19</v>
      </c>
      <c r="F22" s="65">
        <f>VLOOKUP($A22,'Return Data'!$B$7:$R$1700,11,0)</f>
        <v>-6.2908999999999997</v>
      </c>
      <c r="G22" s="66">
        <f t="shared" si="1"/>
        <v>7</v>
      </c>
      <c r="H22" s="65">
        <f>VLOOKUP($A22,'Return Data'!$B$7:$R$1700,12,0)</f>
        <v>-3.9106000000000001</v>
      </c>
      <c r="I22" s="66">
        <f t="shared" si="2"/>
        <v>9</v>
      </c>
      <c r="J22" s="65">
        <f>VLOOKUP($A22,'Return Data'!$B$7:$R$1700,13,0)</f>
        <v>8.4947999999999997</v>
      </c>
      <c r="K22" s="66">
        <f t="shared" si="6"/>
        <v>3</v>
      </c>
      <c r="L22" s="65">
        <f>VLOOKUP($A22,'Return Data'!$B$7:$R$1700,17,0)</f>
        <v>0.93159999999999998</v>
      </c>
      <c r="M22" s="66">
        <f t="shared" ref="M22:M27" si="7">RANK(L22,L$8:L$29,0)</f>
        <v>4</v>
      </c>
      <c r="N22" s="65">
        <f>VLOOKUP($A22,'Return Data'!$B$7:$R$1700,14,0)</f>
        <v>3.5777999999999999</v>
      </c>
      <c r="O22" s="66">
        <f t="shared" ref="O22:O27" si="8">RANK(N22,N$8:N$29,0)</f>
        <v>6</v>
      </c>
      <c r="P22" s="65">
        <f>VLOOKUP($A22,'Return Data'!$B$7:$R$1700,15,0)</f>
        <v>6.3578999999999999</v>
      </c>
      <c r="Q22" s="66">
        <f t="shared" ref="Q22:Q27" si="9">RANK(P22,P$8:P$29,0)</f>
        <v>6</v>
      </c>
      <c r="R22" s="65">
        <f>VLOOKUP($A22,'Return Data'!$B$7:$R$1700,16,0)</f>
        <v>12.1267</v>
      </c>
      <c r="S22" s="67">
        <f t="shared" si="5"/>
        <v>7</v>
      </c>
    </row>
    <row r="23" spans="1:19" x14ac:dyDescent="0.3">
      <c r="A23" s="63" t="s">
        <v>869</v>
      </c>
      <c r="B23" s="64">
        <f>VLOOKUP($A23,'Return Data'!$B$7:$R$1700,3,0)</f>
        <v>44041</v>
      </c>
      <c r="C23" s="65">
        <f>VLOOKUP($A23,'Return Data'!$B$7:$R$1700,4,0)</f>
        <v>42.5077</v>
      </c>
      <c r="D23" s="65">
        <f>VLOOKUP($A23,'Return Data'!$B$7:$R$1700,10,0)</f>
        <v>15.5367</v>
      </c>
      <c r="E23" s="66">
        <f t="shared" si="0"/>
        <v>5</v>
      </c>
      <c r="F23" s="65">
        <f>VLOOKUP($A23,'Return Data'!$B$7:$R$1700,11,0)</f>
        <v>-12.172700000000001</v>
      </c>
      <c r="G23" s="66">
        <f t="shared" si="1"/>
        <v>18</v>
      </c>
      <c r="H23" s="65">
        <f>VLOOKUP($A23,'Return Data'!$B$7:$R$1700,12,0)</f>
        <v>-6.8571</v>
      </c>
      <c r="I23" s="66">
        <f t="shared" si="2"/>
        <v>17</v>
      </c>
      <c r="J23" s="65">
        <f>VLOOKUP($A23,'Return Data'!$B$7:$R$1700,13,0)</f>
        <v>-4.9875999999999996</v>
      </c>
      <c r="K23" s="66">
        <f t="shared" si="6"/>
        <v>16</v>
      </c>
      <c r="L23" s="65">
        <f>VLOOKUP($A23,'Return Data'!$B$7:$R$1700,17,0)</f>
        <v>-5.2655000000000003</v>
      </c>
      <c r="M23" s="66">
        <f t="shared" si="7"/>
        <v>15</v>
      </c>
      <c r="N23" s="65">
        <f>VLOOKUP($A23,'Return Data'!$B$7:$R$1700,14,0)</f>
        <v>-2.0872000000000002</v>
      </c>
      <c r="O23" s="66">
        <f t="shared" si="8"/>
        <v>13</v>
      </c>
      <c r="P23" s="65">
        <f>VLOOKUP($A23,'Return Data'!$B$7:$R$1700,15,0)</f>
        <v>4.2736000000000001</v>
      </c>
      <c r="Q23" s="66">
        <f t="shared" si="9"/>
        <v>13</v>
      </c>
      <c r="R23" s="65">
        <f>VLOOKUP($A23,'Return Data'!$B$7:$R$1700,16,0)</f>
        <v>11.2272</v>
      </c>
      <c r="S23" s="67">
        <f t="shared" si="5"/>
        <v>8</v>
      </c>
    </row>
    <row r="24" spans="1:19" x14ac:dyDescent="0.3">
      <c r="A24" s="63" t="s">
        <v>871</v>
      </c>
      <c r="B24" s="64">
        <f>VLOOKUP($A24,'Return Data'!$B$7:$R$1700,3,0)</f>
        <v>44041</v>
      </c>
      <c r="C24" s="65">
        <f>VLOOKUP($A24,'Return Data'!$B$7:$R$1700,4,0)</f>
        <v>65.95</v>
      </c>
      <c r="D24" s="65">
        <f>VLOOKUP($A24,'Return Data'!$B$7:$R$1700,10,0)</f>
        <v>9.6425999999999998</v>
      </c>
      <c r="E24" s="66">
        <f t="shared" si="0"/>
        <v>21</v>
      </c>
      <c r="F24" s="65">
        <f>VLOOKUP($A24,'Return Data'!$B$7:$R$1700,11,0)</f>
        <v>-6.1744000000000003</v>
      </c>
      <c r="G24" s="66">
        <f t="shared" si="1"/>
        <v>6</v>
      </c>
      <c r="H24" s="65">
        <f>VLOOKUP($A24,'Return Data'!$B$7:$R$1700,12,0)</f>
        <v>-1.0948</v>
      </c>
      <c r="I24" s="66">
        <f t="shared" si="2"/>
        <v>5</v>
      </c>
      <c r="J24" s="65">
        <f>VLOOKUP($A24,'Return Data'!$B$7:$R$1700,13,0)</f>
        <v>7.9554999999999998</v>
      </c>
      <c r="K24" s="66">
        <f t="shared" si="6"/>
        <v>5</v>
      </c>
      <c r="L24" s="65">
        <f>VLOOKUP($A24,'Return Data'!$B$7:$R$1700,17,0)</f>
        <v>1.9830000000000001</v>
      </c>
      <c r="M24" s="66">
        <f t="shared" si="7"/>
        <v>2</v>
      </c>
      <c r="N24" s="65">
        <f>VLOOKUP($A24,'Return Data'!$B$7:$R$1700,14,0)</f>
        <v>3.9626999999999999</v>
      </c>
      <c r="O24" s="66">
        <f t="shared" si="8"/>
        <v>5</v>
      </c>
      <c r="P24" s="65">
        <f>VLOOKUP($A24,'Return Data'!$B$7:$R$1700,15,0)</f>
        <v>6.8704000000000001</v>
      </c>
      <c r="Q24" s="66">
        <f t="shared" si="9"/>
        <v>4</v>
      </c>
      <c r="R24" s="65">
        <f>VLOOKUP($A24,'Return Data'!$B$7:$R$1700,16,0)</f>
        <v>13.668699999999999</v>
      </c>
      <c r="S24" s="67">
        <f t="shared" si="5"/>
        <v>4</v>
      </c>
    </row>
    <row r="25" spans="1:19" x14ac:dyDescent="0.3">
      <c r="A25" s="63" t="s">
        <v>873</v>
      </c>
      <c r="B25" s="64">
        <f>VLOOKUP($A25,'Return Data'!$B$7:$R$1700,3,0)</f>
        <v>44041</v>
      </c>
      <c r="C25" s="65">
        <f>VLOOKUP($A25,'Return Data'!$B$7:$R$1700,4,0)</f>
        <v>31.105899999999998</v>
      </c>
      <c r="D25" s="65">
        <f>VLOOKUP($A25,'Return Data'!$B$7:$R$1700,10,0)</f>
        <v>14.688000000000001</v>
      </c>
      <c r="E25" s="66">
        <f t="shared" si="0"/>
        <v>9</v>
      </c>
      <c r="F25" s="65">
        <f>VLOOKUP($A25,'Return Data'!$B$7:$R$1700,11,0)</f>
        <v>-5.0697000000000001</v>
      </c>
      <c r="G25" s="66">
        <f t="shared" si="1"/>
        <v>3</v>
      </c>
      <c r="H25" s="65">
        <f>VLOOKUP($A25,'Return Data'!$B$7:$R$1700,12,0)</f>
        <v>-5.0942999999999996</v>
      </c>
      <c r="I25" s="66">
        <f t="shared" si="2"/>
        <v>14</v>
      </c>
      <c r="J25" s="65">
        <f>VLOOKUP($A25,'Return Data'!$B$7:$R$1700,13,0)</f>
        <v>1.5390999999999999</v>
      </c>
      <c r="K25" s="66">
        <f t="shared" si="6"/>
        <v>11</v>
      </c>
      <c r="L25" s="65">
        <f>VLOOKUP($A25,'Return Data'!$B$7:$R$1700,17,0)</f>
        <v>-2.2115</v>
      </c>
      <c r="M25" s="66">
        <f t="shared" si="7"/>
        <v>11</v>
      </c>
      <c r="N25" s="65">
        <f>VLOOKUP($A25,'Return Data'!$B$7:$R$1700,14,0)</f>
        <v>2.2793999999999999</v>
      </c>
      <c r="O25" s="66">
        <f t="shared" si="8"/>
        <v>8</v>
      </c>
      <c r="P25" s="65">
        <f>VLOOKUP($A25,'Return Data'!$B$7:$R$1700,15,0)</f>
        <v>6.0537000000000001</v>
      </c>
      <c r="Q25" s="66">
        <f t="shared" si="9"/>
        <v>8</v>
      </c>
      <c r="R25" s="65">
        <f>VLOOKUP($A25,'Return Data'!$B$7:$R$1700,16,0)</f>
        <v>9.9184000000000001</v>
      </c>
      <c r="S25" s="67">
        <f t="shared" si="5"/>
        <v>13</v>
      </c>
    </row>
    <row r="26" spans="1:19" x14ac:dyDescent="0.3">
      <c r="A26" s="63" t="s">
        <v>876</v>
      </c>
      <c r="B26" s="64">
        <f>VLOOKUP($A26,'Return Data'!$B$7:$R$1700,3,0)</f>
        <v>44041</v>
      </c>
      <c r="C26" s="65">
        <f>VLOOKUP($A26,'Return Data'!$B$7:$R$1700,4,0)</f>
        <v>141.1576</v>
      </c>
      <c r="D26" s="65">
        <f>VLOOKUP($A26,'Return Data'!$B$7:$R$1700,10,0)</f>
        <v>10.0916</v>
      </c>
      <c r="E26" s="66">
        <f t="shared" si="0"/>
        <v>20</v>
      </c>
      <c r="F26" s="65">
        <f>VLOOKUP($A26,'Return Data'!$B$7:$R$1700,11,0)</f>
        <v>-10.7782</v>
      </c>
      <c r="G26" s="66">
        <f t="shared" si="1"/>
        <v>17</v>
      </c>
      <c r="H26" s="65">
        <f>VLOOKUP($A26,'Return Data'!$B$7:$R$1700,12,0)</f>
        <v>-4.8109000000000002</v>
      </c>
      <c r="I26" s="66">
        <f t="shared" si="2"/>
        <v>13</v>
      </c>
      <c r="J26" s="65">
        <f>VLOOKUP($A26,'Return Data'!$B$7:$R$1700,13,0)</f>
        <v>1.1171</v>
      </c>
      <c r="K26" s="66">
        <f t="shared" si="6"/>
        <v>13</v>
      </c>
      <c r="L26" s="65">
        <f>VLOOKUP($A26,'Return Data'!$B$7:$R$1700,17,0)</f>
        <v>1.8978999999999999</v>
      </c>
      <c r="M26" s="66">
        <f t="shared" si="7"/>
        <v>3</v>
      </c>
      <c r="N26" s="65">
        <f>VLOOKUP($A26,'Return Data'!$B$7:$R$1700,14,0)</f>
        <v>6.0255000000000001</v>
      </c>
      <c r="O26" s="66">
        <f t="shared" si="8"/>
        <v>2</v>
      </c>
      <c r="P26" s="65">
        <f>VLOOKUP($A26,'Return Data'!$B$7:$R$1700,15,0)</f>
        <v>9.2088999999999999</v>
      </c>
      <c r="Q26" s="66">
        <f t="shared" si="9"/>
        <v>3</v>
      </c>
      <c r="R26" s="65">
        <f>VLOOKUP($A26,'Return Data'!$B$7:$R$1700,16,0)</f>
        <v>18.2302</v>
      </c>
      <c r="S26" s="67">
        <f t="shared" si="5"/>
        <v>1</v>
      </c>
    </row>
    <row r="27" spans="1:19" x14ac:dyDescent="0.3">
      <c r="A27" s="63" t="s">
        <v>877</v>
      </c>
      <c r="B27" s="64">
        <f>VLOOKUP($A27,'Return Data'!$B$7:$R$1700,3,0)</f>
        <v>44041</v>
      </c>
      <c r="C27" s="65">
        <f>VLOOKUP($A27,'Return Data'!$B$7:$R$1700,4,0)</f>
        <v>177.50450000000001</v>
      </c>
      <c r="D27" s="65">
        <f>VLOOKUP($A27,'Return Data'!$B$7:$R$1700,10,0)</f>
        <v>11.8378</v>
      </c>
      <c r="E27" s="66">
        <f t="shared" si="0"/>
        <v>16</v>
      </c>
      <c r="F27" s="65">
        <f>VLOOKUP($A27,'Return Data'!$B$7:$R$1700,11,0)</f>
        <v>-9.1014999999999997</v>
      </c>
      <c r="G27" s="66">
        <f t="shared" si="1"/>
        <v>13</v>
      </c>
      <c r="H27" s="65">
        <f>VLOOKUP($A27,'Return Data'!$B$7:$R$1700,12,0)</f>
        <v>-5.7118000000000002</v>
      </c>
      <c r="I27" s="66">
        <f t="shared" si="2"/>
        <v>15</v>
      </c>
      <c r="J27" s="65">
        <f>VLOOKUP($A27,'Return Data'!$B$7:$R$1700,13,0)</f>
        <v>-0.36680000000000001</v>
      </c>
      <c r="K27" s="66">
        <f t="shared" si="6"/>
        <v>15</v>
      </c>
      <c r="L27" s="65">
        <f>VLOOKUP($A27,'Return Data'!$B$7:$R$1700,17,0)</f>
        <v>0.1023</v>
      </c>
      <c r="M27" s="66">
        <f t="shared" si="7"/>
        <v>6</v>
      </c>
      <c r="N27" s="65">
        <f>VLOOKUP($A27,'Return Data'!$B$7:$R$1700,14,0)</f>
        <v>4.1955</v>
      </c>
      <c r="O27" s="66">
        <f t="shared" si="8"/>
        <v>4</v>
      </c>
      <c r="P27" s="65">
        <f>VLOOKUP($A27,'Return Data'!$B$7:$R$1700,15,0)</f>
        <v>6.6231</v>
      </c>
      <c r="Q27" s="66">
        <f t="shared" si="9"/>
        <v>5</v>
      </c>
      <c r="R27" s="65">
        <f>VLOOKUP($A27,'Return Data'!$B$7:$R$1700,16,0)</f>
        <v>17.316299999999998</v>
      </c>
      <c r="S27" s="67">
        <f t="shared" si="5"/>
        <v>2</v>
      </c>
    </row>
    <row r="28" spans="1:19" x14ac:dyDescent="0.3">
      <c r="A28" s="63" t="s">
        <v>880</v>
      </c>
      <c r="B28" s="64">
        <f>VLOOKUP($A28,'Return Data'!$B$7:$R$1700,3,0)</f>
        <v>44041</v>
      </c>
      <c r="C28" s="65">
        <f>VLOOKUP($A28,'Return Data'!$B$7:$R$1700,4,0)</f>
        <v>9.0403000000000002</v>
      </c>
      <c r="D28" s="65">
        <f>VLOOKUP($A28,'Return Data'!$B$7:$R$1700,10,0)</f>
        <v>14.348800000000001</v>
      </c>
      <c r="E28" s="66">
        <f t="shared" si="0"/>
        <v>12</v>
      </c>
      <c r="F28" s="65">
        <f>VLOOKUP($A28,'Return Data'!$B$7:$R$1700,11,0)</f>
        <v>-10.512499999999999</v>
      </c>
      <c r="G28" s="66">
        <f t="shared" si="1"/>
        <v>16</v>
      </c>
      <c r="H28" s="65"/>
      <c r="I28" s="66"/>
      <c r="J28" s="65"/>
      <c r="K28" s="66"/>
      <c r="L28" s="65"/>
      <c r="M28" s="66"/>
      <c r="N28" s="65"/>
      <c r="O28" s="66"/>
      <c r="P28" s="65"/>
      <c r="Q28" s="66"/>
      <c r="R28" s="65">
        <f>VLOOKUP($A28,'Return Data'!$B$7:$R$1700,16,0)</f>
        <v>-9.5969999999999995</v>
      </c>
      <c r="S28" s="67">
        <f t="shared" si="5"/>
        <v>22</v>
      </c>
    </row>
    <row r="29" spans="1:19" x14ac:dyDescent="0.3">
      <c r="A29" s="63" t="s">
        <v>882</v>
      </c>
      <c r="B29" s="64">
        <f>VLOOKUP($A29,'Return Data'!$B$7:$R$1700,3,0)</f>
        <v>44041</v>
      </c>
      <c r="C29" s="65">
        <f>VLOOKUP($A29,'Return Data'!$B$7:$R$1700,4,0)</f>
        <v>10.87</v>
      </c>
      <c r="D29" s="65">
        <f>VLOOKUP($A29,'Return Data'!$B$7:$R$1700,10,0)</f>
        <v>14.421099999999999</v>
      </c>
      <c r="E29" s="66">
        <f t="shared" si="0"/>
        <v>11</v>
      </c>
      <c r="F29" s="65">
        <f>VLOOKUP($A29,'Return Data'!$B$7:$R$1700,11,0)</f>
        <v>-4.8994</v>
      </c>
      <c r="G29" s="66">
        <f t="shared" si="1"/>
        <v>2</v>
      </c>
      <c r="H29" s="65">
        <f>VLOOKUP($A29,'Return Data'!$B$7:$R$1700,12,0)</f>
        <v>-0.45789999999999997</v>
      </c>
      <c r="I29" s="66">
        <f>RANK(H29,H$8:H$29,0)</f>
        <v>4</v>
      </c>
      <c r="J29" s="65"/>
      <c r="K29" s="66"/>
      <c r="L29" s="65"/>
      <c r="M29" s="66"/>
      <c r="N29" s="65"/>
      <c r="O29" s="66"/>
      <c r="P29" s="65"/>
      <c r="Q29" s="66"/>
      <c r="R29" s="65">
        <f>VLOOKUP($A29,'Return Data'!$B$7:$R$1700,16,0)</f>
        <v>8.6999999999999993</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13.941431818181819</v>
      </c>
      <c r="E31" s="74"/>
      <c r="F31" s="75">
        <f>AVERAGE(F8:F29)</f>
        <v>-8.6872045454545415</v>
      </c>
      <c r="G31" s="74"/>
      <c r="H31" s="75">
        <f>AVERAGE(H8:H29)</f>
        <v>-4.8280904761904768</v>
      </c>
      <c r="I31" s="74"/>
      <c r="J31" s="75">
        <f>AVERAGE(J8:J29)</f>
        <v>1.8787315789473684</v>
      </c>
      <c r="K31" s="74"/>
      <c r="L31" s="75">
        <f>AVERAGE(L8:L29)</f>
        <v>-1.3563647058823531</v>
      </c>
      <c r="M31" s="74"/>
      <c r="N31" s="75">
        <f>AVERAGE(N8:N29)</f>
        <v>1.9237733333333333</v>
      </c>
      <c r="O31" s="74"/>
      <c r="P31" s="75">
        <f>AVERAGE(P8:P29)</f>
        <v>6.1415133333333332</v>
      </c>
      <c r="Q31" s="74"/>
      <c r="R31" s="75">
        <f>AVERAGE(R8:R29)</f>
        <v>8.3322863636363635</v>
      </c>
      <c r="S31" s="76"/>
    </row>
    <row r="32" spans="1:19" x14ac:dyDescent="0.3">
      <c r="A32" s="73" t="s">
        <v>28</v>
      </c>
      <c r="B32" s="74"/>
      <c r="C32" s="74"/>
      <c r="D32" s="75">
        <f>MIN(D8:D29)</f>
        <v>9.1608000000000001</v>
      </c>
      <c r="E32" s="74"/>
      <c r="F32" s="75">
        <f>MIN(F8:F29)</f>
        <v>-18.6783</v>
      </c>
      <c r="G32" s="74"/>
      <c r="H32" s="75">
        <f>MIN(H8:H29)</f>
        <v>-19.244800000000001</v>
      </c>
      <c r="I32" s="74"/>
      <c r="J32" s="75">
        <f>MIN(J8:J29)</f>
        <v>-10.180899999999999</v>
      </c>
      <c r="K32" s="74"/>
      <c r="L32" s="75">
        <f>MIN(L8:L29)</f>
        <v>-8.2410999999999994</v>
      </c>
      <c r="M32" s="74"/>
      <c r="N32" s="75">
        <f>MIN(N8:N29)</f>
        <v>-4.7973999999999997</v>
      </c>
      <c r="O32" s="74"/>
      <c r="P32" s="75">
        <f>MIN(P8:P29)</f>
        <v>1.7647999999999999</v>
      </c>
      <c r="Q32" s="74"/>
      <c r="R32" s="75">
        <f>MIN(R8:R29)</f>
        <v>-9.5969999999999995</v>
      </c>
      <c r="S32" s="76"/>
    </row>
    <row r="33" spans="1:19" ht="15" thickBot="1" x14ac:dyDescent="0.35">
      <c r="A33" s="77" t="s">
        <v>29</v>
      </c>
      <c r="B33" s="78"/>
      <c r="C33" s="78"/>
      <c r="D33" s="79">
        <f>MAX(D8:D29)</f>
        <v>21.047599999999999</v>
      </c>
      <c r="E33" s="78"/>
      <c r="F33" s="79">
        <f>MAX(F8:F29)</f>
        <v>1.8506</v>
      </c>
      <c r="G33" s="78"/>
      <c r="H33" s="79">
        <f>MAX(H8:H29)</f>
        <v>5.3602999999999996</v>
      </c>
      <c r="I33" s="78"/>
      <c r="J33" s="79">
        <f>MAX(J8:J29)</f>
        <v>10.0039</v>
      </c>
      <c r="K33" s="78"/>
      <c r="L33" s="79">
        <f>MAX(L8:L29)</f>
        <v>8.1212</v>
      </c>
      <c r="M33" s="78"/>
      <c r="N33" s="79">
        <f>MAX(N8:N29)</f>
        <v>6.3334999999999999</v>
      </c>
      <c r="O33" s="78"/>
      <c r="P33" s="79">
        <f>MAX(P8:P29)</f>
        <v>9.7024000000000008</v>
      </c>
      <c r="Q33" s="78"/>
      <c r="R33" s="79">
        <f>MAX(R8:R29)</f>
        <v>18.2302</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44041</v>
      </c>
      <c r="C8" s="65">
        <f>VLOOKUP($A8,'Return Data'!$B$7:$R$1700,4,0)</f>
        <v>28.0289</v>
      </c>
      <c r="D8" s="65">
        <f>VLOOKUP($A8,'Return Data'!$B$7:$R$1700,10,0)</f>
        <v>16.619399999999999</v>
      </c>
      <c r="E8" s="66">
        <f t="shared" ref="E8:E30" si="0">RANK(D8,D$8:D$30,0)</f>
        <v>11</v>
      </c>
      <c r="F8" s="65">
        <f>VLOOKUP($A8,'Return Data'!$B$7:$R$1700,11,0)</f>
        <v>-20.630800000000001</v>
      </c>
      <c r="G8" s="66">
        <f t="shared" ref="G8:G18" si="1">RANK(F8,F$8:F$30,0)</f>
        <v>21</v>
      </c>
      <c r="H8" s="65">
        <f>VLOOKUP($A8,'Return Data'!$B$7:$R$1700,12,0)</f>
        <v>-13.8611</v>
      </c>
      <c r="I8" s="66">
        <f t="shared" ref="I8:I18" si="2">RANK(H8,H$8:H$30,0)</f>
        <v>19</v>
      </c>
      <c r="J8" s="65">
        <f>VLOOKUP($A8,'Return Data'!$B$7:$R$1700,13,0)</f>
        <v>-14.239599999999999</v>
      </c>
      <c r="K8" s="66">
        <f t="shared" ref="K8:K18" si="3">RANK(J8,J$8:J$30,0)</f>
        <v>21</v>
      </c>
      <c r="L8" s="65">
        <f>VLOOKUP($A8,'Return Data'!$B$7:$R$1700,17,0)</f>
        <v>-16.7484</v>
      </c>
      <c r="M8" s="66">
        <f>RANK(L8,L$8:L$30,0)</f>
        <v>15</v>
      </c>
      <c r="N8" s="65">
        <f>VLOOKUP($A8,'Return Data'!$B$7:$R$1700,14,0)</f>
        <v>-10.9512</v>
      </c>
      <c r="O8" s="66">
        <f>RANK(N8,N$8:N$30,0)</f>
        <v>14</v>
      </c>
      <c r="P8" s="65">
        <f>VLOOKUP($A8,'Return Data'!$B$7:$R$1700,15,0)</f>
        <v>1.8313999999999999</v>
      </c>
      <c r="Q8" s="66">
        <f>RANK(P8,P$8:P$30,0)</f>
        <v>12</v>
      </c>
      <c r="R8" s="65">
        <f>VLOOKUP($A8,'Return Data'!$B$7:$R$1700,16,0)</f>
        <v>10.370799999999999</v>
      </c>
      <c r="S8" s="67">
        <f t="shared" ref="S8:S30" si="4">RANK(R8,R$8:R$30,0)</f>
        <v>9</v>
      </c>
    </row>
    <row r="9" spans="1:20" x14ac:dyDescent="0.3">
      <c r="A9" s="63" t="s">
        <v>1542</v>
      </c>
      <c r="B9" s="64">
        <f>VLOOKUP($A9,'Return Data'!$B$7:$R$1700,3,0)</f>
        <v>44041</v>
      </c>
      <c r="C9" s="65">
        <f>VLOOKUP($A9,'Return Data'!$B$7:$R$1700,4,0)</f>
        <v>31.75</v>
      </c>
      <c r="D9" s="65">
        <f>VLOOKUP($A9,'Return Data'!$B$7:$R$1700,10,0)</f>
        <v>10.4732</v>
      </c>
      <c r="E9" s="66">
        <f t="shared" si="0"/>
        <v>23</v>
      </c>
      <c r="F9" s="65">
        <f>VLOOKUP($A9,'Return Data'!$B$7:$R$1700,11,0)</f>
        <v>-14.8108</v>
      </c>
      <c r="G9" s="66">
        <f t="shared" si="1"/>
        <v>13</v>
      </c>
      <c r="H9" s="65">
        <f>VLOOKUP($A9,'Return Data'!$B$7:$R$1700,12,0)</f>
        <v>-5.1673</v>
      </c>
      <c r="I9" s="66">
        <f t="shared" si="2"/>
        <v>13</v>
      </c>
      <c r="J9" s="65">
        <f>VLOOKUP($A9,'Return Data'!$B$7:$R$1700,13,0)</f>
        <v>7.1910999999999996</v>
      </c>
      <c r="K9" s="66">
        <f t="shared" si="3"/>
        <v>8</v>
      </c>
      <c r="L9" s="65">
        <f>VLOOKUP($A9,'Return Data'!$B$7:$R$1700,17,0)</f>
        <v>5.5061</v>
      </c>
      <c r="M9" s="66">
        <f>RANK(L9,L$8:L$30,0)</f>
        <v>1</v>
      </c>
      <c r="N9" s="65">
        <f>VLOOKUP($A9,'Return Data'!$B$7:$R$1700,14,0)</f>
        <v>5.7226999999999997</v>
      </c>
      <c r="O9" s="66">
        <f>RANK(N9,N$8:N$30,0)</f>
        <v>1</v>
      </c>
      <c r="P9" s="65">
        <f>VLOOKUP($A9,'Return Data'!$B$7:$R$1700,15,0)</f>
        <v>9.3577999999999992</v>
      </c>
      <c r="Q9" s="66">
        <f>RANK(P9,P$8:P$30,0)</f>
        <v>2</v>
      </c>
      <c r="R9" s="65">
        <f>VLOOKUP($A9,'Return Data'!$B$7:$R$1700,16,0)</f>
        <v>18.9162</v>
      </c>
      <c r="S9" s="67">
        <f t="shared" si="4"/>
        <v>2</v>
      </c>
    </row>
    <row r="10" spans="1:20" x14ac:dyDescent="0.3">
      <c r="A10" s="63" t="s">
        <v>1544</v>
      </c>
      <c r="B10" s="64">
        <f>VLOOKUP($A10,'Return Data'!$B$7:$R$1700,3,0)</f>
        <v>44041</v>
      </c>
      <c r="C10" s="65">
        <f>VLOOKUP($A10,'Return Data'!$B$7:$R$1700,4,0)</f>
        <v>11.65</v>
      </c>
      <c r="D10" s="65">
        <f>VLOOKUP($A10,'Return Data'!$B$7:$R$1700,10,0)</f>
        <v>13.769500000000001</v>
      </c>
      <c r="E10" s="66">
        <f t="shared" si="0"/>
        <v>17</v>
      </c>
      <c r="F10" s="65">
        <f>VLOOKUP($A10,'Return Data'!$B$7:$R$1700,11,0)</f>
        <v>-2.1829999999999998</v>
      </c>
      <c r="G10" s="66">
        <f t="shared" si="1"/>
        <v>2</v>
      </c>
      <c r="H10" s="65">
        <f>VLOOKUP($A10,'Return Data'!$B$7:$R$1700,12,0)</f>
        <v>10.5313</v>
      </c>
      <c r="I10" s="66">
        <f t="shared" si="2"/>
        <v>2</v>
      </c>
      <c r="J10" s="65">
        <f>VLOOKUP($A10,'Return Data'!$B$7:$R$1700,13,0)</f>
        <v>19.120699999999999</v>
      </c>
      <c r="K10" s="66">
        <f t="shared" si="3"/>
        <v>1</v>
      </c>
      <c r="L10" s="65"/>
      <c r="M10" s="66"/>
      <c r="N10" s="65"/>
      <c r="O10" s="66"/>
      <c r="P10" s="65"/>
      <c r="Q10" s="66"/>
      <c r="R10" s="65">
        <f>VLOOKUP($A10,'Return Data'!$B$7:$R$1700,16,0)</f>
        <v>9.9440000000000008</v>
      </c>
      <c r="S10" s="67">
        <f t="shared" si="4"/>
        <v>11</v>
      </c>
    </row>
    <row r="11" spans="1:20" x14ac:dyDescent="0.3">
      <c r="A11" s="63" t="s">
        <v>1546</v>
      </c>
      <c r="B11" s="64">
        <f>VLOOKUP($A11,'Return Data'!$B$7:$R$1700,3,0)</f>
        <v>44041</v>
      </c>
      <c r="C11" s="65">
        <f>VLOOKUP($A11,'Return Data'!$B$7:$R$1700,4,0)</f>
        <v>10.16</v>
      </c>
      <c r="D11" s="65">
        <f>VLOOKUP($A11,'Return Data'!$B$7:$R$1700,10,0)</f>
        <v>19.248799999999999</v>
      </c>
      <c r="E11" s="66">
        <f t="shared" si="0"/>
        <v>6</v>
      </c>
      <c r="F11" s="65">
        <f>VLOOKUP($A11,'Return Data'!$B$7:$R$1700,11,0)</f>
        <v>-5.3121999999999998</v>
      </c>
      <c r="G11" s="66">
        <f t="shared" si="1"/>
        <v>4</v>
      </c>
      <c r="H11" s="65">
        <f>VLOOKUP($A11,'Return Data'!$B$7:$R$1700,12,0)</f>
        <v>7.0601000000000003</v>
      </c>
      <c r="I11" s="66">
        <f t="shared" si="2"/>
        <v>3</v>
      </c>
      <c r="J11" s="65">
        <f>VLOOKUP($A11,'Return Data'!$B$7:$R$1700,13,0)</f>
        <v>9.2472999999999992</v>
      </c>
      <c r="K11" s="66">
        <f t="shared" si="3"/>
        <v>5</v>
      </c>
      <c r="L11" s="65"/>
      <c r="M11" s="66"/>
      <c r="N11" s="65"/>
      <c r="O11" s="66"/>
      <c r="P11" s="65"/>
      <c r="Q11" s="66"/>
      <c r="R11" s="65">
        <f>VLOOKUP($A11,'Return Data'!$B$7:$R$1700,16,0)</f>
        <v>1.0992</v>
      </c>
      <c r="S11" s="67">
        <f t="shared" si="4"/>
        <v>21</v>
      </c>
    </row>
    <row r="12" spans="1:20" x14ac:dyDescent="0.3">
      <c r="A12" s="63" t="s">
        <v>1548</v>
      </c>
      <c r="B12" s="64">
        <f>VLOOKUP($A12,'Return Data'!$B$7:$R$1700,3,0)</f>
        <v>44041</v>
      </c>
      <c r="C12" s="65">
        <f>VLOOKUP($A12,'Return Data'!$B$7:$R$1700,4,0)</f>
        <v>54.15</v>
      </c>
      <c r="D12" s="65">
        <f>VLOOKUP($A12,'Return Data'!$B$7:$R$1700,10,0)</f>
        <v>18.820399999999999</v>
      </c>
      <c r="E12" s="66">
        <f t="shared" si="0"/>
        <v>7</v>
      </c>
      <c r="F12" s="65">
        <f>VLOOKUP($A12,'Return Data'!$B$7:$R$1700,11,0)</f>
        <v>-11.0341</v>
      </c>
      <c r="G12" s="66">
        <f t="shared" si="1"/>
        <v>6</v>
      </c>
      <c r="H12" s="65">
        <f>VLOOKUP($A12,'Return Data'!$B$7:$R$1700,12,0)</f>
        <v>0.4284</v>
      </c>
      <c r="I12" s="66">
        <f t="shared" si="2"/>
        <v>6</v>
      </c>
      <c r="J12" s="65">
        <f>VLOOKUP($A12,'Return Data'!$B$7:$R$1700,13,0)</f>
        <v>4.3493000000000004</v>
      </c>
      <c r="K12" s="66">
        <f t="shared" si="3"/>
        <v>11</v>
      </c>
      <c r="L12" s="65">
        <f>VLOOKUP($A12,'Return Data'!$B$7:$R$1700,17,0)</f>
        <v>-4.6734</v>
      </c>
      <c r="M12" s="66">
        <f>RANK(L12,L$8:L$30,0)</f>
        <v>5</v>
      </c>
      <c r="N12" s="65">
        <f>VLOOKUP($A12,'Return Data'!$B$7:$R$1700,14,0)</f>
        <v>-5.1070000000000002</v>
      </c>
      <c r="O12" s="66">
        <f>RANK(N12,N$8:N$30,0)</f>
        <v>9</v>
      </c>
      <c r="P12" s="65">
        <f>VLOOKUP($A12,'Return Data'!$B$7:$R$1700,15,0)</f>
        <v>4.8677999999999999</v>
      </c>
      <c r="Q12" s="66">
        <f>RANK(P12,P$8:P$30,0)</f>
        <v>7</v>
      </c>
      <c r="R12" s="65">
        <f>VLOOKUP($A12,'Return Data'!$B$7:$R$1700,16,0)</f>
        <v>16.0457</v>
      </c>
      <c r="S12" s="67">
        <f t="shared" si="4"/>
        <v>4</v>
      </c>
    </row>
    <row r="13" spans="1:20" x14ac:dyDescent="0.3">
      <c r="A13" s="63" t="s">
        <v>1550</v>
      </c>
      <c r="B13" s="64">
        <f>VLOOKUP($A13,'Return Data'!$B$7:$R$1700,3,0)</f>
        <v>44041</v>
      </c>
      <c r="C13" s="65">
        <f>VLOOKUP($A13,'Return Data'!$B$7:$R$1700,4,0)</f>
        <v>11.076000000000001</v>
      </c>
      <c r="D13" s="65">
        <f>VLOOKUP($A13,'Return Data'!$B$7:$R$1700,10,0)</f>
        <v>15.1112</v>
      </c>
      <c r="E13" s="66">
        <f t="shared" si="0"/>
        <v>13</v>
      </c>
      <c r="F13" s="65">
        <f>VLOOKUP($A13,'Return Data'!$B$7:$R$1700,11,0)</f>
        <v>-9.3914000000000009</v>
      </c>
      <c r="G13" s="66">
        <f t="shared" si="1"/>
        <v>5</v>
      </c>
      <c r="H13" s="65">
        <f>VLOOKUP($A13,'Return Data'!$B$7:$R$1700,12,0)</f>
        <v>0.73670000000000002</v>
      </c>
      <c r="I13" s="66">
        <f t="shared" si="2"/>
        <v>5</v>
      </c>
      <c r="J13" s="65">
        <f>VLOOKUP($A13,'Return Data'!$B$7:$R$1700,13,0)</f>
        <v>9.4574999999999996</v>
      </c>
      <c r="K13" s="66">
        <f t="shared" si="3"/>
        <v>4</v>
      </c>
      <c r="L13" s="65"/>
      <c r="M13" s="66"/>
      <c r="N13" s="65"/>
      <c r="O13" s="66"/>
      <c r="P13" s="65"/>
      <c r="Q13" s="66"/>
      <c r="R13" s="65">
        <f>VLOOKUP($A13,'Return Data'!$B$7:$R$1700,16,0)</f>
        <v>7.1792999999999996</v>
      </c>
      <c r="S13" s="67">
        <f t="shared" si="4"/>
        <v>14</v>
      </c>
    </row>
    <row r="14" spans="1:20" x14ac:dyDescent="0.3">
      <c r="A14" s="63" t="s">
        <v>1553</v>
      </c>
      <c r="B14" s="64">
        <f>VLOOKUP($A14,'Return Data'!$B$7:$R$1700,3,0)</f>
        <v>44041</v>
      </c>
      <c r="C14" s="65">
        <f>VLOOKUP($A14,'Return Data'!$B$7:$R$1700,4,0)</f>
        <v>44.994599999999998</v>
      </c>
      <c r="D14" s="65">
        <f>VLOOKUP($A14,'Return Data'!$B$7:$R$1700,10,0)</f>
        <v>13.015700000000001</v>
      </c>
      <c r="E14" s="66">
        <f t="shared" si="0"/>
        <v>19</v>
      </c>
      <c r="F14" s="65">
        <f>VLOOKUP($A14,'Return Data'!$B$7:$R$1700,11,0)</f>
        <v>-20.504200000000001</v>
      </c>
      <c r="G14" s="66">
        <f t="shared" si="1"/>
        <v>20</v>
      </c>
      <c r="H14" s="65">
        <f>VLOOKUP($A14,'Return Data'!$B$7:$R$1700,12,0)</f>
        <v>-15.303800000000001</v>
      </c>
      <c r="I14" s="66">
        <f t="shared" si="2"/>
        <v>21</v>
      </c>
      <c r="J14" s="65">
        <f>VLOOKUP($A14,'Return Data'!$B$7:$R$1700,13,0)</f>
        <v>-13.699299999999999</v>
      </c>
      <c r="K14" s="66">
        <f t="shared" si="3"/>
        <v>20</v>
      </c>
      <c r="L14" s="65">
        <f>VLOOKUP($A14,'Return Data'!$B$7:$R$1700,17,0)</f>
        <v>-13.9826</v>
      </c>
      <c r="M14" s="66">
        <f>RANK(L14,L$8:L$30,0)</f>
        <v>14</v>
      </c>
      <c r="N14" s="65">
        <f>VLOOKUP($A14,'Return Data'!$B$7:$R$1700,14,0)</f>
        <v>-8.1073000000000004</v>
      </c>
      <c r="O14" s="66">
        <f>RANK(N14,N$8:N$30,0)</f>
        <v>13</v>
      </c>
      <c r="P14" s="65">
        <f>VLOOKUP($A14,'Return Data'!$B$7:$R$1700,15,0)</f>
        <v>2.1907999999999999</v>
      </c>
      <c r="Q14" s="66">
        <f>RANK(P14,P$8:P$30,0)</f>
        <v>10</v>
      </c>
      <c r="R14" s="65">
        <f>VLOOKUP($A14,'Return Data'!$B$7:$R$1700,16,0)</f>
        <v>13.5288</v>
      </c>
      <c r="S14" s="67">
        <f t="shared" si="4"/>
        <v>5</v>
      </c>
    </row>
    <row r="15" spans="1:20" x14ac:dyDescent="0.3">
      <c r="A15" s="63" t="s">
        <v>1554</v>
      </c>
      <c r="B15" s="64">
        <f>VLOOKUP($A15,'Return Data'!$B$7:$R$1700,3,0)</f>
        <v>44041</v>
      </c>
      <c r="C15" s="65">
        <f>VLOOKUP($A15,'Return Data'!$B$7:$R$1700,4,0)</f>
        <v>36.491</v>
      </c>
      <c r="D15" s="65">
        <f>VLOOKUP($A15,'Return Data'!$B$7:$R$1700,10,0)</f>
        <v>17.678699999999999</v>
      </c>
      <c r="E15" s="66">
        <f t="shared" si="0"/>
        <v>8</v>
      </c>
      <c r="F15" s="65">
        <f>VLOOKUP($A15,'Return Data'!$B$7:$R$1700,11,0)</f>
        <v>-16.7974</v>
      </c>
      <c r="G15" s="66">
        <f t="shared" si="1"/>
        <v>16</v>
      </c>
      <c r="H15" s="65">
        <f>VLOOKUP($A15,'Return Data'!$B$7:$R$1700,12,0)</f>
        <v>-13.413500000000001</v>
      </c>
      <c r="I15" s="66">
        <f t="shared" si="2"/>
        <v>18</v>
      </c>
      <c r="J15" s="65">
        <f>VLOOKUP($A15,'Return Data'!$B$7:$R$1700,13,0)</f>
        <v>-12.144</v>
      </c>
      <c r="K15" s="66">
        <f t="shared" si="3"/>
        <v>18</v>
      </c>
      <c r="L15" s="65">
        <f>VLOOKUP($A15,'Return Data'!$B$7:$R$1700,17,0)</f>
        <v>-12.041600000000001</v>
      </c>
      <c r="M15" s="66">
        <f>RANK(L15,L$8:L$30,0)</f>
        <v>11</v>
      </c>
      <c r="N15" s="65">
        <f>VLOOKUP($A15,'Return Data'!$B$7:$R$1700,14,0)</f>
        <v>-2.8094000000000001</v>
      </c>
      <c r="O15" s="66">
        <f>RANK(N15,N$8:N$30,0)</f>
        <v>6</v>
      </c>
      <c r="P15" s="65">
        <f>VLOOKUP($A15,'Return Data'!$B$7:$R$1700,15,0)</f>
        <v>6.1580000000000004</v>
      </c>
      <c r="Q15" s="66">
        <f>RANK(P15,P$8:P$30,0)</f>
        <v>4</v>
      </c>
      <c r="R15" s="65">
        <f>VLOOKUP($A15,'Return Data'!$B$7:$R$1700,16,0)</f>
        <v>11.5776</v>
      </c>
      <c r="S15" s="67">
        <f t="shared" si="4"/>
        <v>8</v>
      </c>
    </row>
    <row r="16" spans="1:20" x14ac:dyDescent="0.3">
      <c r="A16" s="63" t="s">
        <v>1557</v>
      </c>
      <c r="B16" s="64">
        <f>VLOOKUP($A16,'Return Data'!$B$7:$R$1700,3,0)</f>
        <v>44041</v>
      </c>
      <c r="C16" s="65">
        <f>VLOOKUP($A16,'Return Data'!$B$7:$R$1700,4,0)</f>
        <v>43.372300000000003</v>
      </c>
      <c r="D16" s="65">
        <f>VLOOKUP($A16,'Return Data'!$B$7:$R$1700,10,0)</f>
        <v>19.601500000000001</v>
      </c>
      <c r="E16" s="66">
        <f t="shared" si="0"/>
        <v>4</v>
      </c>
      <c r="F16" s="65">
        <f>VLOOKUP($A16,'Return Data'!$B$7:$R$1700,11,0)</f>
        <v>-14.3987</v>
      </c>
      <c r="G16" s="66">
        <f t="shared" si="1"/>
        <v>12</v>
      </c>
      <c r="H16" s="65">
        <f>VLOOKUP($A16,'Return Data'!$B$7:$R$1700,12,0)</f>
        <v>-7.4711999999999996</v>
      </c>
      <c r="I16" s="66">
        <f t="shared" si="2"/>
        <v>14</v>
      </c>
      <c r="J16" s="65">
        <f>VLOOKUP($A16,'Return Data'!$B$7:$R$1700,13,0)</f>
        <v>-6.2022000000000004</v>
      </c>
      <c r="K16" s="66">
        <f t="shared" si="3"/>
        <v>17</v>
      </c>
      <c r="L16" s="65">
        <f>VLOOKUP($A16,'Return Data'!$B$7:$R$1700,17,0)</f>
        <v>-11.997999999999999</v>
      </c>
      <c r="M16" s="66">
        <f>RANK(L16,L$8:L$30,0)</f>
        <v>10</v>
      </c>
      <c r="N16" s="65">
        <f>VLOOKUP($A16,'Return Data'!$B$7:$R$1700,14,0)</f>
        <v>-8.0098000000000003</v>
      </c>
      <c r="O16" s="66">
        <f>RANK(N16,N$8:N$30,0)</f>
        <v>12</v>
      </c>
      <c r="P16" s="65">
        <f>VLOOKUP($A16,'Return Data'!$B$7:$R$1700,15,0)</f>
        <v>0.60029999999999994</v>
      </c>
      <c r="Q16" s="66">
        <f>RANK(P16,P$8:P$30,0)</f>
        <v>13</v>
      </c>
      <c r="R16" s="65">
        <f>VLOOKUP($A16,'Return Data'!$B$7:$R$1700,16,0)</f>
        <v>10.2628</v>
      </c>
      <c r="S16" s="67">
        <f t="shared" si="4"/>
        <v>10</v>
      </c>
    </row>
    <row r="17" spans="1:19" x14ac:dyDescent="0.3">
      <c r="A17" s="63" t="s">
        <v>1559</v>
      </c>
      <c r="B17" s="64">
        <f>VLOOKUP($A17,'Return Data'!$B$7:$R$1700,3,0)</f>
        <v>44041</v>
      </c>
      <c r="C17" s="65">
        <f>VLOOKUP($A17,'Return Data'!$B$7:$R$1700,4,0)</f>
        <v>23.75</v>
      </c>
      <c r="D17" s="65">
        <f>VLOOKUP($A17,'Return Data'!$B$7:$R$1700,10,0)</f>
        <v>20.070799999999998</v>
      </c>
      <c r="E17" s="66">
        <f t="shared" si="0"/>
        <v>3</v>
      </c>
      <c r="F17" s="65">
        <f>VLOOKUP($A17,'Return Data'!$B$7:$R$1700,11,0)</f>
        <v>-18.131699999999999</v>
      </c>
      <c r="G17" s="66">
        <f t="shared" si="1"/>
        <v>17</v>
      </c>
      <c r="H17" s="65">
        <f>VLOOKUP($A17,'Return Data'!$B$7:$R$1700,12,0)</f>
        <v>-8.5482999999999993</v>
      </c>
      <c r="I17" s="66">
        <f t="shared" si="2"/>
        <v>15</v>
      </c>
      <c r="J17" s="65">
        <f>VLOOKUP($A17,'Return Data'!$B$7:$R$1700,13,0)</f>
        <v>-5.4913999999999996</v>
      </c>
      <c r="K17" s="66">
        <f t="shared" si="3"/>
        <v>14</v>
      </c>
      <c r="L17" s="65">
        <f>VLOOKUP($A17,'Return Data'!$B$7:$R$1700,17,0)</f>
        <v>-4.8434999999999997</v>
      </c>
      <c r="M17" s="66">
        <f>RANK(L17,L$8:L$30,0)</f>
        <v>6</v>
      </c>
      <c r="N17" s="65">
        <f>VLOOKUP($A17,'Return Data'!$B$7:$R$1700,14,0)</f>
        <v>-4.2130000000000001</v>
      </c>
      <c r="O17" s="66">
        <f>RANK(N17,N$8:N$30,0)</f>
        <v>8</v>
      </c>
      <c r="P17" s="65">
        <f>VLOOKUP($A17,'Return Data'!$B$7:$R$1700,15,0)</f>
        <v>2.3530000000000002</v>
      </c>
      <c r="Q17" s="66">
        <f>RANK(P17,P$8:P$30,0)</f>
        <v>9</v>
      </c>
      <c r="R17" s="65">
        <f>VLOOKUP($A17,'Return Data'!$B$7:$R$1700,16,0)</f>
        <v>9.0859000000000005</v>
      </c>
      <c r="S17" s="67">
        <f t="shared" si="4"/>
        <v>13</v>
      </c>
    </row>
    <row r="18" spans="1:19" x14ac:dyDescent="0.3">
      <c r="A18" s="63" t="s">
        <v>1561</v>
      </c>
      <c r="B18" s="64">
        <f>VLOOKUP($A18,'Return Data'!$B$7:$R$1700,3,0)</f>
        <v>44041</v>
      </c>
      <c r="C18" s="65">
        <f>VLOOKUP($A18,'Return Data'!$B$7:$R$1700,4,0)</f>
        <v>8.49</v>
      </c>
      <c r="D18" s="65">
        <f>VLOOKUP($A18,'Return Data'!$B$7:$R$1700,10,0)</f>
        <v>11.857699999999999</v>
      </c>
      <c r="E18" s="66">
        <f t="shared" si="0"/>
        <v>22</v>
      </c>
      <c r="F18" s="65">
        <f>VLOOKUP($A18,'Return Data'!$B$7:$R$1700,11,0)</f>
        <v>-16.683</v>
      </c>
      <c r="G18" s="66">
        <f t="shared" si="1"/>
        <v>15</v>
      </c>
      <c r="H18" s="65">
        <f>VLOOKUP($A18,'Return Data'!$B$7:$R$1700,12,0)</f>
        <v>-11.654500000000001</v>
      </c>
      <c r="I18" s="66">
        <f t="shared" si="2"/>
        <v>17</v>
      </c>
      <c r="J18" s="65">
        <f>VLOOKUP($A18,'Return Data'!$B$7:$R$1700,13,0)</f>
        <v>-5.9801000000000002</v>
      </c>
      <c r="K18" s="66">
        <f t="shared" si="3"/>
        <v>16</v>
      </c>
      <c r="L18" s="65">
        <f>VLOOKUP($A18,'Return Data'!$B$7:$R$1700,17,0)</f>
        <v>-10.167999999999999</v>
      </c>
      <c r="M18" s="66">
        <f>RANK(L18,L$8:L$30,0)</f>
        <v>9</v>
      </c>
      <c r="N18" s="65">
        <f>VLOOKUP($A18,'Return Data'!$B$7:$R$1700,14,0)</f>
        <v>-5.4892000000000003</v>
      </c>
      <c r="O18" s="66">
        <f>RANK(N18,N$8:N$30,0)</f>
        <v>10</v>
      </c>
      <c r="P18" s="65"/>
      <c r="Q18" s="66"/>
      <c r="R18" s="65">
        <f>VLOOKUP($A18,'Return Data'!$B$7:$R$1700,16,0)</f>
        <v>-5.1325000000000003</v>
      </c>
      <c r="S18" s="67">
        <f t="shared" si="4"/>
        <v>22</v>
      </c>
    </row>
    <row r="19" spans="1:19" x14ac:dyDescent="0.3">
      <c r="A19" s="63" t="s">
        <v>1562</v>
      </c>
      <c r="B19" s="64">
        <f>VLOOKUP($A19,'Return Data'!$B$7:$R$1700,3,0)</f>
        <v>44041</v>
      </c>
      <c r="C19" s="65">
        <f>VLOOKUP($A19,'Return Data'!$B$7:$R$1700,4,0)</f>
        <v>10.66</v>
      </c>
      <c r="D19" s="65">
        <f>VLOOKUP($A19,'Return Data'!$B$7:$R$1700,10,0)</f>
        <v>14.9946</v>
      </c>
      <c r="E19" s="66">
        <f t="shared" si="0"/>
        <v>14</v>
      </c>
      <c r="F19" s="65"/>
      <c r="G19" s="66"/>
      <c r="H19" s="65"/>
      <c r="I19" s="66"/>
      <c r="J19" s="65"/>
      <c r="K19" s="66"/>
      <c r="L19" s="65"/>
      <c r="M19" s="66"/>
      <c r="N19" s="65"/>
      <c r="O19" s="66"/>
      <c r="P19" s="65"/>
      <c r="Q19" s="66"/>
      <c r="R19" s="65">
        <f>VLOOKUP($A19,'Return Data'!$B$7:$R$1700,16,0)</f>
        <v>6.6</v>
      </c>
      <c r="S19" s="67">
        <f t="shared" si="4"/>
        <v>15</v>
      </c>
    </row>
    <row r="20" spans="1:19" x14ac:dyDescent="0.3">
      <c r="A20" s="63" t="s">
        <v>1564</v>
      </c>
      <c r="B20" s="64">
        <f>VLOOKUP($A20,'Return Data'!$B$7:$R$1700,3,0)</f>
        <v>44041</v>
      </c>
      <c r="C20" s="65">
        <f>VLOOKUP($A20,'Return Data'!$B$7:$R$1700,4,0)</f>
        <v>10.5</v>
      </c>
      <c r="D20" s="65">
        <f>VLOOKUP($A20,'Return Data'!$B$7:$R$1700,10,0)</f>
        <v>13.146599999999999</v>
      </c>
      <c r="E20" s="66">
        <f t="shared" si="0"/>
        <v>18</v>
      </c>
      <c r="F20" s="65">
        <f>VLOOKUP($A20,'Return Data'!$B$7:$R$1700,11,0)</f>
        <v>-12.427</v>
      </c>
      <c r="G20" s="66">
        <f>RANK(F20,F$8:F$30,0)</f>
        <v>9</v>
      </c>
      <c r="H20" s="65">
        <f>VLOOKUP($A20,'Return Data'!$B$7:$R$1700,12,0)</f>
        <v>-1.0367999999999999</v>
      </c>
      <c r="I20" s="66">
        <f>RANK(H20,H$8:H$30,0)</f>
        <v>8</v>
      </c>
      <c r="J20" s="65">
        <f>VLOOKUP($A20,'Return Data'!$B$7:$R$1700,13,0)</f>
        <v>8.6957000000000004</v>
      </c>
      <c r="K20" s="66">
        <f>RANK(J20,J$8:J$30,0)</f>
        <v>7</v>
      </c>
      <c r="L20" s="65"/>
      <c r="M20" s="66"/>
      <c r="N20" s="65"/>
      <c r="O20" s="66"/>
      <c r="P20" s="65"/>
      <c r="Q20" s="66"/>
      <c r="R20" s="65">
        <f>VLOOKUP($A20,'Return Data'!$B$7:$R$1700,16,0)</f>
        <v>2.8306</v>
      </c>
      <c r="S20" s="67">
        <f t="shared" si="4"/>
        <v>19</v>
      </c>
    </row>
    <row r="21" spans="1:19" x14ac:dyDescent="0.3">
      <c r="A21" s="63" t="s">
        <v>1566</v>
      </c>
      <c r="B21" s="64">
        <f>VLOOKUP($A21,'Return Data'!$B$7:$R$1700,3,0)</f>
        <v>44041</v>
      </c>
      <c r="C21" s="65">
        <f>VLOOKUP($A21,'Return Data'!$B$7:$R$1700,4,0)</f>
        <v>8.5779999999999994</v>
      </c>
      <c r="D21" s="65">
        <f>VLOOKUP($A21,'Return Data'!$B$7:$R$1700,10,0)</f>
        <v>16.171700000000001</v>
      </c>
      <c r="E21" s="66">
        <f t="shared" si="0"/>
        <v>12</v>
      </c>
      <c r="F21" s="65"/>
      <c r="G21" s="66"/>
      <c r="H21" s="65"/>
      <c r="I21" s="66"/>
      <c r="J21" s="65"/>
      <c r="K21" s="66"/>
      <c r="L21" s="65"/>
      <c r="M21" s="66"/>
      <c r="N21" s="65"/>
      <c r="O21" s="66"/>
      <c r="P21" s="65"/>
      <c r="Q21" s="66"/>
      <c r="R21" s="65">
        <f>VLOOKUP($A21,'Return Data'!$B$7:$R$1700,16,0)</f>
        <v>-14.22</v>
      </c>
      <c r="S21" s="67">
        <f t="shared" si="4"/>
        <v>23</v>
      </c>
    </row>
    <row r="22" spans="1:19" x14ac:dyDescent="0.3">
      <c r="A22" s="63" t="s">
        <v>1569</v>
      </c>
      <c r="B22" s="64">
        <f>VLOOKUP($A22,'Return Data'!$B$7:$R$1700,3,0)</f>
        <v>44041</v>
      </c>
      <c r="C22" s="65">
        <f>VLOOKUP($A22,'Return Data'!$B$7:$R$1700,4,0)</f>
        <v>74.266000000000005</v>
      </c>
      <c r="D22" s="65">
        <f>VLOOKUP($A22,'Return Data'!$B$7:$R$1700,10,0)</f>
        <v>16.994900000000001</v>
      </c>
      <c r="E22" s="66">
        <f t="shared" si="0"/>
        <v>10</v>
      </c>
      <c r="F22" s="65">
        <f>VLOOKUP($A22,'Return Data'!$B$7:$R$1700,11,0)</f>
        <v>-15.1333</v>
      </c>
      <c r="G22" s="66">
        <f t="shared" ref="G22:G30" si="5">RANK(F22,F$8:F$30,0)</f>
        <v>14</v>
      </c>
      <c r="H22" s="65">
        <f>VLOOKUP($A22,'Return Data'!$B$7:$R$1700,12,0)</f>
        <v>-3.7482000000000002</v>
      </c>
      <c r="I22" s="66">
        <f t="shared" ref="I22:I30" si="6">RANK(H22,H$8:H$30,0)</f>
        <v>11</v>
      </c>
      <c r="J22" s="65">
        <f>VLOOKUP($A22,'Return Data'!$B$7:$R$1700,13,0)</f>
        <v>4.2374000000000001</v>
      </c>
      <c r="K22" s="66">
        <f t="shared" ref="K22:K30" si="7">RANK(J22,J$8:J$30,0)</f>
        <v>12</v>
      </c>
      <c r="L22" s="65">
        <f>VLOOKUP($A22,'Return Data'!$B$7:$R$1700,17,0)</f>
        <v>-3.2282999999999999</v>
      </c>
      <c r="M22" s="66">
        <f>RANK(L22,L$8:L$30,0)</f>
        <v>4</v>
      </c>
      <c r="N22" s="65">
        <f>VLOOKUP($A22,'Return Data'!$B$7:$R$1700,14,0)</f>
        <v>-1.6973</v>
      </c>
      <c r="O22" s="66">
        <f>RANK(N22,N$8:N$30,0)</f>
        <v>5</v>
      </c>
      <c r="P22" s="65">
        <f>VLOOKUP($A22,'Return Data'!$B$7:$R$1700,15,0)</f>
        <v>6.1192000000000002</v>
      </c>
      <c r="Q22" s="66">
        <f>RANK(P22,P$8:P$30,0)</f>
        <v>5</v>
      </c>
      <c r="R22" s="65">
        <f>VLOOKUP($A22,'Return Data'!$B$7:$R$1700,16,0)</f>
        <v>12.4978</v>
      </c>
      <c r="S22" s="67">
        <f t="shared" si="4"/>
        <v>6</v>
      </c>
    </row>
    <row r="23" spans="1:19" x14ac:dyDescent="0.3">
      <c r="A23" s="63" t="s">
        <v>1570</v>
      </c>
      <c r="B23" s="64">
        <f>VLOOKUP($A23,'Return Data'!$B$7:$R$1700,3,0)</f>
        <v>44041</v>
      </c>
      <c r="C23" s="65">
        <f>VLOOKUP($A23,'Return Data'!$B$7:$R$1700,4,0)</f>
        <v>20.074999999999999</v>
      </c>
      <c r="D23" s="65">
        <f>VLOOKUP($A23,'Return Data'!$B$7:$R$1700,10,0)</f>
        <v>14.983700000000001</v>
      </c>
      <c r="E23" s="66">
        <f t="shared" si="0"/>
        <v>15</v>
      </c>
      <c r="F23" s="65">
        <f>VLOOKUP($A23,'Return Data'!$B$7:$R$1700,11,0)</f>
        <v>-19.9434</v>
      </c>
      <c r="G23" s="66">
        <f t="shared" si="5"/>
        <v>19</v>
      </c>
      <c r="H23" s="65">
        <f>VLOOKUP($A23,'Return Data'!$B$7:$R$1700,12,0)</f>
        <v>-15.2882</v>
      </c>
      <c r="I23" s="66">
        <f t="shared" si="6"/>
        <v>20</v>
      </c>
      <c r="J23" s="65">
        <f>VLOOKUP($A23,'Return Data'!$B$7:$R$1700,13,0)</f>
        <v>-12.7364</v>
      </c>
      <c r="K23" s="66">
        <f t="shared" si="7"/>
        <v>19</v>
      </c>
      <c r="L23" s="65">
        <f>VLOOKUP($A23,'Return Data'!$B$7:$R$1700,17,0)</f>
        <v>-13.9247</v>
      </c>
      <c r="M23" s="66">
        <f>RANK(L23,L$8:L$30,0)</f>
        <v>13</v>
      </c>
      <c r="N23" s="65">
        <f>VLOOKUP($A23,'Return Data'!$B$7:$R$1700,14,0)</f>
        <v>-7.1928000000000001</v>
      </c>
      <c r="O23" s="66">
        <f>RANK(N23,N$8:N$30,0)</f>
        <v>11</v>
      </c>
      <c r="P23" s="65">
        <f>VLOOKUP($A23,'Return Data'!$B$7:$R$1700,15,0)</f>
        <v>5.8417000000000003</v>
      </c>
      <c r="Q23" s="66">
        <f>RANK(P23,P$8:P$30,0)</f>
        <v>6</v>
      </c>
      <c r="R23" s="65">
        <f>VLOOKUP($A23,'Return Data'!$B$7:$R$1700,16,0)</f>
        <v>11.8574</v>
      </c>
      <c r="S23" s="67">
        <f t="shared" si="4"/>
        <v>7</v>
      </c>
    </row>
    <row r="24" spans="1:19" x14ac:dyDescent="0.3">
      <c r="A24" s="63" t="s">
        <v>1573</v>
      </c>
      <c r="B24" s="64">
        <f>VLOOKUP($A24,'Return Data'!$B$7:$R$1700,3,0)</f>
        <v>44041</v>
      </c>
      <c r="C24" s="65">
        <f>VLOOKUP($A24,'Return Data'!$B$7:$R$1700,4,0)</f>
        <v>38.917999999999999</v>
      </c>
      <c r="D24" s="65">
        <f>VLOOKUP($A24,'Return Data'!$B$7:$R$1700,10,0)</f>
        <v>17.071300000000001</v>
      </c>
      <c r="E24" s="66">
        <f t="shared" si="0"/>
        <v>9</v>
      </c>
      <c r="F24" s="65">
        <f>VLOOKUP($A24,'Return Data'!$B$7:$R$1700,11,0)</f>
        <v>-12.8673</v>
      </c>
      <c r="G24" s="66">
        <f t="shared" si="5"/>
        <v>10</v>
      </c>
      <c r="H24" s="65">
        <f>VLOOKUP($A24,'Return Data'!$B$7:$R$1700,12,0)</f>
        <v>-4.3253000000000004</v>
      </c>
      <c r="I24" s="66">
        <f t="shared" si="6"/>
        <v>12</v>
      </c>
      <c r="J24" s="65">
        <f>VLOOKUP($A24,'Return Data'!$B$7:$R$1700,13,0)</f>
        <v>1.2817000000000001</v>
      </c>
      <c r="K24" s="66">
        <f t="shared" si="7"/>
        <v>13</v>
      </c>
      <c r="L24" s="65">
        <f>VLOOKUP($A24,'Return Data'!$B$7:$R$1700,17,0)</f>
        <v>-6.1382000000000003</v>
      </c>
      <c r="M24" s="66">
        <f>RANK(L24,L$8:L$30,0)</f>
        <v>8</v>
      </c>
      <c r="N24" s="65">
        <f>VLOOKUP($A24,'Return Data'!$B$7:$R$1700,14,0)</f>
        <v>-1.3928</v>
      </c>
      <c r="O24" s="66">
        <f>RANK(N24,N$8:N$30,0)</f>
        <v>4</v>
      </c>
      <c r="P24" s="65">
        <f>VLOOKUP($A24,'Return Data'!$B$7:$R$1700,15,0)</f>
        <v>8.2484999999999999</v>
      </c>
      <c r="Q24" s="66">
        <f>RANK(P24,P$8:P$30,0)</f>
        <v>3</v>
      </c>
      <c r="R24" s="65">
        <f>VLOOKUP($A24,'Return Data'!$B$7:$R$1700,16,0)</f>
        <v>18.1541</v>
      </c>
      <c r="S24" s="67">
        <f t="shared" si="4"/>
        <v>3</v>
      </c>
    </row>
    <row r="25" spans="1:19" x14ac:dyDescent="0.3">
      <c r="A25" s="63" t="s">
        <v>1574</v>
      </c>
      <c r="B25" s="64">
        <f>VLOOKUP($A25,'Return Data'!$B$7:$R$1700,3,0)</f>
        <v>44041</v>
      </c>
      <c r="C25" s="65">
        <f>VLOOKUP($A25,'Return Data'!$B$7:$R$1700,4,0)</f>
        <v>10.76</v>
      </c>
      <c r="D25" s="65">
        <f>VLOOKUP($A25,'Return Data'!$B$7:$R$1700,10,0)</f>
        <v>20.223500000000001</v>
      </c>
      <c r="E25" s="66">
        <f t="shared" si="0"/>
        <v>2</v>
      </c>
      <c r="F25" s="65">
        <f>VLOOKUP($A25,'Return Data'!$B$7:$R$1700,11,0)</f>
        <v>-4.6943999999999999</v>
      </c>
      <c r="G25" s="66">
        <f t="shared" si="5"/>
        <v>3</v>
      </c>
      <c r="H25" s="65">
        <f>VLOOKUP($A25,'Return Data'!$B$7:$R$1700,12,0)</f>
        <v>6.5347</v>
      </c>
      <c r="I25" s="66">
        <f t="shared" si="6"/>
        <v>4</v>
      </c>
      <c r="J25" s="65">
        <f>VLOOKUP($A25,'Return Data'!$B$7:$R$1700,13,0)</f>
        <v>12.200200000000001</v>
      </c>
      <c r="K25" s="66">
        <f t="shared" si="7"/>
        <v>3</v>
      </c>
      <c r="L25" s="65"/>
      <c r="M25" s="66"/>
      <c r="N25" s="65"/>
      <c r="O25" s="66"/>
      <c r="P25" s="65"/>
      <c r="Q25" s="66"/>
      <c r="R25" s="65">
        <f>VLOOKUP($A25,'Return Data'!$B$7:$R$1700,16,0)</f>
        <v>6.2211999999999996</v>
      </c>
      <c r="S25" s="67">
        <f t="shared" si="4"/>
        <v>16</v>
      </c>
    </row>
    <row r="26" spans="1:19" x14ac:dyDescent="0.3">
      <c r="A26" s="63" t="s">
        <v>1577</v>
      </c>
      <c r="B26" s="64">
        <f>VLOOKUP($A26,'Return Data'!$B$7:$R$1700,3,0)</f>
        <v>44041</v>
      </c>
      <c r="C26" s="65">
        <f>VLOOKUP($A26,'Return Data'!$B$7:$R$1700,4,0)</f>
        <v>49.448300000000003</v>
      </c>
      <c r="D26" s="65">
        <f>VLOOKUP($A26,'Return Data'!$B$7:$R$1700,10,0)</f>
        <v>37.000900000000001</v>
      </c>
      <c r="E26" s="66">
        <f t="shared" si="0"/>
        <v>1</v>
      </c>
      <c r="F26" s="65">
        <f>VLOOKUP($A26,'Return Data'!$B$7:$R$1700,11,0)</f>
        <v>8.3884000000000007</v>
      </c>
      <c r="G26" s="66">
        <f t="shared" si="5"/>
        <v>1</v>
      </c>
      <c r="H26" s="65">
        <f>VLOOKUP($A26,'Return Data'!$B$7:$R$1700,12,0)</f>
        <v>20.77</v>
      </c>
      <c r="I26" s="66">
        <f t="shared" si="6"/>
        <v>1</v>
      </c>
      <c r="J26" s="65">
        <f>VLOOKUP($A26,'Return Data'!$B$7:$R$1700,13,0)</f>
        <v>17.743600000000001</v>
      </c>
      <c r="K26" s="66">
        <f t="shared" si="7"/>
        <v>2</v>
      </c>
      <c r="L26" s="65">
        <f>VLOOKUP($A26,'Return Data'!$B$7:$R$1700,17,0)</f>
        <v>-2.3088000000000002</v>
      </c>
      <c r="M26" s="66">
        <f>RANK(L26,L$8:L$30,0)</f>
        <v>3</v>
      </c>
      <c r="N26" s="65">
        <f>VLOOKUP($A26,'Return Data'!$B$7:$R$1700,14,0)</f>
        <v>-0.7984</v>
      </c>
      <c r="O26" s="66">
        <f>RANK(N26,N$8:N$30,0)</f>
        <v>3</v>
      </c>
      <c r="P26" s="65">
        <f>VLOOKUP($A26,'Return Data'!$B$7:$R$1700,15,0)</f>
        <v>2.7797999999999998</v>
      </c>
      <c r="Q26" s="66">
        <f>RANK(P26,P$8:P$30,0)</f>
        <v>8</v>
      </c>
      <c r="R26" s="65">
        <f>VLOOKUP($A26,'Return Data'!$B$7:$R$1700,16,0)</f>
        <v>5.0335000000000001</v>
      </c>
      <c r="S26" s="67">
        <f t="shared" si="4"/>
        <v>18</v>
      </c>
    </row>
    <row r="27" spans="1:19" x14ac:dyDescent="0.3">
      <c r="A27" s="63" t="s">
        <v>1578</v>
      </c>
      <c r="B27" s="64">
        <f>VLOOKUP($A27,'Return Data'!$B$7:$R$1700,3,0)</f>
        <v>44041</v>
      </c>
      <c r="C27" s="65">
        <f>VLOOKUP($A27,'Return Data'!$B$7:$R$1700,4,0)</f>
        <v>55.129899999999999</v>
      </c>
      <c r="D27" s="65">
        <f>VLOOKUP($A27,'Return Data'!$B$7:$R$1700,10,0)</f>
        <v>12.705500000000001</v>
      </c>
      <c r="E27" s="66">
        <f t="shared" si="0"/>
        <v>20</v>
      </c>
      <c r="F27" s="65">
        <f>VLOOKUP($A27,'Return Data'!$B$7:$R$1700,11,0)</f>
        <v>-11.270300000000001</v>
      </c>
      <c r="G27" s="66">
        <f t="shared" si="5"/>
        <v>7</v>
      </c>
      <c r="H27" s="65">
        <f>VLOOKUP($A27,'Return Data'!$B$7:$R$1700,12,0)</f>
        <v>-3.4138999999999999</v>
      </c>
      <c r="I27" s="66">
        <f t="shared" si="6"/>
        <v>10</v>
      </c>
      <c r="J27" s="65">
        <f>VLOOKUP($A27,'Return Data'!$B$7:$R$1700,13,0)</f>
        <v>5.6905999999999999</v>
      </c>
      <c r="K27" s="66">
        <f t="shared" si="7"/>
        <v>9</v>
      </c>
      <c r="L27" s="65">
        <f>VLOOKUP($A27,'Return Data'!$B$7:$R$1700,17,0)</f>
        <v>-0.64700000000000002</v>
      </c>
      <c r="M27" s="66">
        <f>RANK(L27,L$8:L$30,0)</f>
        <v>2</v>
      </c>
      <c r="N27" s="65">
        <f>VLOOKUP($A27,'Return Data'!$B$7:$R$1700,14,0)</f>
        <v>4.2972999999999999</v>
      </c>
      <c r="O27" s="66">
        <f>RANK(N27,N$8:N$30,0)</f>
        <v>2</v>
      </c>
      <c r="P27" s="65">
        <f>VLOOKUP($A27,'Return Data'!$B$7:$R$1700,15,0)</f>
        <v>10.7051</v>
      </c>
      <c r="Q27" s="66">
        <f>RANK(P27,P$8:P$30,0)</f>
        <v>1</v>
      </c>
      <c r="R27" s="65">
        <f>VLOOKUP($A27,'Return Data'!$B$7:$R$1700,16,0)</f>
        <v>21.2761</v>
      </c>
      <c r="S27" s="67">
        <f t="shared" si="4"/>
        <v>1</v>
      </c>
    </row>
    <row r="28" spans="1:19" x14ac:dyDescent="0.3">
      <c r="A28" s="63" t="s">
        <v>1581</v>
      </c>
      <c r="B28" s="64">
        <f>VLOOKUP($A28,'Return Data'!$B$7:$R$1700,3,0)</f>
        <v>44041</v>
      </c>
      <c r="C28" s="65">
        <f>VLOOKUP($A28,'Return Data'!$B$7:$R$1700,4,0)</f>
        <v>70.153999999999996</v>
      </c>
      <c r="D28" s="65">
        <f>VLOOKUP($A28,'Return Data'!$B$7:$R$1700,10,0)</f>
        <v>14.561999999999999</v>
      </c>
      <c r="E28" s="66">
        <f t="shared" si="0"/>
        <v>16</v>
      </c>
      <c r="F28" s="65">
        <f>VLOOKUP($A28,'Return Data'!$B$7:$R$1700,11,0)</f>
        <v>-18.254100000000001</v>
      </c>
      <c r="G28" s="66">
        <f t="shared" si="5"/>
        <v>18</v>
      </c>
      <c r="H28" s="65">
        <f>VLOOKUP($A28,'Return Data'!$B$7:$R$1700,12,0)</f>
        <v>-9.9016000000000002</v>
      </c>
      <c r="I28" s="66">
        <f t="shared" si="6"/>
        <v>16</v>
      </c>
      <c r="J28" s="65">
        <f>VLOOKUP($A28,'Return Data'!$B$7:$R$1700,13,0)</f>
        <v>-5.6605999999999996</v>
      </c>
      <c r="K28" s="66">
        <f t="shared" si="7"/>
        <v>15</v>
      </c>
      <c r="L28" s="65">
        <f>VLOOKUP($A28,'Return Data'!$B$7:$R$1700,17,0)</f>
        <v>-12.6434</v>
      </c>
      <c r="M28" s="66">
        <f>RANK(L28,L$8:L$30,0)</f>
        <v>12</v>
      </c>
      <c r="N28" s="65">
        <f>VLOOKUP($A28,'Return Data'!$B$7:$R$1700,14,0)</f>
        <v>-11.2501</v>
      </c>
      <c r="O28" s="66">
        <f>RANK(N28,N$8:N$30,0)</f>
        <v>15</v>
      </c>
      <c r="P28" s="65">
        <f>VLOOKUP($A28,'Return Data'!$B$7:$R$1700,15,0)</f>
        <v>-0.99429999999999996</v>
      </c>
      <c r="Q28" s="66">
        <f>RANK(P28,P$8:P$30,0)</f>
        <v>14</v>
      </c>
      <c r="R28" s="65">
        <f>VLOOKUP($A28,'Return Data'!$B$7:$R$1700,16,0)</f>
        <v>9.8116000000000003</v>
      </c>
      <c r="S28" s="67">
        <f t="shared" si="4"/>
        <v>12</v>
      </c>
    </row>
    <row r="29" spans="1:19" x14ac:dyDescent="0.3">
      <c r="A29" s="63" t="s">
        <v>1582</v>
      </c>
      <c r="B29" s="64">
        <f>VLOOKUP($A29,'Return Data'!$B$7:$R$1700,3,0)</f>
        <v>44041</v>
      </c>
      <c r="C29" s="65">
        <f>VLOOKUP($A29,'Return Data'!$B$7:$R$1700,4,0)</f>
        <v>10.285500000000001</v>
      </c>
      <c r="D29" s="65">
        <f>VLOOKUP($A29,'Return Data'!$B$7:$R$1700,10,0)</f>
        <v>19.32</v>
      </c>
      <c r="E29" s="66">
        <f t="shared" si="0"/>
        <v>5</v>
      </c>
      <c r="F29" s="65">
        <f>VLOOKUP($A29,'Return Data'!$B$7:$R$1700,11,0)</f>
        <v>-11.6662</v>
      </c>
      <c r="G29" s="66">
        <f t="shared" si="5"/>
        <v>8</v>
      </c>
      <c r="H29" s="65">
        <f>VLOOKUP($A29,'Return Data'!$B$7:$R$1700,12,0)</f>
        <v>-0.9657</v>
      </c>
      <c r="I29" s="66">
        <f t="shared" si="6"/>
        <v>7</v>
      </c>
      <c r="J29" s="65">
        <f>VLOOKUP($A29,'Return Data'!$B$7:$R$1700,13,0)</f>
        <v>4.4562999999999997</v>
      </c>
      <c r="K29" s="66">
        <f t="shared" si="7"/>
        <v>10</v>
      </c>
      <c r="L29" s="65"/>
      <c r="M29" s="66"/>
      <c r="N29" s="65"/>
      <c r="O29" s="66"/>
      <c r="P29" s="65"/>
      <c r="Q29" s="66"/>
      <c r="R29" s="65">
        <f>VLOOKUP($A29,'Return Data'!$B$7:$R$1700,16,0)</f>
        <v>1.6575</v>
      </c>
      <c r="S29" s="67">
        <f t="shared" si="4"/>
        <v>20</v>
      </c>
    </row>
    <row r="30" spans="1:19" x14ac:dyDescent="0.3">
      <c r="A30" s="63" t="s">
        <v>1584</v>
      </c>
      <c r="B30" s="64">
        <f>VLOOKUP($A30,'Return Data'!$B$7:$R$1700,3,0)</f>
        <v>44041</v>
      </c>
      <c r="C30" s="65">
        <f>VLOOKUP($A30,'Return Data'!$B$7:$R$1700,4,0)</f>
        <v>14.03</v>
      </c>
      <c r="D30" s="65">
        <f>VLOOKUP($A30,'Return Data'!$B$7:$R$1700,10,0)</f>
        <v>12.600300000000001</v>
      </c>
      <c r="E30" s="66">
        <f t="shared" si="0"/>
        <v>21</v>
      </c>
      <c r="F30" s="65">
        <f>VLOOKUP($A30,'Return Data'!$B$7:$R$1700,11,0)</f>
        <v>-13.288</v>
      </c>
      <c r="G30" s="66">
        <f t="shared" si="5"/>
        <v>11</v>
      </c>
      <c r="H30" s="65">
        <f>VLOOKUP($A30,'Return Data'!$B$7:$R$1700,12,0)</f>
        <v>-1.7506999999999999</v>
      </c>
      <c r="I30" s="66">
        <f t="shared" si="6"/>
        <v>9</v>
      </c>
      <c r="J30" s="65">
        <f>VLOOKUP($A30,'Return Data'!$B$7:$R$1700,13,0)</f>
        <v>8.9285999999999994</v>
      </c>
      <c r="K30" s="66">
        <f t="shared" si="7"/>
        <v>6</v>
      </c>
      <c r="L30" s="65">
        <f>VLOOKUP($A30,'Return Data'!$B$7:$R$1700,17,0)</f>
        <v>-5.2657999999999996</v>
      </c>
      <c r="M30" s="66">
        <f>RANK(L30,L$8:L$30,0)</f>
        <v>7</v>
      </c>
      <c r="N30" s="65">
        <f>VLOOKUP($A30,'Return Data'!$B$7:$R$1700,14,0)</f>
        <v>-3.1360999999999999</v>
      </c>
      <c r="O30" s="66">
        <f>RANK(N30,N$8:N$30,0)</f>
        <v>7</v>
      </c>
      <c r="P30" s="65">
        <f>VLOOKUP($A30,'Return Data'!$B$7:$R$1700,15,0)</f>
        <v>1.9936</v>
      </c>
      <c r="Q30" s="66">
        <f>RANK(P30,P$8:P$30,0)</f>
        <v>11</v>
      </c>
      <c r="R30" s="65">
        <f>VLOOKUP($A30,'Return Data'!$B$7:$R$1700,16,0)</f>
        <v>5.67</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16.784430434782607</v>
      </c>
      <c r="E32" s="74"/>
      <c r="F32" s="75">
        <f>AVERAGE(F8:F30)</f>
        <v>-12.430138095238094</v>
      </c>
      <c r="G32" s="74"/>
      <c r="H32" s="75">
        <f>AVERAGE(H8:H30)</f>
        <v>-3.3232809523809523</v>
      </c>
      <c r="I32" s="74"/>
      <c r="J32" s="75">
        <f>AVERAGE(J8:J30)</f>
        <v>1.7355428571428571</v>
      </c>
      <c r="K32" s="74"/>
      <c r="L32" s="75">
        <f>AVERAGE(L8:L30)</f>
        <v>-7.540373333333334</v>
      </c>
      <c r="M32" s="74"/>
      <c r="N32" s="75">
        <f>AVERAGE(N8:N30)</f>
        <v>-4.0089600000000001</v>
      </c>
      <c r="O32" s="74"/>
      <c r="P32" s="75">
        <f>AVERAGE(P8:P30)</f>
        <v>4.4323357142857152</v>
      </c>
      <c r="Q32" s="74"/>
      <c r="R32" s="75">
        <f>AVERAGE(R8:R30)</f>
        <v>8.2725043478260876</v>
      </c>
      <c r="S32" s="76"/>
    </row>
    <row r="33" spans="1:19" x14ac:dyDescent="0.3">
      <c r="A33" s="73" t="s">
        <v>28</v>
      </c>
      <c r="B33" s="74"/>
      <c r="C33" s="74"/>
      <c r="D33" s="75">
        <f>MIN(D8:D30)</f>
        <v>10.4732</v>
      </c>
      <c r="E33" s="74"/>
      <c r="F33" s="75">
        <f>MIN(F8:F30)</f>
        <v>-20.630800000000001</v>
      </c>
      <c r="G33" s="74"/>
      <c r="H33" s="75">
        <f>MIN(H8:H30)</f>
        <v>-15.303800000000001</v>
      </c>
      <c r="I33" s="74"/>
      <c r="J33" s="75">
        <f>MIN(J8:J30)</f>
        <v>-14.239599999999999</v>
      </c>
      <c r="K33" s="74"/>
      <c r="L33" s="75">
        <f>MIN(L8:L30)</f>
        <v>-16.7484</v>
      </c>
      <c r="M33" s="74"/>
      <c r="N33" s="75">
        <f>MIN(N8:N30)</f>
        <v>-11.2501</v>
      </c>
      <c r="O33" s="74"/>
      <c r="P33" s="75">
        <f>MIN(P8:P30)</f>
        <v>-0.99429999999999996</v>
      </c>
      <c r="Q33" s="74"/>
      <c r="R33" s="75">
        <f>MIN(R8:R30)</f>
        <v>-14.22</v>
      </c>
      <c r="S33" s="76"/>
    </row>
    <row r="34" spans="1:19" ht="15" thickBot="1" x14ac:dyDescent="0.35">
      <c r="A34" s="77" t="s">
        <v>29</v>
      </c>
      <c r="B34" s="78"/>
      <c r="C34" s="78"/>
      <c r="D34" s="79">
        <f>MAX(D8:D30)</f>
        <v>37.000900000000001</v>
      </c>
      <c r="E34" s="78"/>
      <c r="F34" s="79">
        <f>MAX(F8:F30)</f>
        <v>8.3884000000000007</v>
      </c>
      <c r="G34" s="78"/>
      <c r="H34" s="79">
        <f>MAX(H8:H30)</f>
        <v>20.77</v>
      </c>
      <c r="I34" s="78"/>
      <c r="J34" s="79">
        <f>MAX(J8:J30)</f>
        <v>19.120699999999999</v>
      </c>
      <c r="K34" s="78"/>
      <c r="L34" s="79">
        <f>MAX(L8:L30)</f>
        <v>5.5061</v>
      </c>
      <c r="M34" s="78"/>
      <c r="N34" s="79">
        <f>MAX(N8:N30)</f>
        <v>5.7226999999999997</v>
      </c>
      <c r="O34" s="78"/>
      <c r="P34" s="79">
        <f>MAX(P8:P30)</f>
        <v>10.7051</v>
      </c>
      <c r="Q34" s="78"/>
      <c r="R34" s="79">
        <f>MAX(R8:R30)</f>
        <v>21.2761</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44041</v>
      </c>
      <c r="C8" s="65">
        <f>VLOOKUP($A8,'Return Data'!$B$7:$R$1700,4,0)</f>
        <v>25.990200000000002</v>
      </c>
      <c r="D8" s="65">
        <f>VLOOKUP($A8,'Return Data'!$B$7:$R$1700,10,0)</f>
        <v>16.228999999999999</v>
      </c>
      <c r="E8" s="66">
        <f t="shared" ref="E8:E30" si="0">RANK(D8,D$8:D$30,0)</f>
        <v>11</v>
      </c>
      <c r="F8" s="65">
        <f>VLOOKUP($A8,'Return Data'!$B$7:$R$1700,11,0)</f>
        <v>-21.112300000000001</v>
      </c>
      <c r="G8" s="66">
        <f t="shared" ref="G8:G18" si="1">RANK(F8,F$8:F$30,0)</f>
        <v>21</v>
      </c>
      <c r="H8" s="65">
        <f>VLOOKUP($A8,'Return Data'!$B$7:$R$1700,12,0)</f>
        <v>-14.6188</v>
      </c>
      <c r="I8" s="66">
        <f t="shared" ref="I8:I18" si="2">RANK(H8,H$8:H$30,0)</f>
        <v>19</v>
      </c>
      <c r="J8" s="65">
        <f>VLOOKUP($A8,'Return Data'!$B$7:$R$1700,13,0)</f>
        <v>-15.2384</v>
      </c>
      <c r="K8" s="66">
        <f t="shared" ref="K8:K18" si="3">RANK(J8,J$8:J$30,0)</f>
        <v>21</v>
      </c>
      <c r="L8" s="65">
        <f>VLOOKUP($A8,'Return Data'!$B$7:$R$1700,17,0)</f>
        <v>-17.719200000000001</v>
      </c>
      <c r="M8" s="66">
        <f>RANK(L8,L$8:L$30,0)</f>
        <v>15</v>
      </c>
      <c r="N8" s="65">
        <f>VLOOKUP($A8,'Return Data'!$B$7:$R$1700,14,0)</f>
        <v>-12.0237</v>
      </c>
      <c r="O8" s="66">
        <f>RANK(N8,N$8:N$30,0)</f>
        <v>15</v>
      </c>
      <c r="P8" s="65">
        <f>VLOOKUP($A8,'Return Data'!$B$7:$R$1700,15,0)</f>
        <v>0.72970000000000002</v>
      </c>
      <c r="Q8" s="66">
        <f>RANK(P8,P$8:P$30,0)</f>
        <v>12</v>
      </c>
      <c r="R8" s="65">
        <f>VLOOKUP($A8,'Return Data'!$B$7:$R$1700,16,0)</f>
        <v>7.4229000000000003</v>
      </c>
      <c r="S8" s="67">
        <f t="shared" ref="S8:S30" si="4">RANK(R8,R$8:R$30,0)</f>
        <v>12</v>
      </c>
    </row>
    <row r="9" spans="1:20" x14ac:dyDescent="0.3">
      <c r="A9" s="63" t="s">
        <v>1543</v>
      </c>
      <c r="B9" s="64">
        <f>VLOOKUP($A9,'Return Data'!$B$7:$R$1700,3,0)</f>
        <v>44041</v>
      </c>
      <c r="C9" s="65">
        <f>VLOOKUP($A9,'Return Data'!$B$7:$R$1700,4,0)</f>
        <v>29.34</v>
      </c>
      <c r="D9" s="65">
        <f>VLOOKUP($A9,'Return Data'!$B$7:$R$1700,10,0)</f>
        <v>9.9700000000000006</v>
      </c>
      <c r="E9" s="66">
        <f t="shared" si="0"/>
        <v>23</v>
      </c>
      <c r="F9" s="65">
        <f>VLOOKUP($A9,'Return Data'!$B$7:$R$1700,11,0)</f>
        <v>-15.544</v>
      </c>
      <c r="G9" s="66">
        <f t="shared" si="1"/>
        <v>13</v>
      </c>
      <c r="H9" s="65">
        <f>VLOOKUP($A9,'Return Data'!$B$7:$R$1700,12,0)</f>
        <v>-6.3815999999999997</v>
      </c>
      <c r="I9" s="66">
        <f t="shared" si="2"/>
        <v>13</v>
      </c>
      <c r="J9" s="65">
        <f>VLOOKUP($A9,'Return Data'!$B$7:$R$1700,13,0)</f>
        <v>5.4637000000000002</v>
      </c>
      <c r="K9" s="66">
        <f t="shared" si="3"/>
        <v>8</v>
      </c>
      <c r="L9" s="65">
        <f>VLOOKUP($A9,'Return Data'!$B$7:$R$1700,17,0)</f>
        <v>4.0913000000000004</v>
      </c>
      <c r="M9" s="66">
        <f>RANK(L9,L$8:L$30,0)</f>
        <v>1</v>
      </c>
      <c r="N9" s="65">
        <f>VLOOKUP($A9,'Return Data'!$B$7:$R$1700,14,0)</f>
        <v>4.3844000000000003</v>
      </c>
      <c r="O9" s="66">
        <f>RANK(N9,N$8:N$30,0)</f>
        <v>1</v>
      </c>
      <c r="P9" s="65">
        <f>VLOOKUP($A9,'Return Data'!$B$7:$R$1700,15,0)</f>
        <v>8.0540000000000003</v>
      </c>
      <c r="Q9" s="66">
        <f>RANK(P9,P$8:P$30,0)</f>
        <v>2</v>
      </c>
      <c r="R9" s="65">
        <f>VLOOKUP($A9,'Return Data'!$B$7:$R$1700,16,0)</f>
        <v>17.5168</v>
      </c>
      <c r="S9" s="67">
        <f t="shared" si="4"/>
        <v>1</v>
      </c>
    </row>
    <row r="10" spans="1:20" x14ac:dyDescent="0.3">
      <c r="A10" s="63" t="s">
        <v>1545</v>
      </c>
      <c r="B10" s="64">
        <f>VLOOKUP($A10,'Return Data'!$B$7:$R$1700,3,0)</f>
        <v>44041</v>
      </c>
      <c r="C10" s="65">
        <f>VLOOKUP($A10,'Return Data'!$B$7:$R$1700,4,0)</f>
        <v>11.31</v>
      </c>
      <c r="D10" s="65">
        <f>VLOOKUP($A10,'Return Data'!$B$7:$R$1700,10,0)</f>
        <v>13.326700000000001</v>
      </c>
      <c r="E10" s="66">
        <f t="shared" si="0"/>
        <v>17</v>
      </c>
      <c r="F10" s="65">
        <f>VLOOKUP($A10,'Return Data'!$B$7:$R$1700,11,0)</f>
        <v>-3.0848</v>
      </c>
      <c r="G10" s="66">
        <f t="shared" si="1"/>
        <v>2</v>
      </c>
      <c r="H10" s="65">
        <f>VLOOKUP($A10,'Return Data'!$B$7:$R$1700,12,0)</f>
        <v>9.0646000000000004</v>
      </c>
      <c r="I10" s="66">
        <f t="shared" si="2"/>
        <v>2</v>
      </c>
      <c r="J10" s="65">
        <f>VLOOKUP($A10,'Return Data'!$B$7:$R$1700,13,0)</f>
        <v>16.959700000000002</v>
      </c>
      <c r="K10" s="66">
        <f t="shared" si="3"/>
        <v>2</v>
      </c>
      <c r="L10" s="65"/>
      <c r="M10" s="66"/>
      <c r="N10" s="65"/>
      <c r="O10" s="66"/>
      <c r="P10" s="65"/>
      <c r="Q10" s="66"/>
      <c r="R10" s="65">
        <f>VLOOKUP($A10,'Return Data'!$B$7:$R$1700,16,0)</f>
        <v>7.9410999999999996</v>
      </c>
      <c r="S10" s="67">
        <f t="shared" si="4"/>
        <v>11</v>
      </c>
    </row>
    <row r="11" spans="1:20" x14ac:dyDescent="0.3">
      <c r="A11" s="63" t="s">
        <v>1547</v>
      </c>
      <c r="B11" s="64">
        <f>VLOOKUP($A11,'Return Data'!$B$7:$R$1700,3,0)</f>
        <v>44041</v>
      </c>
      <c r="C11" s="65">
        <f>VLOOKUP($A11,'Return Data'!$B$7:$R$1700,4,0)</f>
        <v>9.9</v>
      </c>
      <c r="D11" s="65">
        <f>VLOOKUP($A11,'Return Data'!$B$7:$R$1700,10,0)</f>
        <v>18.562899999999999</v>
      </c>
      <c r="E11" s="66">
        <f t="shared" si="0"/>
        <v>6</v>
      </c>
      <c r="F11" s="65">
        <f>VLOOKUP($A11,'Return Data'!$B$7:$R$1700,11,0)</f>
        <v>-6.1611000000000002</v>
      </c>
      <c r="G11" s="66">
        <f t="shared" si="1"/>
        <v>4</v>
      </c>
      <c r="H11" s="65">
        <f>VLOOKUP($A11,'Return Data'!$B$7:$R$1700,12,0)</f>
        <v>5.6563999999999997</v>
      </c>
      <c r="I11" s="66">
        <f t="shared" si="2"/>
        <v>3</v>
      </c>
      <c r="J11" s="65">
        <f>VLOOKUP($A11,'Return Data'!$B$7:$R$1700,13,0)</f>
        <v>7.2588999999999997</v>
      </c>
      <c r="K11" s="66">
        <f t="shared" si="3"/>
        <v>6</v>
      </c>
      <c r="L11" s="65"/>
      <c r="M11" s="66"/>
      <c r="N11" s="65"/>
      <c r="O11" s="66"/>
      <c r="P11" s="65"/>
      <c r="Q11" s="66"/>
      <c r="R11" s="65">
        <f>VLOOKUP($A11,'Return Data'!$B$7:$R$1700,16,0)</f>
        <v>-0.68979999999999997</v>
      </c>
      <c r="S11" s="67">
        <f t="shared" si="4"/>
        <v>21</v>
      </c>
    </row>
    <row r="12" spans="1:20" x14ac:dyDescent="0.3">
      <c r="A12" s="63" t="s">
        <v>1549</v>
      </c>
      <c r="B12" s="64">
        <f>VLOOKUP($A12,'Return Data'!$B$7:$R$1700,3,0)</f>
        <v>44041</v>
      </c>
      <c r="C12" s="65">
        <f>VLOOKUP($A12,'Return Data'!$B$7:$R$1700,4,0)</f>
        <v>51.499000000000002</v>
      </c>
      <c r="D12" s="65">
        <f>VLOOKUP($A12,'Return Data'!$B$7:$R$1700,10,0)</f>
        <v>18.546600000000002</v>
      </c>
      <c r="E12" s="66">
        <f t="shared" si="0"/>
        <v>7</v>
      </c>
      <c r="F12" s="65">
        <f>VLOOKUP($A12,'Return Data'!$B$7:$R$1700,11,0)</f>
        <v>-11.4361</v>
      </c>
      <c r="G12" s="66">
        <f t="shared" si="1"/>
        <v>6</v>
      </c>
      <c r="H12" s="65">
        <f>VLOOKUP($A12,'Return Data'!$B$7:$R$1700,12,0)</f>
        <v>-0.2402</v>
      </c>
      <c r="I12" s="66">
        <f t="shared" si="2"/>
        <v>5</v>
      </c>
      <c r="J12" s="65">
        <f>VLOOKUP($A12,'Return Data'!$B$7:$R$1700,13,0)</f>
        <v>3.4283000000000001</v>
      </c>
      <c r="K12" s="66">
        <f t="shared" si="3"/>
        <v>10</v>
      </c>
      <c r="L12" s="65">
        <f>VLOOKUP($A12,'Return Data'!$B$7:$R$1700,17,0)</f>
        <v>-5.4511000000000003</v>
      </c>
      <c r="M12" s="66">
        <f>RANK(L12,L$8:L$30,0)</f>
        <v>5</v>
      </c>
      <c r="N12" s="65">
        <f>VLOOKUP($A12,'Return Data'!$B$7:$R$1700,14,0)</f>
        <v>-5.7382</v>
      </c>
      <c r="O12" s="66">
        <f>RANK(N12,N$8:N$30,0)</f>
        <v>9</v>
      </c>
      <c r="P12" s="65">
        <f>VLOOKUP($A12,'Return Data'!$B$7:$R$1700,15,0)</f>
        <v>4.1757999999999997</v>
      </c>
      <c r="Q12" s="66">
        <f>RANK(P12,P$8:P$30,0)</f>
        <v>7</v>
      </c>
      <c r="R12" s="65">
        <f>VLOOKUP($A12,'Return Data'!$B$7:$R$1700,16,0)</f>
        <v>13.290699999999999</v>
      </c>
      <c r="S12" s="67">
        <f t="shared" si="4"/>
        <v>4</v>
      </c>
    </row>
    <row r="13" spans="1:20" x14ac:dyDescent="0.3">
      <c r="A13" s="63" t="s">
        <v>1551</v>
      </c>
      <c r="B13" s="64">
        <f>VLOOKUP($A13,'Return Data'!$B$7:$R$1700,3,0)</f>
        <v>44041</v>
      </c>
      <c r="C13" s="65">
        <f>VLOOKUP($A13,'Return Data'!$B$7:$R$1700,4,0)</f>
        <v>10.829000000000001</v>
      </c>
      <c r="D13" s="65">
        <f>VLOOKUP($A13,'Return Data'!$B$7:$R$1700,10,0)</f>
        <v>14.6654</v>
      </c>
      <c r="E13" s="66">
        <f t="shared" si="0"/>
        <v>14</v>
      </c>
      <c r="F13" s="65">
        <f>VLOOKUP($A13,'Return Data'!$B$7:$R$1700,11,0)</f>
        <v>-10.095499999999999</v>
      </c>
      <c r="G13" s="66">
        <f t="shared" si="1"/>
        <v>5</v>
      </c>
      <c r="H13" s="65">
        <f>VLOOKUP($A13,'Return Data'!$B$7:$R$1700,12,0)</f>
        <v>-0.44130000000000003</v>
      </c>
      <c r="I13" s="66">
        <f t="shared" si="2"/>
        <v>6</v>
      </c>
      <c r="J13" s="65">
        <f>VLOOKUP($A13,'Return Data'!$B$7:$R$1700,13,0)</f>
        <v>7.7619999999999996</v>
      </c>
      <c r="K13" s="66">
        <f t="shared" si="3"/>
        <v>5</v>
      </c>
      <c r="L13" s="65"/>
      <c r="M13" s="66"/>
      <c r="N13" s="65"/>
      <c r="O13" s="66"/>
      <c r="P13" s="65"/>
      <c r="Q13" s="66"/>
      <c r="R13" s="65">
        <f>VLOOKUP($A13,'Return Data'!$B$7:$R$1700,16,0)</f>
        <v>5.5518999999999998</v>
      </c>
      <c r="S13" s="67">
        <f t="shared" si="4"/>
        <v>16</v>
      </c>
    </row>
    <row r="14" spans="1:20" x14ac:dyDescent="0.3">
      <c r="A14" s="63" t="s">
        <v>1552</v>
      </c>
      <c r="B14" s="64">
        <f>VLOOKUP($A14,'Return Data'!$B$7:$R$1700,3,0)</f>
        <v>44041</v>
      </c>
      <c r="C14" s="65">
        <f>VLOOKUP($A14,'Return Data'!$B$7:$R$1700,4,0)</f>
        <v>41.4452</v>
      </c>
      <c r="D14" s="65">
        <f>VLOOKUP($A14,'Return Data'!$B$7:$R$1700,10,0)</f>
        <v>12.770799999999999</v>
      </c>
      <c r="E14" s="66">
        <f t="shared" si="0"/>
        <v>18</v>
      </c>
      <c r="F14" s="65">
        <f>VLOOKUP($A14,'Return Data'!$B$7:$R$1700,11,0)</f>
        <v>-20.851700000000001</v>
      </c>
      <c r="G14" s="66">
        <f t="shared" si="1"/>
        <v>20</v>
      </c>
      <c r="H14" s="65">
        <f>VLOOKUP($A14,'Return Data'!$B$7:$R$1700,12,0)</f>
        <v>-15.863</v>
      </c>
      <c r="I14" s="66">
        <f t="shared" si="2"/>
        <v>20</v>
      </c>
      <c r="J14" s="65">
        <f>VLOOKUP($A14,'Return Data'!$B$7:$R$1700,13,0)</f>
        <v>-14.4689</v>
      </c>
      <c r="K14" s="66">
        <f t="shared" si="3"/>
        <v>20</v>
      </c>
      <c r="L14" s="65">
        <f>VLOOKUP($A14,'Return Data'!$B$7:$R$1700,17,0)</f>
        <v>-14.8378</v>
      </c>
      <c r="M14" s="66">
        <f>RANK(L14,L$8:L$30,0)</f>
        <v>13</v>
      </c>
      <c r="N14" s="65">
        <f>VLOOKUP($A14,'Return Data'!$B$7:$R$1700,14,0)</f>
        <v>-9.0937000000000001</v>
      </c>
      <c r="O14" s="66">
        <f>RANK(N14,N$8:N$30,0)</f>
        <v>13</v>
      </c>
      <c r="P14" s="65">
        <f>VLOOKUP($A14,'Return Data'!$B$7:$R$1700,15,0)</f>
        <v>1.0155000000000001</v>
      </c>
      <c r="Q14" s="66">
        <f>RANK(P14,P$8:P$30,0)</f>
        <v>11</v>
      </c>
      <c r="R14" s="65">
        <f>VLOOKUP($A14,'Return Data'!$B$7:$R$1700,16,0)</f>
        <v>10.2646</v>
      </c>
      <c r="S14" s="67">
        <f t="shared" si="4"/>
        <v>9</v>
      </c>
    </row>
    <row r="15" spans="1:20" x14ac:dyDescent="0.3">
      <c r="A15" s="63" t="s">
        <v>1555</v>
      </c>
      <c r="B15" s="64">
        <f>VLOOKUP($A15,'Return Data'!$B$7:$R$1700,3,0)</f>
        <v>44041</v>
      </c>
      <c r="C15" s="65">
        <f>VLOOKUP($A15,'Return Data'!$B$7:$R$1700,4,0)</f>
        <v>33.628</v>
      </c>
      <c r="D15" s="65">
        <f>VLOOKUP($A15,'Return Data'!$B$7:$R$1700,10,0)</f>
        <v>17.371099999999998</v>
      </c>
      <c r="E15" s="66">
        <f t="shared" si="0"/>
        <v>8</v>
      </c>
      <c r="F15" s="65">
        <f>VLOOKUP($A15,'Return Data'!$B$7:$R$1700,11,0)</f>
        <v>-17.217300000000002</v>
      </c>
      <c r="G15" s="66">
        <f t="shared" si="1"/>
        <v>16</v>
      </c>
      <c r="H15" s="65">
        <f>VLOOKUP($A15,'Return Data'!$B$7:$R$1700,12,0)</f>
        <v>-14.0762</v>
      </c>
      <c r="I15" s="66">
        <f t="shared" si="2"/>
        <v>18</v>
      </c>
      <c r="J15" s="65">
        <f>VLOOKUP($A15,'Return Data'!$B$7:$R$1700,13,0)</f>
        <v>-13.045299999999999</v>
      </c>
      <c r="K15" s="66">
        <f t="shared" si="3"/>
        <v>18</v>
      </c>
      <c r="L15" s="65">
        <f>VLOOKUP($A15,'Return Data'!$B$7:$R$1700,17,0)</f>
        <v>-13.0754</v>
      </c>
      <c r="M15" s="66">
        <f>RANK(L15,L$8:L$30,0)</f>
        <v>11</v>
      </c>
      <c r="N15" s="65">
        <f>VLOOKUP($A15,'Return Data'!$B$7:$R$1700,14,0)</f>
        <v>-4.0087999999999999</v>
      </c>
      <c r="O15" s="66">
        <f>RANK(N15,N$8:N$30,0)</f>
        <v>7</v>
      </c>
      <c r="P15" s="65">
        <f>VLOOKUP($A15,'Return Data'!$B$7:$R$1700,15,0)</f>
        <v>4.8536000000000001</v>
      </c>
      <c r="Q15" s="66">
        <f>RANK(P15,P$8:P$30,0)</f>
        <v>5</v>
      </c>
      <c r="R15" s="65">
        <f>VLOOKUP($A15,'Return Data'!$B$7:$R$1700,16,0)</f>
        <v>10.337</v>
      </c>
      <c r="S15" s="67">
        <f t="shared" si="4"/>
        <v>8</v>
      </c>
    </row>
    <row r="16" spans="1:20" x14ac:dyDescent="0.3">
      <c r="A16" s="63" t="s">
        <v>1556</v>
      </c>
      <c r="B16" s="64">
        <f>VLOOKUP($A16,'Return Data'!$B$7:$R$1700,3,0)</f>
        <v>44041</v>
      </c>
      <c r="C16" s="65">
        <f>VLOOKUP($A16,'Return Data'!$B$7:$R$1700,4,0)</f>
        <v>40.6556</v>
      </c>
      <c r="D16" s="65">
        <f>VLOOKUP($A16,'Return Data'!$B$7:$R$1700,10,0)</f>
        <v>19.182700000000001</v>
      </c>
      <c r="E16" s="66">
        <f t="shared" si="0"/>
        <v>4</v>
      </c>
      <c r="F16" s="65">
        <f>VLOOKUP($A16,'Return Data'!$B$7:$R$1700,11,0)</f>
        <v>-15.011200000000001</v>
      </c>
      <c r="G16" s="66">
        <f t="shared" si="1"/>
        <v>12</v>
      </c>
      <c r="H16" s="65">
        <f>VLOOKUP($A16,'Return Data'!$B$7:$R$1700,12,0)</f>
        <v>-8.4478000000000009</v>
      </c>
      <c r="I16" s="66">
        <f t="shared" si="2"/>
        <v>14</v>
      </c>
      <c r="J16" s="65">
        <f>VLOOKUP($A16,'Return Data'!$B$7:$R$1700,13,0)</f>
        <v>-7.5065</v>
      </c>
      <c r="K16" s="66">
        <f t="shared" si="3"/>
        <v>17</v>
      </c>
      <c r="L16" s="65">
        <f>VLOOKUP($A16,'Return Data'!$B$7:$R$1700,17,0)</f>
        <v>-13.002599999999999</v>
      </c>
      <c r="M16" s="66">
        <f>RANK(L16,L$8:L$30,0)</f>
        <v>10</v>
      </c>
      <c r="N16" s="65">
        <f>VLOOKUP($A16,'Return Data'!$B$7:$R$1700,14,0)</f>
        <v>-8.9414999999999996</v>
      </c>
      <c r="O16" s="66">
        <f>RANK(N16,N$8:N$30,0)</f>
        <v>12</v>
      </c>
      <c r="P16" s="65">
        <f>VLOOKUP($A16,'Return Data'!$B$7:$R$1700,15,0)</f>
        <v>-0.30930000000000002</v>
      </c>
      <c r="Q16" s="66">
        <f>RANK(P16,P$8:P$30,0)</f>
        <v>13</v>
      </c>
      <c r="R16" s="65">
        <f>VLOOKUP($A16,'Return Data'!$B$7:$R$1700,16,0)</f>
        <v>9.6628000000000007</v>
      </c>
      <c r="S16" s="67">
        <f t="shared" si="4"/>
        <v>10</v>
      </c>
    </row>
    <row r="17" spans="1:19" x14ac:dyDescent="0.3">
      <c r="A17" s="63" t="s">
        <v>1558</v>
      </c>
      <c r="B17" s="64">
        <f>VLOOKUP($A17,'Return Data'!$B$7:$R$1700,3,0)</f>
        <v>44041</v>
      </c>
      <c r="C17" s="65">
        <f>VLOOKUP($A17,'Return Data'!$B$7:$R$1700,4,0)</f>
        <v>22.5</v>
      </c>
      <c r="D17" s="65">
        <f>VLOOKUP($A17,'Return Data'!$B$7:$R$1700,10,0)</f>
        <v>19.553699999999999</v>
      </c>
      <c r="E17" s="66">
        <f t="shared" si="0"/>
        <v>3</v>
      </c>
      <c r="F17" s="65">
        <f>VLOOKUP($A17,'Return Data'!$B$7:$R$1700,11,0)</f>
        <v>-18.772600000000001</v>
      </c>
      <c r="G17" s="66">
        <f t="shared" si="1"/>
        <v>18</v>
      </c>
      <c r="H17" s="65">
        <f>VLOOKUP($A17,'Return Data'!$B$7:$R$1700,12,0)</f>
        <v>-9.6021999999999998</v>
      </c>
      <c r="I17" s="66">
        <f t="shared" si="2"/>
        <v>15</v>
      </c>
      <c r="J17" s="65">
        <f>VLOOKUP($A17,'Return Data'!$B$7:$R$1700,13,0)</f>
        <v>-6.8708999999999998</v>
      </c>
      <c r="K17" s="66">
        <f t="shared" si="3"/>
        <v>15</v>
      </c>
      <c r="L17" s="65">
        <f>VLOOKUP($A17,'Return Data'!$B$7:$R$1700,17,0)</f>
        <v>-6.0056000000000003</v>
      </c>
      <c r="M17" s="66">
        <f>RANK(L17,L$8:L$30,0)</f>
        <v>7</v>
      </c>
      <c r="N17" s="65">
        <f>VLOOKUP($A17,'Return Data'!$B$7:$R$1700,14,0)</f>
        <v>-5.1795999999999998</v>
      </c>
      <c r="O17" s="66">
        <f>RANK(N17,N$8:N$30,0)</f>
        <v>8</v>
      </c>
      <c r="P17" s="65">
        <f>VLOOKUP($A17,'Return Data'!$B$7:$R$1700,15,0)</f>
        <v>1.5331999999999999</v>
      </c>
      <c r="Q17" s="66">
        <f>RANK(P17,P$8:P$30,0)</f>
        <v>9</v>
      </c>
      <c r="R17" s="65">
        <f>VLOOKUP($A17,'Return Data'!$B$7:$R$1700,16,0)</f>
        <v>6.5461999999999998</v>
      </c>
      <c r="S17" s="67">
        <f t="shared" si="4"/>
        <v>14</v>
      </c>
    </row>
    <row r="18" spans="1:19" x14ac:dyDescent="0.3">
      <c r="A18" s="63" t="s">
        <v>1560</v>
      </c>
      <c r="B18" s="64">
        <f>VLOOKUP($A18,'Return Data'!$B$7:$R$1700,3,0)</f>
        <v>44041</v>
      </c>
      <c r="C18" s="65">
        <f>VLOOKUP($A18,'Return Data'!$B$7:$R$1700,4,0)</f>
        <v>7.98</v>
      </c>
      <c r="D18" s="65">
        <f>VLOOKUP($A18,'Return Data'!$B$7:$R$1700,10,0)</f>
        <v>11.6084</v>
      </c>
      <c r="E18" s="66">
        <f t="shared" si="0"/>
        <v>22</v>
      </c>
      <c r="F18" s="65">
        <f>VLOOKUP($A18,'Return Data'!$B$7:$R$1700,11,0)</f>
        <v>-17.134</v>
      </c>
      <c r="G18" s="66">
        <f t="shared" si="1"/>
        <v>15</v>
      </c>
      <c r="H18" s="65">
        <f>VLOOKUP($A18,'Return Data'!$B$7:$R$1700,12,0)</f>
        <v>-12.307700000000001</v>
      </c>
      <c r="I18" s="66">
        <f t="shared" si="2"/>
        <v>17</v>
      </c>
      <c r="J18" s="65">
        <f>VLOOKUP($A18,'Return Data'!$B$7:$R$1700,13,0)</f>
        <v>-6.9930000000000003</v>
      </c>
      <c r="K18" s="66">
        <f t="shared" si="3"/>
        <v>16</v>
      </c>
      <c r="L18" s="65">
        <f>VLOOKUP($A18,'Return Data'!$B$7:$R$1700,17,0)</f>
        <v>-11.548</v>
      </c>
      <c r="M18" s="66">
        <f>RANK(L18,L$8:L$30,0)</f>
        <v>9</v>
      </c>
      <c r="N18" s="65">
        <f>VLOOKUP($A18,'Return Data'!$B$7:$R$1700,14,0)</f>
        <v>-7.3253000000000004</v>
      </c>
      <c r="O18" s="66">
        <f>RANK(N18,N$8:N$30,0)</f>
        <v>10</v>
      </c>
      <c r="P18" s="65"/>
      <c r="Q18" s="66"/>
      <c r="R18" s="65">
        <f>VLOOKUP($A18,'Return Data'!$B$7:$R$1700,16,0)</f>
        <v>-7.0053999999999998</v>
      </c>
      <c r="S18" s="67">
        <f t="shared" si="4"/>
        <v>22</v>
      </c>
    </row>
    <row r="19" spans="1:19" x14ac:dyDescent="0.3">
      <c r="A19" s="63" t="s">
        <v>1563</v>
      </c>
      <c r="B19" s="64">
        <f>VLOOKUP($A19,'Return Data'!$B$7:$R$1700,3,0)</f>
        <v>44041</v>
      </c>
      <c r="C19" s="65">
        <f>VLOOKUP($A19,'Return Data'!$B$7:$R$1700,4,0)</f>
        <v>10.58</v>
      </c>
      <c r="D19" s="65">
        <f>VLOOKUP($A19,'Return Data'!$B$7:$R$1700,10,0)</f>
        <v>14.5022</v>
      </c>
      <c r="E19" s="66">
        <f t="shared" si="0"/>
        <v>15</v>
      </c>
      <c r="F19" s="65"/>
      <c r="G19" s="66"/>
      <c r="H19" s="65"/>
      <c r="I19" s="66"/>
      <c r="J19" s="65"/>
      <c r="K19" s="66"/>
      <c r="L19" s="65"/>
      <c r="M19" s="66"/>
      <c r="N19" s="65"/>
      <c r="O19" s="66"/>
      <c r="P19" s="65"/>
      <c r="Q19" s="66"/>
      <c r="R19" s="65">
        <f>VLOOKUP($A19,'Return Data'!$B$7:$R$1700,16,0)</f>
        <v>5.8</v>
      </c>
      <c r="S19" s="67">
        <f t="shared" si="4"/>
        <v>15</v>
      </c>
    </row>
    <row r="20" spans="1:19" x14ac:dyDescent="0.3">
      <c r="A20" s="63" t="s">
        <v>1565</v>
      </c>
      <c r="B20" s="64">
        <f>VLOOKUP($A20,'Return Data'!$B$7:$R$1700,3,0)</f>
        <v>44041</v>
      </c>
      <c r="C20" s="65">
        <f>VLOOKUP($A20,'Return Data'!$B$7:$R$1700,4,0)</f>
        <v>10.210000000000001</v>
      </c>
      <c r="D20" s="65">
        <f>VLOOKUP($A20,'Return Data'!$B$7:$R$1700,10,0)</f>
        <v>12.693199999999999</v>
      </c>
      <c r="E20" s="66">
        <f t="shared" si="0"/>
        <v>19</v>
      </c>
      <c r="F20" s="65">
        <f>VLOOKUP($A20,'Return Data'!$B$7:$R$1700,11,0)</f>
        <v>-13.106400000000001</v>
      </c>
      <c r="G20" s="66">
        <f>RANK(F20,F$8:F$30,0)</f>
        <v>9</v>
      </c>
      <c r="H20" s="65">
        <f>VLOOKUP($A20,'Return Data'!$B$7:$R$1700,12,0)</f>
        <v>-2.2031000000000001</v>
      </c>
      <c r="I20" s="66">
        <f>RANK(H20,H$8:H$30,0)</f>
        <v>7</v>
      </c>
      <c r="J20" s="65">
        <f>VLOOKUP($A20,'Return Data'!$B$7:$R$1700,13,0)</f>
        <v>7.0231000000000003</v>
      </c>
      <c r="K20" s="66">
        <f>RANK(J20,J$8:J$30,0)</f>
        <v>7</v>
      </c>
      <c r="L20" s="65"/>
      <c r="M20" s="66"/>
      <c r="N20" s="65"/>
      <c r="O20" s="66"/>
      <c r="P20" s="65"/>
      <c r="Q20" s="66"/>
      <c r="R20" s="65">
        <f>VLOOKUP($A20,'Return Data'!$B$7:$R$1700,16,0)</f>
        <v>1.1960999999999999</v>
      </c>
      <c r="S20" s="67">
        <f t="shared" si="4"/>
        <v>19</v>
      </c>
    </row>
    <row r="21" spans="1:19" x14ac:dyDescent="0.3">
      <c r="A21" s="63" t="s">
        <v>1567</v>
      </c>
      <c r="B21" s="64">
        <f>VLOOKUP($A21,'Return Data'!$B$7:$R$1700,3,0)</f>
        <v>44041</v>
      </c>
      <c r="C21" s="65">
        <f>VLOOKUP($A21,'Return Data'!$B$7:$R$1700,4,0)</f>
        <v>8.4931000000000001</v>
      </c>
      <c r="D21" s="65">
        <f>VLOOKUP($A21,'Return Data'!$B$7:$R$1700,10,0)</f>
        <v>15.520899999999999</v>
      </c>
      <c r="E21" s="66">
        <f t="shared" si="0"/>
        <v>12</v>
      </c>
      <c r="F21" s="65"/>
      <c r="G21" s="66"/>
      <c r="H21" s="65"/>
      <c r="I21" s="66"/>
      <c r="J21" s="65"/>
      <c r="K21" s="66"/>
      <c r="L21" s="65"/>
      <c r="M21" s="66"/>
      <c r="N21" s="65"/>
      <c r="O21" s="66"/>
      <c r="P21" s="65"/>
      <c r="Q21" s="66"/>
      <c r="R21" s="65">
        <f>VLOOKUP($A21,'Return Data'!$B$7:$R$1700,16,0)</f>
        <v>-15.069000000000001</v>
      </c>
      <c r="S21" s="67">
        <f t="shared" si="4"/>
        <v>23</v>
      </c>
    </row>
    <row r="22" spans="1:19" x14ac:dyDescent="0.3">
      <c r="A22" s="63" t="s">
        <v>1568</v>
      </c>
      <c r="B22" s="64">
        <f>VLOOKUP($A22,'Return Data'!$B$7:$R$1700,3,0)</f>
        <v>44041</v>
      </c>
      <c r="C22" s="65">
        <f>VLOOKUP($A22,'Return Data'!$B$7:$R$1700,4,0)</f>
        <v>67.548000000000002</v>
      </c>
      <c r="D22" s="65">
        <f>VLOOKUP($A22,'Return Data'!$B$7:$R$1700,10,0)</f>
        <v>16.584700000000002</v>
      </c>
      <c r="E22" s="66">
        <f t="shared" si="0"/>
        <v>10</v>
      </c>
      <c r="F22" s="65">
        <f>VLOOKUP($A22,'Return Data'!$B$7:$R$1700,11,0)</f>
        <v>-15.7293</v>
      </c>
      <c r="G22" s="66">
        <f t="shared" ref="G22:G30" si="5">RANK(F22,F$8:F$30,0)</f>
        <v>14</v>
      </c>
      <c r="H22" s="65">
        <f>VLOOKUP($A22,'Return Data'!$B$7:$R$1700,12,0)</f>
        <v>-4.7439</v>
      </c>
      <c r="I22" s="66">
        <f t="shared" ref="I22:I30" si="6">RANK(H22,H$8:H$30,0)</f>
        <v>11</v>
      </c>
      <c r="J22" s="65">
        <f>VLOOKUP($A22,'Return Data'!$B$7:$R$1700,13,0)</f>
        <v>2.8050000000000002</v>
      </c>
      <c r="K22" s="66">
        <f t="shared" ref="K22:K30" si="7">RANK(J22,J$8:J$30,0)</f>
        <v>11</v>
      </c>
      <c r="L22" s="65">
        <f>VLOOKUP($A22,'Return Data'!$B$7:$R$1700,17,0)</f>
        <v>-4.5014000000000003</v>
      </c>
      <c r="M22" s="66">
        <f>RANK(L22,L$8:L$30,0)</f>
        <v>4</v>
      </c>
      <c r="N22" s="65">
        <f>VLOOKUP($A22,'Return Data'!$B$7:$R$1700,14,0)</f>
        <v>-2.9849000000000001</v>
      </c>
      <c r="O22" s="66">
        <f>RANK(N22,N$8:N$30,0)</f>
        <v>5</v>
      </c>
      <c r="P22" s="65">
        <f>VLOOKUP($A22,'Return Data'!$B$7:$R$1700,15,0)</f>
        <v>4.6178999999999997</v>
      </c>
      <c r="Q22" s="66">
        <f>RANK(P22,P$8:P$30,0)</f>
        <v>6</v>
      </c>
      <c r="R22" s="65">
        <f>VLOOKUP($A22,'Return Data'!$B$7:$R$1700,16,0)</f>
        <v>13.173999999999999</v>
      </c>
      <c r="S22" s="67">
        <f t="shared" si="4"/>
        <v>5</v>
      </c>
    </row>
    <row r="23" spans="1:19" x14ac:dyDescent="0.3">
      <c r="A23" s="63" t="s">
        <v>1571</v>
      </c>
      <c r="B23" s="64">
        <f>VLOOKUP($A23,'Return Data'!$B$7:$R$1700,3,0)</f>
        <v>44041</v>
      </c>
      <c r="C23" s="65">
        <f>VLOOKUP($A23,'Return Data'!$B$7:$R$1700,4,0)</f>
        <v>19.03</v>
      </c>
      <c r="D23" s="65">
        <f>VLOOKUP($A23,'Return Data'!$B$7:$R$1700,10,0)</f>
        <v>14.6731</v>
      </c>
      <c r="E23" s="66">
        <f t="shared" si="0"/>
        <v>13</v>
      </c>
      <c r="F23" s="65">
        <f>VLOOKUP($A23,'Return Data'!$B$7:$R$1700,11,0)</f>
        <v>-20.399899999999999</v>
      </c>
      <c r="G23" s="66">
        <f t="shared" si="5"/>
        <v>19</v>
      </c>
      <c r="H23" s="65">
        <f>VLOOKUP($A23,'Return Data'!$B$7:$R$1700,12,0)</f>
        <v>-16.026800000000001</v>
      </c>
      <c r="I23" s="66">
        <f t="shared" si="6"/>
        <v>21</v>
      </c>
      <c r="J23" s="65">
        <f>VLOOKUP($A23,'Return Data'!$B$7:$R$1700,13,0)</f>
        <v>-13.731400000000001</v>
      </c>
      <c r="K23" s="66">
        <f t="shared" si="7"/>
        <v>19</v>
      </c>
      <c r="L23" s="65">
        <f>VLOOKUP($A23,'Return Data'!$B$7:$R$1700,17,0)</f>
        <v>-14.885300000000001</v>
      </c>
      <c r="M23" s="66">
        <f>RANK(L23,L$8:L$30,0)</f>
        <v>14</v>
      </c>
      <c r="N23" s="65">
        <f>VLOOKUP($A23,'Return Data'!$B$7:$R$1700,14,0)</f>
        <v>-8.1439000000000004</v>
      </c>
      <c r="O23" s="66">
        <f>RANK(N23,N$8:N$30,0)</f>
        <v>11</v>
      </c>
      <c r="P23" s="65">
        <f>VLOOKUP($A23,'Return Data'!$B$7:$R$1700,15,0)</f>
        <v>4.8913000000000002</v>
      </c>
      <c r="Q23" s="66">
        <f>RANK(P23,P$8:P$30,0)</f>
        <v>4</v>
      </c>
      <c r="R23" s="65">
        <f>VLOOKUP($A23,'Return Data'!$B$7:$R$1700,16,0)</f>
        <v>10.9001</v>
      </c>
      <c r="S23" s="67">
        <f t="shared" si="4"/>
        <v>7</v>
      </c>
    </row>
    <row r="24" spans="1:19" x14ac:dyDescent="0.3">
      <c r="A24" s="63" t="s">
        <v>1572</v>
      </c>
      <c r="B24" s="64">
        <f>VLOOKUP($A24,'Return Data'!$B$7:$R$1700,3,0)</f>
        <v>44041</v>
      </c>
      <c r="C24" s="65">
        <f>VLOOKUP($A24,'Return Data'!$B$7:$R$1700,4,0)</f>
        <v>36.213700000000003</v>
      </c>
      <c r="D24" s="65">
        <f>VLOOKUP($A24,'Return Data'!$B$7:$R$1700,10,0)</f>
        <v>16.798400000000001</v>
      </c>
      <c r="E24" s="66">
        <f t="shared" si="0"/>
        <v>9</v>
      </c>
      <c r="F24" s="65">
        <f>VLOOKUP($A24,'Return Data'!$B$7:$R$1700,11,0)</f>
        <v>-13.2431</v>
      </c>
      <c r="G24" s="66">
        <f t="shared" si="5"/>
        <v>10</v>
      </c>
      <c r="H24" s="65">
        <f>VLOOKUP($A24,'Return Data'!$B$7:$R$1700,12,0)</f>
        <v>-4.9379</v>
      </c>
      <c r="I24" s="66">
        <f t="shared" si="6"/>
        <v>12</v>
      </c>
      <c r="J24" s="65">
        <f>VLOOKUP($A24,'Return Data'!$B$7:$R$1700,13,0)</f>
        <v>0.42120000000000002</v>
      </c>
      <c r="K24" s="66">
        <f t="shared" si="7"/>
        <v>13</v>
      </c>
      <c r="L24" s="65">
        <f>VLOOKUP($A24,'Return Data'!$B$7:$R$1700,17,0)</f>
        <v>-7.0247000000000002</v>
      </c>
      <c r="M24" s="66">
        <f>RANK(L24,L$8:L$30,0)</f>
        <v>8</v>
      </c>
      <c r="N24" s="65">
        <f>VLOOKUP($A24,'Return Data'!$B$7:$R$1700,14,0)</f>
        <v>-2.4285999999999999</v>
      </c>
      <c r="O24" s="66">
        <f>RANK(N24,N$8:N$30,0)</f>
        <v>4</v>
      </c>
      <c r="P24" s="65">
        <f>VLOOKUP($A24,'Return Data'!$B$7:$R$1700,15,0)</f>
        <v>7.1055999999999999</v>
      </c>
      <c r="Q24" s="66">
        <f>RANK(P24,P$8:P$30,0)</f>
        <v>3</v>
      </c>
      <c r="R24" s="65">
        <f>VLOOKUP($A24,'Return Data'!$B$7:$R$1700,16,0)</f>
        <v>13.920199999999999</v>
      </c>
      <c r="S24" s="67">
        <f t="shared" si="4"/>
        <v>3</v>
      </c>
    </row>
    <row r="25" spans="1:19" x14ac:dyDescent="0.3">
      <c r="A25" s="63" t="s">
        <v>1575</v>
      </c>
      <c r="B25" s="64">
        <f>VLOOKUP($A25,'Return Data'!$B$7:$R$1700,3,0)</f>
        <v>44041</v>
      </c>
      <c r="C25" s="65">
        <f>VLOOKUP($A25,'Return Data'!$B$7:$R$1700,4,0)</f>
        <v>10.53</v>
      </c>
      <c r="D25" s="65">
        <f>VLOOKUP($A25,'Return Data'!$B$7:$R$1700,10,0)</f>
        <v>19.795200000000001</v>
      </c>
      <c r="E25" s="66">
        <f t="shared" si="0"/>
        <v>2</v>
      </c>
      <c r="F25" s="65">
        <f>VLOOKUP($A25,'Return Data'!$B$7:$R$1700,11,0)</f>
        <v>-5.4757999999999996</v>
      </c>
      <c r="G25" s="66">
        <f t="shared" si="5"/>
        <v>3</v>
      </c>
      <c r="H25" s="65">
        <f>VLOOKUP($A25,'Return Data'!$B$7:$R$1700,12,0)</f>
        <v>5.0898000000000003</v>
      </c>
      <c r="I25" s="66">
        <f t="shared" si="6"/>
        <v>4</v>
      </c>
      <c r="J25" s="65">
        <f>VLOOKUP($A25,'Return Data'!$B$7:$R$1700,13,0)</f>
        <v>10.261799999999999</v>
      </c>
      <c r="K25" s="66">
        <f t="shared" si="7"/>
        <v>3</v>
      </c>
      <c r="L25" s="65"/>
      <c r="M25" s="66"/>
      <c r="N25" s="65"/>
      <c r="O25" s="66"/>
      <c r="P25" s="65"/>
      <c r="Q25" s="66"/>
      <c r="R25" s="65">
        <f>VLOOKUP($A25,'Return Data'!$B$7:$R$1700,16,0)</f>
        <v>4.3468999999999998</v>
      </c>
      <c r="S25" s="67">
        <f t="shared" si="4"/>
        <v>18</v>
      </c>
    </row>
    <row r="26" spans="1:19" x14ac:dyDescent="0.3">
      <c r="A26" s="63" t="s">
        <v>1576</v>
      </c>
      <c r="B26" s="64">
        <f>VLOOKUP($A26,'Return Data'!$B$7:$R$1700,3,0)</f>
        <v>44041</v>
      </c>
      <c r="C26" s="65">
        <f>VLOOKUP($A26,'Return Data'!$B$7:$R$1700,4,0)</f>
        <v>54.519332484467803</v>
      </c>
      <c r="D26" s="65">
        <f>VLOOKUP($A26,'Return Data'!$B$7:$R$1700,10,0)</f>
        <v>36.7102</v>
      </c>
      <c r="E26" s="66">
        <f t="shared" si="0"/>
        <v>1</v>
      </c>
      <c r="F26" s="65">
        <f>VLOOKUP($A26,'Return Data'!$B$7:$R$1700,11,0)</f>
        <v>8.1273999999999997</v>
      </c>
      <c r="G26" s="66">
        <f t="shared" si="5"/>
        <v>1</v>
      </c>
      <c r="H26" s="65">
        <f>VLOOKUP($A26,'Return Data'!$B$7:$R$1700,12,0)</f>
        <v>20.448699999999999</v>
      </c>
      <c r="I26" s="66">
        <f t="shared" si="6"/>
        <v>1</v>
      </c>
      <c r="J26" s="65">
        <f>VLOOKUP($A26,'Return Data'!$B$7:$R$1700,13,0)</f>
        <v>17.392700000000001</v>
      </c>
      <c r="K26" s="66">
        <f t="shared" si="7"/>
        <v>1</v>
      </c>
      <c r="L26" s="65">
        <f>VLOOKUP($A26,'Return Data'!$B$7:$R$1700,17,0)</f>
        <v>-2.6640999999999999</v>
      </c>
      <c r="M26" s="66">
        <f>RANK(L26,L$8:L$30,0)</f>
        <v>3</v>
      </c>
      <c r="N26" s="65">
        <f>VLOOKUP($A26,'Return Data'!$B$7:$R$1700,14,0)</f>
        <v>-1.1405000000000001</v>
      </c>
      <c r="O26" s="66">
        <f>RANK(N26,N$8:N$30,0)</f>
        <v>3</v>
      </c>
      <c r="P26" s="65">
        <f>VLOOKUP($A26,'Return Data'!$B$7:$R$1700,15,0)</f>
        <v>2.5676999999999999</v>
      </c>
      <c r="Q26" s="66">
        <f>RANK(P26,P$8:P$30,0)</f>
        <v>8</v>
      </c>
      <c r="R26" s="65">
        <f>VLOOKUP($A26,'Return Data'!$B$7:$R$1700,16,0)</f>
        <v>7.3860000000000001</v>
      </c>
      <c r="S26" s="67">
        <f t="shared" si="4"/>
        <v>13</v>
      </c>
    </row>
    <row r="27" spans="1:19" x14ac:dyDescent="0.3">
      <c r="A27" s="63" t="s">
        <v>1579</v>
      </c>
      <c r="B27" s="64">
        <f>VLOOKUP($A27,'Return Data'!$B$7:$R$1700,3,0)</f>
        <v>44041</v>
      </c>
      <c r="C27" s="65">
        <f>VLOOKUP($A27,'Return Data'!$B$7:$R$1700,4,0)</f>
        <v>50.6188</v>
      </c>
      <c r="D27" s="65">
        <f>VLOOKUP($A27,'Return Data'!$B$7:$R$1700,10,0)</f>
        <v>12.329000000000001</v>
      </c>
      <c r="E27" s="66">
        <f t="shared" si="0"/>
        <v>21</v>
      </c>
      <c r="F27" s="65">
        <f>VLOOKUP($A27,'Return Data'!$B$7:$R$1700,11,0)</f>
        <v>-11.8376</v>
      </c>
      <c r="G27" s="66">
        <f t="shared" si="5"/>
        <v>7</v>
      </c>
      <c r="H27" s="65">
        <f>VLOOKUP($A27,'Return Data'!$B$7:$R$1700,12,0)</f>
        <v>-4.3407</v>
      </c>
      <c r="I27" s="66">
        <f t="shared" si="6"/>
        <v>10</v>
      </c>
      <c r="J27" s="65">
        <f>VLOOKUP($A27,'Return Data'!$B$7:$R$1700,13,0)</f>
        <v>4.3483999999999998</v>
      </c>
      <c r="K27" s="66">
        <f t="shared" si="7"/>
        <v>9</v>
      </c>
      <c r="L27" s="65">
        <f>VLOOKUP($A27,'Return Data'!$B$7:$R$1700,17,0)</f>
        <v>-1.8729</v>
      </c>
      <c r="M27" s="66">
        <f>RANK(L27,L$8:L$30,0)</f>
        <v>2</v>
      </c>
      <c r="N27" s="65">
        <f>VLOOKUP($A27,'Return Data'!$B$7:$R$1700,14,0)</f>
        <v>3.0545</v>
      </c>
      <c r="O27" s="66">
        <f>RANK(N27,N$8:N$30,0)</f>
        <v>2</v>
      </c>
      <c r="P27" s="65">
        <f>VLOOKUP($A27,'Return Data'!$B$7:$R$1700,15,0)</f>
        <v>9.3574999999999999</v>
      </c>
      <c r="Q27" s="66">
        <f>RANK(P27,P$8:P$30,0)</f>
        <v>1</v>
      </c>
      <c r="R27" s="65">
        <f>VLOOKUP($A27,'Return Data'!$B$7:$R$1700,16,0)</f>
        <v>16.053000000000001</v>
      </c>
      <c r="S27" s="67">
        <f t="shared" si="4"/>
        <v>2</v>
      </c>
    </row>
    <row r="28" spans="1:19" x14ac:dyDescent="0.3">
      <c r="A28" s="63" t="s">
        <v>1580</v>
      </c>
      <c r="B28" s="64">
        <f>VLOOKUP($A28,'Return Data'!$B$7:$R$1700,3,0)</f>
        <v>44041</v>
      </c>
      <c r="C28" s="65">
        <f>VLOOKUP($A28,'Return Data'!$B$7:$R$1700,4,0)</f>
        <v>66.923199999999994</v>
      </c>
      <c r="D28" s="65">
        <f>VLOOKUP($A28,'Return Data'!$B$7:$R$1700,10,0)</f>
        <v>14.2888</v>
      </c>
      <c r="E28" s="66">
        <f t="shared" si="0"/>
        <v>16</v>
      </c>
      <c r="F28" s="65">
        <f>VLOOKUP($A28,'Return Data'!$B$7:$R$1700,11,0)</f>
        <v>-18.633199999999999</v>
      </c>
      <c r="G28" s="66">
        <f t="shared" si="5"/>
        <v>17</v>
      </c>
      <c r="H28" s="65">
        <f>VLOOKUP($A28,'Return Data'!$B$7:$R$1700,12,0)</f>
        <v>-10.5214</v>
      </c>
      <c r="I28" s="66">
        <f t="shared" si="6"/>
        <v>16</v>
      </c>
      <c r="J28" s="65">
        <f>VLOOKUP($A28,'Return Data'!$B$7:$R$1700,13,0)</f>
        <v>-6.5415999999999999</v>
      </c>
      <c r="K28" s="66">
        <f t="shared" si="7"/>
        <v>14</v>
      </c>
      <c r="L28" s="65">
        <f>VLOOKUP($A28,'Return Data'!$B$7:$R$1700,17,0)</f>
        <v>-13.4283</v>
      </c>
      <c r="M28" s="66">
        <f>RANK(L28,L$8:L$30,0)</f>
        <v>12</v>
      </c>
      <c r="N28" s="65">
        <f>VLOOKUP($A28,'Return Data'!$B$7:$R$1700,14,0)</f>
        <v>-12.0055</v>
      </c>
      <c r="O28" s="66">
        <f>RANK(N28,N$8:N$30,0)</f>
        <v>14</v>
      </c>
      <c r="P28" s="65">
        <f>VLOOKUP($A28,'Return Data'!$B$7:$R$1700,15,0)</f>
        <v>-1.6621999999999999</v>
      </c>
      <c r="Q28" s="66">
        <f>RANK(P28,P$8:P$30,0)</f>
        <v>14</v>
      </c>
      <c r="R28" s="65">
        <f>VLOOKUP($A28,'Return Data'!$B$7:$R$1700,16,0)</f>
        <v>13.0837</v>
      </c>
      <c r="S28" s="67">
        <f t="shared" si="4"/>
        <v>6</v>
      </c>
    </row>
    <row r="29" spans="1:19" x14ac:dyDescent="0.3">
      <c r="A29" s="63" t="s">
        <v>1583</v>
      </c>
      <c r="B29" s="64">
        <f>VLOOKUP($A29,'Return Data'!$B$7:$R$1700,3,0)</f>
        <v>44041</v>
      </c>
      <c r="C29" s="65">
        <f>VLOOKUP($A29,'Return Data'!$B$7:$R$1700,4,0)</f>
        <v>9.9415999999999993</v>
      </c>
      <c r="D29" s="65">
        <f>VLOOKUP($A29,'Return Data'!$B$7:$R$1700,10,0)</f>
        <v>18.823399999999999</v>
      </c>
      <c r="E29" s="66">
        <f t="shared" si="0"/>
        <v>5</v>
      </c>
      <c r="F29" s="65">
        <f>VLOOKUP($A29,'Return Data'!$B$7:$R$1700,11,0)</f>
        <v>-12.482799999999999</v>
      </c>
      <c r="G29" s="66">
        <f t="shared" si="5"/>
        <v>8</v>
      </c>
      <c r="H29" s="65">
        <f>VLOOKUP($A29,'Return Data'!$B$7:$R$1700,12,0)</f>
        <v>-2.3121</v>
      </c>
      <c r="I29" s="66">
        <f t="shared" si="6"/>
        <v>9</v>
      </c>
      <c r="J29" s="65">
        <f>VLOOKUP($A29,'Return Data'!$B$7:$R$1700,13,0)</f>
        <v>2.5415000000000001</v>
      </c>
      <c r="K29" s="66">
        <f t="shared" si="7"/>
        <v>12</v>
      </c>
      <c r="L29" s="65"/>
      <c r="M29" s="66"/>
      <c r="N29" s="65"/>
      <c r="O29" s="66"/>
      <c r="P29" s="65"/>
      <c r="Q29" s="66"/>
      <c r="R29" s="65">
        <f>VLOOKUP($A29,'Return Data'!$B$7:$R$1700,16,0)</f>
        <v>-0.34150000000000003</v>
      </c>
      <c r="S29" s="67">
        <f t="shared" si="4"/>
        <v>20</v>
      </c>
    </row>
    <row r="30" spans="1:19" x14ac:dyDescent="0.3">
      <c r="A30" s="63" t="s">
        <v>1585</v>
      </c>
      <c r="B30" s="64">
        <f>VLOOKUP($A30,'Return Data'!$B$7:$R$1700,3,0)</f>
        <v>44041</v>
      </c>
      <c r="C30" s="65">
        <f>VLOOKUP($A30,'Return Data'!$B$7:$R$1700,4,0)</f>
        <v>13.36</v>
      </c>
      <c r="D30" s="65">
        <f>VLOOKUP($A30,'Return Data'!$B$7:$R$1700,10,0)</f>
        <v>12.363300000000001</v>
      </c>
      <c r="E30" s="66">
        <f t="shared" si="0"/>
        <v>20</v>
      </c>
      <c r="F30" s="65">
        <f>VLOOKUP($A30,'Return Data'!$B$7:$R$1700,11,0)</f>
        <v>-13.583399999999999</v>
      </c>
      <c r="G30" s="66">
        <f t="shared" si="5"/>
        <v>11</v>
      </c>
      <c r="H30" s="65">
        <f>VLOOKUP($A30,'Return Data'!$B$7:$R$1700,12,0)</f>
        <v>-2.2677</v>
      </c>
      <c r="I30" s="66">
        <f t="shared" si="6"/>
        <v>8</v>
      </c>
      <c r="J30" s="65">
        <f>VLOOKUP($A30,'Return Data'!$B$7:$R$1700,13,0)</f>
        <v>8.1781000000000006</v>
      </c>
      <c r="K30" s="66">
        <f t="shared" si="7"/>
        <v>4</v>
      </c>
      <c r="L30" s="65">
        <f>VLOOKUP($A30,'Return Data'!$B$7:$R$1700,17,0)</f>
        <v>-5.8521999999999998</v>
      </c>
      <c r="M30" s="66">
        <f>RANK(L30,L$8:L$30,0)</f>
        <v>6</v>
      </c>
      <c r="N30" s="65">
        <f>VLOOKUP($A30,'Return Data'!$B$7:$R$1700,14,0)</f>
        <v>-3.8005</v>
      </c>
      <c r="O30" s="66">
        <f>RANK(N30,N$8:N$30,0)</f>
        <v>6</v>
      </c>
      <c r="P30" s="65">
        <f>VLOOKUP($A30,'Return Data'!$B$7:$R$1700,15,0)</f>
        <v>1.1289</v>
      </c>
      <c r="Q30" s="66">
        <f>RANK(P30,P$8:P$30,0)</f>
        <v>10</v>
      </c>
      <c r="R30" s="65">
        <f>VLOOKUP($A30,'Return Data'!$B$7:$R$1700,16,0)</f>
        <v>4.8311999999999999</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16.385639130434782</v>
      </c>
      <c r="E32" s="74"/>
      <c r="F32" s="75">
        <f>AVERAGE(F8:F30)</f>
        <v>-12.989747619047622</v>
      </c>
      <c r="G32" s="74"/>
      <c r="H32" s="75">
        <f>AVERAGE(H8:H30)</f>
        <v>-4.2415666666666665</v>
      </c>
      <c r="I32" s="74"/>
      <c r="J32" s="75">
        <f>AVERAGE(J8:J30)</f>
        <v>0.44992380952380995</v>
      </c>
      <c r="K32" s="74"/>
      <c r="L32" s="75">
        <f>AVERAGE(L8:L30)</f>
        <v>-8.5184866666666679</v>
      </c>
      <c r="M32" s="74"/>
      <c r="N32" s="75">
        <f>AVERAGE(N8:N30)</f>
        <v>-5.025053333333334</v>
      </c>
      <c r="O32" s="74"/>
      <c r="P32" s="75">
        <f>AVERAGE(P8:P30)</f>
        <v>3.4328000000000003</v>
      </c>
      <c r="Q32" s="74"/>
      <c r="R32" s="75">
        <f>AVERAGE(R8:R30)</f>
        <v>6.7878043478260874</v>
      </c>
      <c r="S32" s="76"/>
    </row>
    <row r="33" spans="1:19" x14ac:dyDescent="0.3">
      <c r="A33" s="73" t="s">
        <v>28</v>
      </c>
      <c r="B33" s="74"/>
      <c r="C33" s="74"/>
      <c r="D33" s="75">
        <f>MIN(D8:D30)</f>
        <v>9.9700000000000006</v>
      </c>
      <c r="E33" s="74"/>
      <c r="F33" s="75">
        <f>MIN(F8:F30)</f>
        <v>-21.112300000000001</v>
      </c>
      <c r="G33" s="74"/>
      <c r="H33" s="75">
        <f>MIN(H8:H30)</f>
        <v>-16.026800000000001</v>
      </c>
      <c r="I33" s="74"/>
      <c r="J33" s="75">
        <f>MIN(J8:J30)</f>
        <v>-15.2384</v>
      </c>
      <c r="K33" s="74"/>
      <c r="L33" s="75">
        <f>MIN(L8:L30)</f>
        <v>-17.719200000000001</v>
      </c>
      <c r="M33" s="74"/>
      <c r="N33" s="75">
        <f>MIN(N8:N30)</f>
        <v>-12.0237</v>
      </c>
      <c r="O33" s="74"/>
      <c r="P33" s="75">
        <f>MIN(P8:P30)</f>
        <v>-1.6621999999999999</v>
      </c>
      <c r="Q33" s="74"/>
      <c r="R33" s="75">
        <f>MIN(R8:R30)</f>
        <v>-15.069000000000001</v>
      </c>
      <c r="S33" s="76"/>
    </row>
    <row r="34" spans="1:19" ht="15" thickBot="1" x14ac:dyDescent="0.35">
      <c r="A34" s="77" t="s">
        <v>29</v>
      </c>
      <c r="B34" s="78"/>
      <c r="C34" s="78"/>
      <c r="D34" s="79">
        <f>MAX(D8:D30)</f>
        <v>36.7102</v>
      </c>
      <c r="E34" s="78"/>
      <c r="F34" s="79">
        <f>MAX(F8:F30)</f>
        <v>8.1273999999999997</v>
      </c>
      <c r="G34" s="78"/>
      <c r="H34" s="79">
        <f>MAX(H8:H30)</f>
        <v>20.448699999999999</v>
      </c>
      <c r="I34" s="78"/>
      <c r="J34" s="79">
        <f>MAX(J8:J30)</f>
        <v>17.392700000000001</v>
      </c>
      <c r="K34" s="78"/>
      <c r="L34" s="79">
        <f>MAX(L8:L30)</f>
        <v>4.0913000000000004</v>
      </c>
      <c r="M34" s="78"/>
      <c r="N34" s="79">
        <f>MAX(N8:N30)</f>
        <v>4.3844000000000003</v>
      </c>
      <c r="O34" s="78"/>
      <c r="P34" s="79">
        <f>MAX(P8:P30)</f>
        <v>9.3574999999999999</v>
      </c>
      <c r="Q34" s="78"/>
      <c r="R34" s="79">
        <f>MAX(R8:R30)</f>
        <v>17.5168</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44041</v>
      </c>
      <c r="C8" s="65">
        <f>VLOOKUP($A8,'Return Data'!$B$7:$R$1700,4,0)</f>
        <v>43.8992</v>
      </c>
      <c r="D8" s="65">
        <f>VLOOKUP($A8,'Return Data'!$B$7:$R$1700,10,0)</f>
        <v>12.313800000000001</v>
      </c>
      <c r="E8" s="66">
        <f>RANK(D8,D$8:D$23,0)</f>
        <v>12</v>
      </c>
      <c r="F8" s="65">
        <f>VLOOKUP($A8,'Return Data'!$B$7:$R$1700,11,0)</f>
        <v>-14.9848</v>
      </c>
      <c r="G8" s="66">
        <f>RANK(F8,F$8:F$23,0)</f>
        <v>14</v>
      </c>
      <c r="H8" s="65">
        <f>VLOOKUP($A8,'Return Data'!$B$7:$R$1700,12,0)</f>
        <v>-12.171900000000001</v>
      </c>
      <c r="I8" s="66">
        <f>RANK(H8,H$8:H$23,0)</f>
        <v>14</v>
      </c>
      <c r="J8" s="65">
        <f>VLOOKUP($A8,'Return Data'!$B$7:$R$1700,13,0)</f>
        <v>-11.027200000000001</v>
      </c>
      <c r="K8" s="66">
        <f>RANK(J8,J$8:J$23,0)</f>
        <v>15</v>
      </c>
      <c r="L8" s="65">
        <f>VLOOKUP($A8,'Return Data'!$B$7:$R$1700,17,0)</f>
        <v>-14.3744</v>
      </c>
      <c r="M8" s="66">
        <f>RANK(L8,L$8:L$23,0)</f>
        <v>12</v>
      </c>
      <c r="N8" s="65">
        <f>VLOOKUP($A8,'Return Data'!$B$7:$R$1700,14,0)</f>
        <v>-8.4121000000000006</v>
      </c>
      <c r="O8" s="66">
        <f>RANK(N8,N$8:N$23,0)</f>
        <v>12</v>
      </c>
      <c r="P8" s="65">
        <f>VLOOKUP($A8,'Return Data'!$B$7:$R$1700,15,0)</f>
        <v>1.7436</v>
      </c>
      <c r="Q8" s="66">
        <f>RANK(P8,P$8:P$23,0)</f>
        <v>11</v>
      </c>
      <c r="R8" s="65">
        <f>VLOOKUP($A8,'Return Data'!$B$7:$R$1700,16,0)</f>
        <v>12.128299999999999</v>
      </c>
      <c r="S8" s="67">
        <f>RANK(R8,R$8:R$23,0)</f>
        <v>4</v>
      </c>
    </row>
    <row r="9" spans="1:19" s="68" customFormat="1" x14ac:dyDescent="0.3">
      <c r="A9" s="63" t="s">
        <v>12</v>
      </c>
      <c r="B9" s="64">
        <f>VLOOKUP($A9,'Return Data'!$B$7:$R$1700,3,0)</f>
        <v>44041</v>
      </c>
      <c r="C9" s="65">
        <f>VLOOKUP($A9,'Return Data'!$B$7:$R$1700,4,0)</f>
        <v>275.13499999999999</v>
      </c>
      <c r="D9" s="65">
        <f>VLOOKUP($A9,'Return Data'!$B$7:$R$1700,10,0)</f>
        <v>17.490200000000002</v>
      </c>
      <c r="E9" s="66">
        <f t="shared" ref="E9:E23" si="0">RANK(D9,D$8:D$23,0)</f>
        <v>6</v>
      </c>
      <c r="F9" s="65">
        <f>VLOOKUP($A9,'Return Data'!$B$7:$R$1700,11,0)</f>
        <v>-10.4346</v>
      </c>
      <c r="G9" s="66">
        <f t="shared" ref="G9:I9" si="1">RANK(F9,F$8:F$23,0)</f>
        <v>7</v>
      </c>
      <c r="H9" s="65">
        <f>VLOOKUP($A9,'Return Data'!$B$7:$R$1700,12,0)</f>
        <v>-6.5317999999999996</v>
      </c>
      <c r="I9" s="66">
        <f t="shared" si="1"/>
        <v>7</v>
      </c>
      <c r="J9" s="65">
        <f>VLOOKUP($A9,'Return Data'!$B$7:$R$1700,13,0)</f>
        <v>-4.7712000000000003</v>
      </c>
      <c r="K9" s="66">
        <f t="shared" ref="K9" si="2">RANK(J9,J$8:J$23,0)</f>
        <v>12</v>
      </c>
      <c r="L9" s="65">
        <f>VLOOKUP($A9,'Return Data'!$B$7:$R$1700,17,0)</f>
        <v>-6.2744999999999997</v>
      </c>
      <c r="M9" s="66">
        <f t="shared" ref="M9" si="3">RANK(L9,L$8:L$23,0)</f>
        <v>8</v>
      </c>
      <c r="N9" s="65">
        <f>VLOOKUP($A9,'Return Data'!$B$7:$R$1700,14,0)</f>
        <v>3.9199999999999999E-2</v>
      </c>
      <c r="O9" s="66">
        <f>RANK(N9,N$8:N$23,0)</f>
        <v>5</v>
      </c>
      <c r="P9" s="65">
        <f>VLOOKUP($A9,'Return Data'!$B$7:$R$1700,15,0)</f>
        <v>5.9672000000000001</v>
      </c>
      <c r="Q9" s="66">
        <f t="shared" ref="Q9:S23" si="4">RANK(P9,P$8:P$23,0)</f>
        <v>4</v>
      </c>
      <c r="R9" s="65">
        <f>VLOOKUP($A9,'Return Data'!$B$7:$R$1700,16,0)</f>
        <v>11.9682</v>
      </c>
      <c r="S9" s="67">
        <f t="shared" si="4"/>
        <v>5</v>
      </c>
    </row>
    <row r="10" spans="1:19" s="68" customFormat="1" x14ac:dyDescent="0.3">
      <c r="A10" s="63" t="s">
        <v>13</v>
      </c>
      <c r="B10" s="64">
        <f>VLOOKUP($A10,'Return Data'!$B$7:$R$1700,3,0)</f>
        <v>44041</v>
      </c>
      <c r="C10" s="65">
        <f>VLOOKUP($A10,'Return Data'!$B$7:$R$1700,4,0)</f>
        <v>153.43</v>
      </c>
      <c r="D10" s="65">
        <f>VLOOKUP($A10,'Return Data'!$B$7:$R$1700,10,0)</f>
        <v>21.192699999999999</v>
      </c>
      <c r="E10" s="66">
        <f t="shared" si="0"/>
        <v>1</v>
      </c>
      <c r="F10" s="65">
        <f>VLOOKUP($A10,'Return Data'!$B$7:$R$1700,11,0)</f>
        <v>-1.2613000000000001</v>
      </c>
      <c r="G10" s="66">
        <f t="shared" ref="G10:I10" si="5">RANK(F10,F$8:F$23,0)</f>
        <v>1</v>
      </c>
      <c r="H10" s="65">
        <f>VLOOKUP($A10,'Return Data'!$B$7:$R$1700,12,0)</f>
        <v>3.2919999999999998</v>
      </c>
      <c r="I10" s="66">
        <f t="shared" si="5"/>
        <v>1</v>
      </c>
      <c r="J10" s="65">
        <f>VLOOKUP($A10,'Return Data'!$B$7:$R$1700,13,0)</f>
        <v>2.9592999999999998</v>
      </c>
      <c r="K10" s="66">
        <f t="shared" ref="K10" si="6">RANK(J10,J$8:J$23,0)</f>
        <v>4</v>
      </c>
      <c r="L10" s="65">
        <f>VLOOKUP($A10,'Return Data'!$B$7:$R$1700,17,0)</f>
        <v>-0.37440000000000001</v>
      </c>
      <c r="M10" s="66">
        <f t="shared" ref="M10" si="7">RANK(L10,L$8:L$23,0)</f>
        <v>1</v>
      </c>
      <c r="N10" s="65">
        <f>VLOOKUP($A10,'Return Data'!$B$7:$R$1700,14,0)</f>
        <v>2.2631000000000001</v>
      </c>
      <c r="O10" s="66">
        <f>RANK(N10,N$8:N$23,0)</f>
        <v>2</v>
      </c>
      <c r="P10" s="65">
        <f>VLOOKUP($A10,'Return Data'!$B$7:$R$1700,15,0)</f>
        <v>5.2237999999999998</v>
      </c>
      <c r="Q10" s="66">
        <f t="shared" si="4"/>
        <v>6</v>
      </c>
      <c r="R10" s="65">
        <f>VLOOKUP($A10,'Return Data'!$B$7:$R$1700,16,0)</f>
        <v>13.687099999999999</v>
      </c>
      <c r="S10" s="67">
        <f t="shared" si="4"/>
        <v>3</v>
      </c>
    </row>
    <row r="11" spans="1:19" s="68" customFormat="1" x14ac:dyDescent="0.3">
      <c r="A11" s="63" t="s">
        <v>14</v>
      </c>
      <c r="B11" s="64">
        <f>VLOOKUP($A11,'Return Data'!$B$7:$R$1700,3,0)</f>
        <v>44041</v>
      </c>
      <c r="C11" s="65">
        <f>VLOOKUP($A11,'Return Data'!$B$7:$R$1700,4,0)</f>
        <v>9.84</v>
      </c>
      <c r="D11" s="65">
        <f>VLOOKUP($A11,'Return Data'!$B$7:$R$1700,10,0)</f>
        <v>11.818199999999999</v>
      </c>
      <c r="E11" s="66">
        <f t="shared" si="0"/>
        <v>13</v>
      </c>
      <c r="F11" s="65">
        <f>VLOOKUP($A11,'Return Data'!$B$7:$R$1700,11,0)</f>
        <v>-11.431100000000001</v>
      </c>
      <c r="G11" s="66">
        <f t="shared" ref="G11:I11" si="8">RANK(F11,F$8:F$23,0)</f>
        <v>12</v>
      </c>
      <c r="H11" s="65">
        <f>VLOOKUP($A11,'Return Data'!$B$7:$R$1700,12,0)</f>
        <v>-6.7298999999999998</v>
      </c>
      <c r="I11" s="66">
        <f t="shared" si="8"/>
        <v>8</v>
      </c>
      <c r="J11" s="65">
        <f>VLOOKUP($A11,'Return Data'!$B$7:$R$1700,13,0)</f>
        <v>-3.0541999999999998</v>
      </c>
      <c r="K11" s="66">
        <f t="shared" ref="K11" si="9">RANK(J11,J$8:J$23,0)</f>
        <v>11</v>
      </c>
      <c r="L11" s="65"/>
      <c r="M11" s="66"/>
      <c r="N11" s="65"/>
      <c r="O11" s="66"/>
      <c r="P11" s="65"/>
      <c r="Q11" s="66"/>
      <c r="R11" s="65">
        <f>VLOOKUP($A11,'Return Data'!$B$7:$R$1700,16,0)</f>
        <v>-0.82689999999999997</v>
      </c>
      <c r="S11" s="67">
        <f t="shared" si="4"/>
        <v>14</v>
      </c>
    </row>
    <row r="12" spans="1:19" s="68" customFormat="1" x14ac:dyDescent="0.3">
      <c r="A12" s="63" t="s">
        <v>15</v>
      </c>
      <c r="B12" s="64">
        <f>VLOOKUP($A12,'Return Data'!$B$7:$R$1700,3,0)</f>
        <v>44041</v>
      </c>
      <c r="C12" s="65">
        <f>VLOOKUP($A12,'Return Data'!$B$7:$R$1700,4,0)</f>
        <v>42.52</v>
      </c>
      <c r="D12" s="65">
        <f>VLOOKUP($A12,'Return Data'!$B$7:$R$1700,10,0)</f>
        <v>17.6861</v>
      </c>
      <c r="E12" s="66">
        <f t="shared" si="0"/>
        <v>5</v>
      </c>
      <c r="F12" s="65">
        <f>VLOOKUP($A12,'Return Data'!$B$7:$R$1700,11,0)</f>
        <v>-20.240100000000002</v>
      </c>
      <c r="G12" s="66">
        <f t="shared" ref="G12:I12" si="10">RANK(F12,F$8:F$23,0)</f>
        <v>16</v>
      </c>
      <c r="H12" s="65">
        <f>VLOOKUP($A12,'Return Data'!$B$7:$R$1700,12,0)</f>
        <v>-14.377800000000001</v>
      </c>
      <c r="I12" s="66">
        <f t="shared" si="10"/>
        <v>16</v>
      </c>
      <c r="J12" s="65">
        <f>VLOOKUP($A12,'Return Data'!$B$7:$R$1700,13,0)</f>
        <v>-13.2599</v>
      </c>
      <c r="K12" s="66">
        <f t="shared" ref="K12" si="11">RANK(J12,J$8:J$23,0)</f>
        <v>16</v>
      </c>
      <c r="L12" s="65">
        <f>VLOOKUP($A12,'Return Data'!$B$7:$R$1700,17,0)</f>
        <v>-13.661899999999999</v>
      </c>
      <c r="M12" s="66">
        <f t="shared" ref="M12" si="12">RANK(L12,L$8:L$23,0)</f>
        <v>11</v>
      </c>
      <c r="N12" s="65">
        <f>VLOOKUP($A12,'Return Data'!$B$7:$R$1700,14,0)</f>
        <v>-6.8384999999999998</v>
      </c>
      <c r="O12" s="66">
        <f t="shared" ref="O12:O18" si="13">RANK(N12,N$8:N$23,0)</f>
        <v>11</v>
      </c>
      <c r="P12" s="65">
        <f>VLOOKUP($A12,'Return Data'!$B$7:$R$1700,15,0)</f>
        <v>2.4809999999999999</v>
      </c>
      <c r="Q12" s="66">
        <f t="shared" si="4"/>
        <v>9</v>
      </c>
      <c r="R12" s="65">
        <f>VLOOKUP($A12,'Return Data'!$B$7:$R$1700,16,0)</f>
        <v>9.1559000000000008</v>
      </c>
      <c r="S12" s="67">
        <f t="shared" si="4"/>
        <v>10</v>
      </c>
    </row>
    <row r="13" spans="1:19" s="68" customFormat="1" x14ac:dyDescent="0.3">
      <c r="A13" s="63" t="s">
        <v>16</v>
      </c>
      <c r="B13" s="64">
        <f>VLOOKUP($A13,'Return Data'!$B$7:$R$1700,3,0)</f>
        <v>44041</v>
      </c>
      <c r="C13" s="65">
        <f>VLOOKUP($A13,'Return Data'!$B$7:$R$1700,4,0)</f>
        <v>11.7159</v>
      </c>
      <c r="D13" s="65">
        <f>VLOOKUP($A13,'Return Data'!$B$7:$R$1700,10,0)</f>
        <v>11.142799999999999</v>
      </c>
      <c r="E13" s="66">
        <f t="shared" si="0"/>
        <v>15</v>
      </c>
      <c r="F13" s="65">
        <f>VLOOKUP($A13,'Return Data'!$B$7:$R$1700,11,0)</f>
        <v>-10.571099999999999</v>
      </c>
      <c r="G13" s="66">
        <f t="shared" ref="G13:I13" si="14">RANK(F13,F$8:F$23,0)</f>
        <v>9</v>
      </c>
      <c r="H13" s="65">
        <f>VLOOKUP($A13,'Return Data'!$B$7:$R$1700,12,0)</f>
        <v>-5.3091999999999997</v>
      </c>
      <c r="I13" s="66">
        <f t="shared" si="14"/>
        <v>6</v>
      </c>
      <c r="J13" s="65">
        <f>VLOOKUP($A13,'Return Data'!$B$7:$R$1700,13,0)</f>
        <v>-0.2316</v>
      </c>
      <c r="K13" s="66">
        <f t="shared" ref="K13" si="15">RANK(J13,J$8:J$23,0)</f>
        <v>8</v>
      </c>
      <c r="L13" s="65">
        <f>VLOOKUP($A13,'Return Data'!$B$7:$R$1700,17,0)</f>
        <v>-6.3567</v>
      </c>
      <c r="M13" s="66">
        <f t="shared" ref="M13" si="16">RANK(L13,L$8:L$23,0)</f>
        <v>9</v>
      </c>
      <c r="N13" s="65">
        <f>VLOOKUP($A13,'Return Data'!$B$7:$R$1700,14,0)</f>
        <v>-5.3964999999999996</v>
      </c>
      <c r="O13" s="66">
        <f t="shared" si="13"/>
        <v>9</v>
      </c>
      <c r="P13" s="65"/>
      <c r="Q13" s="66"/>
      <c r="R13" s="65">
        <f>VLOOKUP($A13,'Return Data'!$B$7:$R$1700,16,0)</f>
        <v>3.2875000000000001</v>
      </c>
      <c r="S13" s="67">
        <f t="shared" si="4"/>
        <v>12</v>
      </c>
    </row>
    <row r="14" spans="1:19" s="68" customFormat="1" x14ac:dyDescent="0.3">
      <c r="A14" s="63" t="s">
        <v>17</v>
      </c>
      <c r="B14" s="64">
        <f>VLOOKUP($A14,'Return Data'!$B$7:$R$1700,3,0)</f>
        <v>44041</v>
      </c>
      <c r="C14" s="65">
        <f>VLOOKUP($A14,'Return Data'!$B$7:$R$1700,4,0)</f>
        <v>32.357900000000001</v>
      </c>
      <c r="D14" s="65">
        <f>VLOOKUP($A14,'Return Data'!$B$7:$R$1700,10,0)</f>
        <v>15.8415</v>
      </c>
      <c r="E14" s="66">
        <f t="shared" si="0"/>
        <v>10</v>
      </c>
      <c r="F14" s="65">
        <f>VLOOKUP($A14,'Return Data'!$B$7:$R$1700,11,0)</f>
        <v>-13.0274</v>
      </c>
      <c r="G14" s="66">
        <f t="shared" ref="G14:I14" si="17">RANK(F14,F$8:F$23,0)</f>
        <v>13</v>
      </c>
      <c r="H14" s="65">
        <f>VLOOKUP($A14,'Return Data'!$B$7:$R$1700,12,0)</f>
        <v>-9.9545999999999992</v>
      </c>
      <c r="I14" s="66">
        <f t="shared" si="17"/>
        <v>13</v>
      </c>
      <c r="J14" s="65">
        <f>VLOOKUP($A14,'Return Data'!$B$7:$R$1700,13,0)</f>
        <v>1.0335000000000001</v>
      </c>
      <c r="K14" s="66">
        <f t="shared" ref="K14" si="18">RANK(J14,J$8:J$23,0)</f>
        <v>6</v>
      </c>
      <c r="L14" s="65">
        <f>VLOOKUP($A14,'Return Data'!$B$7:$R$1700,17,0)</f>
        <v>-3.0547</v>
      </c>
      <c r="M14" s="66">
        <f t="shared" ref="M14" si="19">RANK(L14,L$8:L$23,0)</f>
        <v>5</v>
      </c>
      <c r="N14" s="65">
        <f>VLOOKUP($A14,'Return Data'!$B$7:$R$1700,14,0)</f>
        <v>-0.33639999999999998</v>
      </c>
      <c r="O14" s="66">
        <f t="shared" si="13"/>
        <v>6</v>
      </c>
      <c r="P14" s="65">
        <f>VLOOKUP($A14,'Return Data'!$B$7:$R$1700,15,0)</f>
        <v>7.3220999999999998</v>
      </c>
      <c r="Q14" s="66">
        <f t="shared" si="4"/>
        <v>2</v>
      </c>
      <c r="R14" s="65">
        <f>VLOOKUP($A14,'Return Data'!$B$7:$R$1700,16,0)</f>
        <v>11.188800000000001</v>
      </c>
      <c r="S14" s="67">
        <f t="shared" si="4"/>
        <v>7</v>
      </c>
    </row>
    <row r="15" spans="1:19" s="68" customFormat="1" x14ac:dyDescent="0.3">
      <c r="A15" s="63" t="s">
        <v>18</v>
      </c>
      <c r="B15" s="64">
        <f>VLOOKUP($A15,'Return Data'!$B$7:$R$1700,3,0)</f>
        <v>44041</v>
      </c>
      <c r="C15" s="65">
        <f>VLOOKUP($A15,'Return Data'!$B$7:$R$1700,4,0)</f>
        <v>35.265999999999998</v>
      </c>
      <c r="D15" s="65">
        <f>VLOOKUP($A15,'Return Data'!$B$7:$R$1700,10,0)</f>
        <v>18.104500000000002</v>
      </c>
      <c r="E15" s="66">
        <f t="shared" si="0"/>
        <v>2</v>
      </c>
      <c r="F15" s="65">
        <f>VLOOKUP($A15,'Return Data'!$B$7:$R$1700,11,0)</f>
        <v>-10.565</v>
      </c>
      <c r="G15" s="66">
        <f t="shared" ref="G15:I15" si="20">RANK(F15,F$8:F$23,0)</f>
        <v>8</v>
      </c>
      <c r="H15" s="65">
        <f>VLOOKUP($A15,'Return Data'!$B$7:$R$1700,12,0)</f>
        <v>-5.0636999999999999</v>
      </c>
      <c r="I15" s="66">
        <f t="shared" si="20"/>
        <v>5</v>
      </c>
      <c r="J15" s="65">
        <f>VLOOKUP($A15,'Return Data'!$B$7:$R$1700,13,0)</f>
        <v>-2.2993999999999999</v>
      </c>
      <c r="K15" s="66">
        <f t="shared" ref="K15" si="21">RANK(J15,J$8:J$23,0)</f>
        <v>10</v>
      </c>
      <c r="L15" s="65">
        <f>VLOOKUP($A15,'Return Data'!$B$7:$R$1700,17,0)</f>
        <v>-3.8047</v>
      </c>
      <c r="M15" s="66">
        <f t="shared" ref="M15" si="22">RANK(L15,L$8:L$23,0)</f>
        <v>6</v>
      </c>
      <c r="N15" s="65">
        <f>VLOOKUP($A15,'Return Data'!$B$7:$R$1700,14,0)</f>
        <v>-1.3147</v>
      </c>
      <c r="O15" s="66">
        <f t="shared" si="13"/>
        <v>7</v>
      </c>
      <c r="P15" s="65">
        <f>VLOOKUP($A15,'Return Data'!$B$7:$R$1700,15,0)</f>
        <v>6.3739999999999997</v>
      </c>
      <c r="Q15" s="66">
        <f t="shared" si="4"/>
        <v>3</v>
      </c>
      <c r="R15" s="65">
        <f>VLOOKUP($A15,'Return Data'!$B$7:$R$1700,16,0)</f>
        <v>14.937799999999999</v>
      </c>
      <c r="S15" s="67">
        <f t="shared" si="4"/>
        <v>1</v>
      </c>
    </row>
    <row r="16" spans="1:19" s="68" customFormat="1" x14ac:dyDescent="0.3">
      <c r="A16" s="63" t="s">
        <v>19</v>
      </c>
      <c r="B16" s="64">
        <f>VLOOKUP($A16,'Return Data'!$B$7:$R$1700,3,0)</f>
        <v>44041</v>
      </c>
      <c r="C16" s="65">
        <f>VLOOKUP($A16,'Return Data'!$B$7:$R$1700,4,0)</f>
        <v>72.493399999999994</v>
      </c>
      <c r="D16" s="65">
        <f>VLOOKUP($A16,'Return Data'!$B$7:$R$1700,10,0)</f>
        <v>17.246500000000001</v>
      </c>
      <c r="E16" s="66">
        <f t="shared" si="0"/>
        <v>7</v>
      </c>
      <c r="F16" s="65">
        <f>VLOOKUP($A16,'Return Data'!$B$7:$R$1700,11,0)</f>
        <v>-9.7707999999999995</v>
      </c>
      <c r="G16" s="66">
        <f t="shared" ref="G16:I16" si="23">RANK(F16,F$8:F$23,0)</f>
        <v>5</v>
      </c>
      <c r="H16" s="65">
        <f>VLOOKUP($A16,'Return Data'!$B$7:$R$1700,12,0)</f>
        <v>-6.7748999999999997</v>
      </c>
      <c r="I16" s="66">
        <f t="shared" si="23"/>
        <v>9</v>
      </c>
      <c r="J16" s="65">
        <f>VLOOKUP($A16,'Return Data'!$B$7:$R$1700,13,0)</f>
        <v>-2.2343000000000002</v>
      </c>
      <c r="K16" s="66">
        <f t="shared" ref="K16" si="24">RANK(J16,J$8:J$23,0)</f>
        <v>9</v>
      </c>
      <c r="L16" s="65">
        <f>VLOOKUP($A16,'Return Data'!$B$7:$R$1700,17,0)</f>
        <v>-2.4493</v>
      </c>
      <c r="M16" s="66">
        <f t="shared" ref="M16" si="25">RANK(L16,L$8:L$23,0)</f>
        <v>3</v>
      </c>
      <c r="N16" s="65">
        <f>VLOOKUP($A16,'Return Data'!$B$7:$R$1700,14,0)</f>
        <v>1.2366999999999999</v>
      </c>
      <c r="O16" s="66">
        <f t="shared" si="13"/>
        <v>4</v>
      </c>
      <c r="P16" s="65">
        <f>VLOOKUP($A16,'Return Data'!$B$7:$R$1700,15,0)</f>
        <v>5.1047000000000002</v>
      </c>
      <c r="Q16" s="66">
        <f t="shared" si="4"/>
        <v>7</v>
      </c>
      <c r="R16" s="65">
        <f>VLOOKUP($A16,'Return Data'!$B$7:$R$1700,16,0)</f>
        <v>10.367599999999999</v>
      </c>
      <c r="S16" s="67">
        <f t="shared" si="4"/>
        <v>8</v>
      </c>
    </row>
    <row r="17" spans="1:19" s="68" customFormat="1" x14ac:dyDescent="0.3">
      <c r="A17" s="63" t="s">
        <v>20</v>
      </c>
      <c r="B17" s="64">
        <f>VLOOKUP($A17,'Return Data'!$B$7:$R$1700,3,0)</f>
        <v>44041</v>
      </c>
      <c r="C17" s="65">
        <f>VLOOKUP($A17,'Return Data'!$B$7:$R$1700,4,0)</f>
        <v>47.93</v>
      </c>
      <c r="D17" s="65">
        <f>VLOOKUP($A17,'Return Data'!$B$7:$R$1700,10,0)</f>
        <v>16.476299999999998</v>
      </c>
      <c r="E17" s="66">
        <f t="shared" si="0"/>
        <v>9</v>
      </c>
      <c r="F17" s="65">
        <f>VLOOKUP($A17,'Return Data'!$B$7:$R$1700,11,0)</f>
        <v>-10.943899999999999</v>
      </c>
      <c r="G17" s="66">
        <f t="shared" ref="G17:I17" si="26">RANK(F17,F$8:F$23,0)</f>
        <v>10</v>
      </c>
      <c r="H17" s="65">
        <f>VLOOKUP($A17,'Return Data'!$B$7:$R$1700,12,0)</f>
        <v>-8.4431999999999992</v>
      </c>
      <c r="I17" s="66">
        <f t="shared" si="26"/>
        <v>12</v>
      </c>
      <c r="J17" s="65">
        <f>VLOOKUP($A17,'Return Data'!$B$7:$R$1700,13,0)</f>
        <v>-9.6683000000000003</v>
      </c>
      <c r="K17" s="66">
        <f t="shared" ref="K17" si="27">RANK(J17,J$8:J$23,0)</f>
        <v>13</v>
      </c>
      <c r="L17" s="65">
        <f>VLOOKUP($A17,'Return Data'!$B$7:$R$1700,17,0)</f>
        <v>-5.3361999999999998</v>
      </c>
      <c r="M17" s="66">
        <f t="shared" ref="M17" si="28">RANK(L17,L$8:L$23,0)</f>
        <v>7</v>
      </c>
      <c r="N17" s="65">
        <f>VLOOKUP($A17,'Return Data'!$B$7:$R$1700,14,0)</f>
        <v>-2.0316999999999998</v>
      </c>
      <c r="O17" s="66">
        <f t="shared" si="13"/>
        <v>8</v>
      </c>
      <c r="P17" s="65">
        <f>VLOOKUP($A17,'Return Data'!$B$7:$R$1700,15,0)</f>
        <v>4.3605999999999998</v>
      </c>
      <c r="Q17" s="66">
        <f t="shared" si="4"/>
        <v>8</v>
      </c>
      <c r="R17" s="65">
        <f>VLOOKUP($A17,'Return Data'!$B$7:$R$1700,16,0)</f>
        <v>11.506600000000001</v>
      </c>
      <c r="S17" s="67">
        <f t="shared" si="4"/>
        <v>6</v>
      </c>
    </row>
    <row r="18" spans="1:19" s="68" customFormat="1" x14ac:dyDescent="0.3">
      <c r="A18" s="63" t="s">
        <v>21</v>
      </c>
      <c r="B18" s="64">
        <f>VLOOKUP($A18,'Return Data'!$B$7:$R$1700,3,0)</f>
        <v>44041</v>
      </c>
      <c r="C18" s="65">
        <f>VLOOKUP($A18,'Return Data'!$B$7:$R$1700,4,0)</f>
        <v>139.33449999999999</v>
      </c>
      <c r="D18" s="65">
        <f>VLOOKUP($A18,'Return Data'!$B$7:$R$1700,10,0)</f>
        <v>17.7761</v>
      </c>
      <c r="E18" s="66">
        <f t="shared" si="0"/>
        <v>4</v>
      </c>
      <c r="F18" s="65">
        <f>VLOOKUP($A18,'Return Data'!$B$7:$R$1700,11,0)</f>
        <v>-5.6817000000000002</v>
      </c>
      <c r="G18" s="66">
        <f t="shared" ref="G18:I18" si="29">RANK(F18,F$8:F$23,0)</f>
        <v>3</v>
      </c>
      <c r="H18" s="65">
        <f>VLOOKUP($A18,'Return Data'!$B$7:$R$1700,12,0)</f>
        <v>-3.7185000000000001</v>
      </c>
      <c r="I18" s="66">
        <f t="shared" si="29"/>
        <v>4</v>
      </c>
      <c r="J18" s="65">
        <f>VLOOKUP($A18,'Return Data'!$B$7:$R$1700,13,0)</f>
        <v>3.5167999999999999</v>
      </c>
      <c r="K18" s="66">
        <f t="shared" ref="K18" si="30">RANK(J18,J$8:J$23,0)</f>
        <v>3</v>
      </c>
      <c r="L18" s="65">
        <f>VLOOKUP($A18,'Return Data'!$B$7:$R$1700,17,0)</f>
        <v>-2.4798</v>
      </c>
      <c r="M18" s="66">
        <f t="shared" ref="M18" si="31">RANK(L18,L$8:L$23,0)</f>
        <v>4</v>
      </c>
      <c r="N18" s="65">
        <f>VLOOKUP($A18,'Return Data'!$B$7:$R$1700,14,0)</f>
        <v>1.6115999999999999</v>
      </c>
      <c r="O18" s="66">
        <f t="shared" si="13"/>
        <v>3</v>
      </c>
      <c r="P18" s="65">
        <f>VLOOKUP($A18,'Return Data'!$B$7:$R$1700,15,0)</f>
        <v>8.8916000000000004</v>
      </c>
      <c r="Q18" s="66">
        <f t="shared" si="4"/>
        <v>1</v>
      </c>
      <c r="R18" s="65">
        <f>VLOOKUP($A18,'Return Data'!$B$7:$R$1700,16,0)</f>
        <v>14.2621</v>
      </c>
      <c r="S18" s="67">
        <f t="shared" si="4"/>
        <v>2</v>
      </c>
    </row>
    <row r="19" spans="1:19" s="68" customFormat="1" x14ac:dyDescent="0.3">
      <c r="A19" s="63" t="s">
        <v>22</v>
      </c>
      <c r="B19" s="64">
        <f>VLOOKUP($A19,'Return Data'!$B$7:$R$1700,3,0)</f>
        <v>44041</v>
      </c>
      <c r="C19" s="65">
        <f>VLOOKUP($A19,'Return Data'!$B$7:$R$1700,4,0)</f>
        <v>9.7158999999999995</v>
      </c>
      <c r="D19" s="65">
        <f>VLOOKUP($A19,'Return Data'!$B$7:$R$1700,10,0)</f>
        <v>11.165900000000001</v>
      </c>
      <c r="E19" s="66">
        <f t="shared" si="0"/>
        <v>14</v>
      </c>
      <c r="F19" s="65">
        <f>VLOOKUP($A19,'Return Data'!$B$7:$R$1700,11,0)</f>
        <v>-11.3294</v>
      </c>
      <c r="G19" s="66">
        <f t="shared" ref="G19:I19" si="32">RANK(F19,F$8:F$23,0)</f>
        <v>11</v>
      </c>
      <c r="H19" s="65">
        <f>VLOOKUP($A19,'Return Data'!$B$7:$R$1700,12,0)</f>
        <v>-7.9175000000000004</v>
      </c>
      <c r="I19" s="66">
        <f t="shared" si="32"/>
        <v>11</v>
      </c>
      <c r="J19" s="65">
        <f>VLOOKUP($A19,'Return Data'!$B$7:$R$1700,13,0)</f>
        <v>1.4843</v>
      </c>
      <c r="K19" s="66">
        <f t="shared" ref="K19" si="33">RANK(J19,J$8:J$23,0)</f>
        <v>5</v>
      </c>
      <c r="L19" s="65"/>
      <c r="M19" s="66"/>
      <c r="N19" s="65"/>
      <c r="O19" s="66"/>
      <c r="P19" s="65"/>
      <c r="Q19" s="66"/>
      <c r="R19" s="65">
        <f>VLOOKUP($A19,'Return Data'!$B$7:$R$1700,16,0)</f>
        <v>-1.3984000000000001</v>
      </c>
      <c r="S19" s="67">
        <f t="shared" si="4"/>
        <v>15</v>
      </c>
    </row>
    <row r="20" spans="1:19" s="68" customFormat="1" x14ac:dyDescent="0.3">
      <c r="A20" s="63" t="s">
        <v>23</v>
      </c>
      <c r="B20" s="64">
        <f>VLOOKUP($A20,'Return Data'!$B$7:$R$1700,3,0)</f>
        <v>44041</v>
      </c>
      <c r="C20" s="65">
        <f>VLOOKUP($A20,'Return Data'!$B$7:$R$1700,4,0)</f>
        <v>9.5279000000000007</v>
      </c>
      <c r="D20" s="65">
        <f>VLOOKUP($A20,'Return Data'!$B$7:$R$1700,10,0)</f>
        <v>11.1035</v>
      </c>
      <c r="E20" s="66">
        <f t="shared" si="0"/>
        <v>16</v>
      </c>
      <c r="F20" s="65">
        <f>VLOOKUP($A20,'Return Data'!$B$7:$R$1700,11,0)</f>
        <v>-10.351800000000001</v>
      </c>
      <c r="G20" s="66">
        <f t="shared" ref="G20:I20" si="34">RANK(F20,F$8:F$23,0)</f>
        <v>6</v>
      </c>
      <c r="H20" s="65">
        <f>VLOOKUP($A20,'Return Data'!$B$7:$R$1700,12,0)</f>
        <v>-7.0248999999999997</v>
      </c>
      <c r="I20" s="66">
        <f t="shared" si="34"/>
        <v>10</v>
      </c>
      <c r="J20" s="65">
        <f>VLOOKUP($A20,'Return Data'!$B$7:$R$1700,13,0)</f>
        <v>0.74009999999999998</v>
      </c>
      <c r="K20" s="66">
        <f t="shared" ref="K20" si="35">RANK(J20,J$8:J$23,0)</f>
        <v>7</v>
      </c>
      <c r="L20" s="65"/>
      <c r="M20" s="66"/>
      <c r="N20" s="65"/>
      <c r="O20" s="66"/>
      <c r="P20" s="65"/>
      <c r="Q20" s="66"/>
      <c r="R20" s="65">
        <f>VLOOKUP($A20,'Return Data'!$B$7:$R$1700,16,0)</f>
        <v>-2.4020000000000001</v>
      </c>
      <c r="S20" s="67">
        <f t="shared" si="4"/>
        <v>16</v>
      </c>
    </row>
    <row r="21" spans="1:19" s="68" customFormat="1" x14ac:dyDescent="0.3">
      <c r="A21" s="63" t="s">
        <v>24</v>
      </c>
      <c r="B21" s="64">
        <f>VLOOKUP($A21,'Return Data'!$B$7:$R$1700,3,0)</f>
        <v>44041</v>
      </c>
      <c r="C21" s="65">
        <f>VLOOKUP($A21,'Return Data'!$B$7:$R$1700,4,0)</f>
        <v>217.93430000000001</v>
      </c>
      <c r="D21" s="65">
        <f>VLOOKUP($A21,'Return Data'!$B$7:$R$1700,10,0)</f>
        <v>16.609400000000001</v>
      </c>
      <c r="E21" s="66">
        <f t="shared" si="0"/>
        <v>8</v>
      </c>
      <c r="F21" s="65">
        <f>VLOOKUP($A21,'Return Data'!$B$7:$R$1700,11,0)</f>
        <v>-16.482299999999999</v>
      </c>
      <c r="G21" s="66">
        <f t="shared" ref="G21:I21" si="36">RANK(F21,F$8:F$23,0)</f>
        <v>15</v>
      </c>
      <c r="H21" s="65">
        <f>VLOOKUP($A21,'Return Data'!$B$7:$R$1700,12,0)</f>
        <v>-12.6814</v>
      </c>
      <c r="I21" s="66">
        <f t="shared" si="36"/>
        <v>15</v>
      </c>
      <c r="J21" s="65">
        <f>VLOOKUP($A21,'Return Data'!$B$7:$R$1700,13,0)</f>
        <v>-10.446300000000001</v>
      </c>
      <c r="K21" s="66">
        <f t="shared" ref="K21" si="37">RANK(J21,J$8:J$23,0)</f>
        <v>14</v>
      </c>
      <c r="L21" s="65">
        <f>VLOOKUP($A21,'Return Data'!$B$7:$R$1700,17,0)</f>
        <v>-10.8332</v>
      </c>
      <c r="M21" s="66">
        <f t="shared" ref="M21" si="38">RANK(L21,L$8:L$23,0)</f>
        <v>10</v>
      </c>
      <c r="N21" s="65">
        <f>VLOOKUP($A21,'Return Data'!$B$7:$R$1700,14,0)</f>
        <v>-6.2907999999999999</v>
      </c>
      <c r="O21" s="66">
        <f>RANK(N21,N$8:N$23,0)</f>
        <v>10</v>
      </c>
      <c r="P21" s="65">
        <f>VLOOKUP($A21,'Return Data'!$B$7:$R$1700,15,0)</f>
        <v>2.2381000000000002</v>
      </c>
      <c r="Q21" s="66">
        <f t="shared" si="4"/>
        <v>10</v>
      </c>
      <c r="R21" s="65">
        <f>VLOOKUP($A21,'Return Data'!$B$7:$R$1700,16,0)</f>
        <v>7.5061999999999998</v>
      </c>
      <c r="S21" s="67">
        <f t="shared" si="4"/>
        <v>11</v>
      </c>
    </row>
    <row r="22" spans="1:19" s="68" customFormat="1" x14ac:dyDescent="0.3">
      <c r="A22" s="63" t="s">
        <v>25</v>
      </c>
      <c r="B22" s="64">
        <f>VLOOKUP($A22,'Return Data'!$B$7:$R$1700,3,0)</f>
        <v>44041</v>
      </c>
      <c r="C22" s="65">
        <f>VLOOKUP($A22,'Return Data'!$B$7:$R$1700,4,0)</f>
        <v>10.52</v>
      </c>
      <c r="D22" s="65">
        <f>VLOOKUP($A22,'Return Data'!$B$7:$R$1700,10,0)</f>
        <v>18.069600000000001</v>
      </c>
      <c r="E22" s="66">
        <f t="shared" si="0"/>
        <v>3</v>
      </c>
      <c r="F22" s="65">
        <f>VLOOKUP($A22,'Return Data'!$B$7:$R$1700,11,0)</f>
        <v>-4.5372000000000003</v>
      </c>
      <c r="G22" s="66">
        <f t="shared" ref="G22:I22" si="39">RANK(F22,F$8:F$23,0)</f>
        <v>2</v>
      </c>
      <c r="H22" s="65">
        <f>VLOOKUP($A22,'Return Data'!$B$7:$R$1700,12,0)</f>
        <v>-0.75470000000000004</v>
      </c>
      <c r="I22" s="66">
        <f t="shared" si="39"/>
        <v>2</v>
      </c>
      <c r="J22" s="65">
        <f>VLOOKUP($A22,'Return Data'!$B$7:$R$1700,13,0)</f>
        <v>4.5726000000000004</v>
      </c>
      <c r="K22" s="66">
        <f t="shared" ref="K22" si="40">RANK(J22,J$8:J$23,0)</f>
        <v>1</v>
      </c>
      <c r="L22" s="65"/>
      <c r="M22" s="66"/>
      <c r="N22" s="65"/>
      <c r="O22" s="66"/>
      <c r="P22" s="65"/>
      <c r="Q22" s="66"/>
      <c r="R22" s="65">
        <f>VLOOKUP($A22,'Return Data'!$B$7:$R$1700,16,0)</f>
        <v>3.1213000000000002</v>
      </c>
      <c r="S22" s="67">
        <f t="shared" si="4"/>
        <v>13</v>
      </c>
    </row>
    <row r="23" spans="1:19" s="68" customFormat="1" x14ac:dyDescent="0.3">
      <c r="A23" s="63" t="s">
        <v>26</v>
      </c>
      <c r="B23" s="64">
        <f>VLOOKUP($A23,'Return Data'!$B$7:$R$1700,3,0)</f>
        <v>44041</v>
      </c>
      <c r="C23" s="65">
        <f>VLOOKUP($A23,'Return Data'!$B$7:$R$1700,4,0)</f>
        <v>63.629899999999999</v>
      </c>
      <c r="D23" s="65">
        <f>VLOOKUP($A23,'Return Data'!$B$7:$R$1700,10,0)</f>
        <v>15.700200000000001</v>
      </c>
      <c r="E23" s="66">
        <f t="shared" si="0"/>
        <v>11</v>
      </c>
      <c r="F23" s="65">
        <f>VLOOKUP($A23,'Return Data'!$B$7:$R$1700,11,0)</f>
        <v>-8.6917000000000009</v>
      </c>
      <c r="G23" s="66">
        <f t="shared" ref="G23:I23" si="41">RANK(F23,F$8:F$23,0)</f>
        <v>4</v>
      </c>
      <c r="H23" s="65">
        <f>VLOOKUP($A23,'Return Data'!$B$7:$R$1700,12,0)</f>
        <v>-2.0204</v>
      </c>
      <c r="I23" s="66">
        <f t="shared" si="41"/>
        <v>3</v>
      </c>
      <c r="J23" s="65">
        <f>VLOOKUP($A23,'Return Data'!$B$7:$R$1700,13,0)</f>
        <v>3.6175999999999999</v>
      </c>
      <c r="K23" s="66">
        <f t="shared" ref="K23" si="42">RANK(J23,J$8:J$23,0)</f>
        <v>2</v>
      </c>
      <c r="L23" s="65">
        <f>VLOOKUP($A23,'Return Data'!$B$7:$R$1700,17,0)</f>
        <v>-0.71179999999999999</v>
      </c>
      <c r="M23" s="66">
        <f t="shared" ref="M23" si="43">RANK(L23,L$8:L$23,0)</f>
        <v>2</v>
      </c>
      <c r="N23" s="65">
        <f>VLOOKUP($A23,'Return Data'!$B$7:$R$1700,14,0)</f>
        <v>3.7633999999999999</v>
      </c>
      <c r="O23" s="66">
        <f>RANK(N23,N$8:N$23,0)</f>
        <v>1</v>
      </c>
      <c r="P23" s="65">
        <f>VLOOKUP($A23,'Return Data'!$B$7:$R$1700,15,0)</f>
        <v>5.3688000000000002</v>
      </c>
      <c r="Q23" s="66">
        <f t="shared" si="4"/>
        <v>5</v>
      </c>
      <c r="R23" s="65">
        <f>VLOOKUP($A23,'Return Data'!$B$7:$R$1700,16,0)</f>
        <v>9.3371999999999993</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15.60858125</v>
      </c>
      <c r="E25" s="74"/>
      <c r="F25" s="75">
        <f>AVERAGE(F8:F23)</f>
        <v>-10.644012500000001</v>
      </c>
      <c r="G25" s="74"/>
      <c r="H25" s="75">
        <f>AVERAGE(H8:H23)</f>
        <v>-6.6364000000000001</v>
      </c>
      <c r="I25" s="74"/>
      <c r="J25" s="75">
        <f>AVERAGE(J8:J23)</f>
        <v>-2.4417625000000003</v>
      </c>
      <c r="K25" s="74"/>
      <c r="L25" s="75">
        <f>AVERAGE(L8:L23)</f>
        <v>-5.8092999999999995</v>
      </c>
      <c r="M25" s="74"/>
      <c r="N25" s="75">
        <f>AVERAGE(N8:N23)</f>
        <v>-1.8088916666666668</v>
      </c>
      <c r="O25" s="74"/>
      <c r="P25" s="75">
        <f>AVERAGE(P8:P23)</f>
        <v>5.0068636363636365</v>
      </c>
      <c r="Q25" s="74"/>
      <c r="R25" s="75">
        <f>AVERAGE(R8:R23)</f>
        <v>7.9892062500000014</v>
      </c>
      <c r="S25" s="76"/>
    </row>
    <row r="26" spans="1:19" s="68" customFormat="1" x14ac:dyDescent="0.3">
      <c r="A26" s="73" t="s">
        <v>28</v>
      </c>
      <c r="B26" s="74"/>
      <c r="C26" s="74"/>
      <c r="D26" s="75">
        <f>MIN(D8:D23)</f>
        <v>11.1035</v>
      </c>
      <c r="E26" s="74"/>
      <c r="F26" s="75">
        <f>MIN(F8:F23)</f>
        <v>-20.240100000000002</v>
      </c>
      <c r="G26" s="74"/>
      <c r="H26" s="75">
        <f>MIN(H8:H23)</f>
        <v>-14.377800000000001</v>
      </c>
      <c r="I26" s="74"/>
      <c r="J26" s="75">
        <f>MIN(J8:J23)</f>
        <v>-13.2599</v>
      </c>
      <c r="K26" s="74"/>
      <c r="L26" s="75">
        <f>MIN(L8:L23)</f>
        <v>-14.3744</v>
      </c>
      <c r="M26" s="74"/>
      <c r="N26" s="75">
        <f>MIN(N8:N23)</f>
        <v>-8.4121000000000006</v>
      </c>
      <c r="O26" s="74"/>
      <c r="P26" s="75">
        <f>MIN(P8:P23)</f>
        <v>1.7436</v>
      </c>
      <c r="Q26" s="74"/>
      <c r="R26" s="75">
        <f>MIN(R8:R23)</f>
        <v>-2.4020000000000001</v>
      </c>
      <c r="S26" s="76"/>
    </row>
    <row r="27" spans="1:19" s="68" customFormat="1" ht="15" thickBot="1" x14ac:dyDescent="0.35">
      <c r="A27" s="77" t="s">
        <v>29</v>
      </c>
      <c r="B27" s="78"/>
      <c r="C27" s="78"/>
      <c r="D27" s="79">
        <f>MAX(D8:D23)</f>
        <v>21.192699999999999</v>
      </c>
      <c r="E27" s="78"/>
      <c r="F27" s="79">
        <f>MAX(F8:F23)</f>
        <v>-1.2613000000000001</v>
      </c>
      <c r="G27" s="78"/>
      <c r="H27" s="79">
        <f>MAX(H8:H23)</f>
        <v>3.2919999999999998</v>
      </c>
      <c r="I27" s="78"/>
      <c r="J27" s="79">
        <f>MAX(J8:J23)</f>
        <v>4.5726000000000004</v>
      </c>
      <c r="K27" s="78"/>
      <c r="L27" s="79">
        <f>MAX(L8:L23)</f>
        <v>-0.37440000000000001</v>
      </c>
      <c r="M27" s="78"/>
      <c r="N27" s="79">
        <f>MAX(N8:N23)</f>
        <v>3.7633999999999999</v>
      </c>
      <c r="O27" s="78"/>
      <c r="P27" s="79">
        <f>MAX(P8:P23)</f>
        <v>8.8916000000000004</v>
      </c>
      <c r="Q27" s="78"/>
      <c r="R27" s="79">
        <f>MAX(R8:R23)</f>
        <v>14.937799999999999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44041</v>
      </c>
      <c r="C8" s="65">
        <f>VLOOKUP($A8,'Return Data'!$B$7:$R$1700,4,0)</f>
        <v>260.36</v>
      </c>
      <c r="D8" s="65">
        <f>VLOOKUP($A8,'Return Data'!$B$7:$R$1700,10,0)</f>
        <v>16.107700000000001</v>
      </c>
      <c r="E8" s="66">
        <f t="shared" ref="E8:E33" si="0">RANK(D8,D$8:D$33,0)</f>
        <v>8</v>
      </c>
      <c r="F8" s="65">
        <f>VLOOKUP($A8,'Return Data'!$B$7:$R$1700,11,0)</f>
        <v>-16.0427</v>
      </c>
      <c r="G8" s="66">
        <f t="shared" ref="G8:G25" si="1">RANK(F8,F$8:F$33,0)</f>
        <v>22</v>
      </c>
      <c r="H8" s="65">
        <f>VLOOKUP($A8,'Return Data'!$B$7:$R$1700,12,0)</f>
        <v>-8.4593000000000007</v>
      </c>
      <c r="I8" s="66">
        <f t="shared" ref="I8:I25" si="2">RANK(H8,H$8:H$33,0)</f>
        <v>21</v>
      </c>
      <c r="J8" s="65">
        <f>VLOOKUP($A8,'Return Data'!$B$7:$R$1700,13,0)</f>
        <v>-6.5269000000000004</v>
      </c>
      <c r="K8" s="66">
        <f t="shared" ref="K8:K21" si="3">RANK(J8,J$8:J$33,0)</f>
        <v>23</v>
      </c>
      <c r="L8" s="65">
        <f>VLOOKUP($A8,'Return Data'!$B$7:$R$1700,17,0)</f>
        <v>-9.8239000000000001</v>
      </c>
      <c r="M8" s="66">
        <f t="shared" ref="M8:M21" si="4">RANK(L8,L$8:L$33,0)</f>
        <v>23</v>
      </c>
      <c r="N8" s="65">
        <f>VLOOKUP($A8,'Return Data'!$B$7:$R$1700,14,0)</f>
        <v>-6.0972999999999997</v>
      </c>
      <c r="O8" s="66">
        <f t="shared" ref="O8:O20" si="5">RANK(N8,N$8:N$33,0)</f>
        <v>22</v>
      </c>
      <c r="P8" s="65">
        <f>VLOOKUP($A8,'Return Data'!$B$7:$R$1700,15,0)</f>
        <v>2.5034999999999998</v>
      </c>
      <c r="Q8" s="66">
        <f t="shared" ref="Q8:Q16" si="6">RANK(P8,P$8:P$33,0)</f>
        <v>20</v>
      </c>
      <c r="R8" s="65">
        <f>VLOOKUP($A8,'Return Data'!$B$7:$R$1700,16,0)</f>
        <v>10.7692</v>
      </c>
      <c r="S8" s="67">
        <f t="shared" ref="S8:S33" si="7">RANK(R8,R$8:R$33,0)</f>
        <v>20</v>
      </c>
    </row>
    <row r="9" spans="1:20" x14ac:dyDescent="0.3">
      <c r="A9" s="63" t="s">
        <v>1189</v>
      </c>
      <c r="B9" s="64">
        <f>VLOOKUP($A9,'Return Data'!$B$7:$R$1700,3,0)</f>
        <v>44041</v>
      </c>
      <c r="C9" s="65">
        <f>VLOOKUP($A9,'Return Data'!$B$7:$R$1700,4,0)</f>
        <v>42.59</v>
      </c>
      <c r="D9" s="65">
        <f>VLOOKUP($A9,'Return Data'!$B$7:$R$1700,10,0)</f>
        <v>9.4577000000000009</v>
      </c>
      <c r="E9" s="66">
        <f t="shared" si="0"/>
        <v>26</v>
      </c>
      <c r="F9" s="65">
        <f>VLOOKUP($A9,'Return Data'!$B$7:$R$1700,11,0)</f>
        <v>-5.6909000000000001</v>
      </c>
      <c r="G9" s="66">
        <f t="shared" si="1"/>
        <v>4</v>
      </c>
      <c r="H9" s="65">
        <f>VLOOKUP($A9,'Return Data'!$B$7:$R$1700,12,0)</f>
        <v>-4.6899999999999997E-2</v>
      </c>
      <c r="I9" s="66">
        <f t="shared" si="2"/>
        <v>10</v>
      </c>
      <c r="J9" s="65">
        <f>VLOOKUP($A9,'Return Data'!$B$7:$R$1700,13,0)</f>
        <v>13.3919</v>
      </c>
      <c r="K9" s="66">
        <f t="shared" si="3"/>
        <v>3</v>
      </c>
      <c r="L9" s="65">
        <f>VLOOKUP($A9,'Return Data'!$B$7:$R$1700,17,0)</f>
        <v>5.6627999999999998</v>
      </c>
      <c r="M9" s="66">
        <f t="shared" si="4"/>
        <v>1</v>
      </c>
      <c r="N9" s="65">
        <f>VLOOKUP($A9,'Return Data'!$B$7:$R$1700,14,0)</f>
        <v>9.8878000000000004</v>
      </c>
      <c r="O9" s="66">
        <f t="shared" si="5"/>
        <v>1</v>
      </c>
      <c r="P9" s="65">
        <f>VLOOKUP($A9,'Return Data'!$B$7:$R$1700,15,0)</f>
        <v>8.7324000000000002</v>
      </c>
      <c r="Q9" s="66">
        <f t="shared" si="6"/>
        <v>2</v>
      </c>
      <c r="R9" s="65">
        <f>VLOOKUP($A9,'Return Data'!$B$7:$R$1700,16,0)</f>
        <v>16.156500000000001</v>
      </c>
      <c r="S9" s="67">
        <f t="shared" si="7"/>
        <v>3</v>
      </c>
    </row>
    <row r="10" spans="1:20" x14ac:dyDescent="0.3">
      <c r="A10" s="63" t="s">
        <v>1192</v>
      </c>
      <c r="B10" s="64">
        <f>VLOOKUP($A10,'Return Data'!$B$7:$R$1700,3,0)</f>
        <v>44041</v>
      </c>
      <c r="C10" s="65">
        <f>VLOOKUP($A10,'Return Data'!$B$7:$R$1700,4,0)</f>
        <v>9.3699999999999992</v>
      </c>
      <c r="D10" s="65">
        <f>VLOOKUP($A10,'Return Data'!$B$7:$R$1700,10,0)</f>
        <v>14.547700000000001</v>
      </c>
      <c r="E10" s="66">
        <f t="shared" si="0"/>
        <v>11</v>
      </c>
      <c r="F10" s="65">
        <f>VLOOKUP($A10,'Return Data'!$B$7:$R$1700,11,0)</f>
        <v>-6.0180999999999996</v>
      </c>
      <c r="G10" s="66">
        <f t="shared" si="1"/>
        <v>5</v>
      </c>
      <c r="H10" s="65">
        <f>VLOOKUP($A10,'Return Data'!$B$7:$R$1700,12,0)</f>
        <v>1.7372000000000001</v>
      </c>
      <c r="I10" s="66">
        <f t="shared" si="2"/>
        <v>6</v>
      </c>
      <c r="J10" s="65">
        <f>VLOOKUP($A10,'Return Data'!$B$7:$R$1700,13,0)</f>
        <v>5.0448000000000004</v>
      </c>
      <c r="K10" s="66">
        <f t="shared" si="3"/>
        <v>11</v>
      </c>
      <c r="L10" s="65">
        <f>VLOOKUP($A10,'Return Data'!$B$7:$R$1700,17,0)</f>
        <v>-3.524</v>
      </c>
      <c r="M10" s="66">
        <f t="shared" si="4"/>
        <v>15</v>
      </c>
      <c r="N10" s="65">
        <f>VLOOKUP($A10,'Return Data'!$B$7:$R$1700,14,0)</f>
        <v>0.1424</v>
      </c>
      <c r="O10" s="66">
        <f t="shared" si="5"/>
        <v>11</v>
      </c>
      <c r="P10" s="65">
        <f>VLOOKUP($A10,'Return Data'!$B$7:$R$1700,15,0)</f>
        <v>1.9419</v>
      </c>
      <c r="Q10" s="66">
        <f t="shared" si="6"/>
        <v>21</v>
      </c>
      <c r="R10" s="65">
        <f>VLOOKUP($A10,'Return Data'!$B$7:$R$1700,16,0)</f>
        <v>3.1269999999999998</v>
      </c>
      <c r="S10" s="67">
        <f t="shared" si="7"/>
        <v>23</v>
      </c>
    </row>
    <row r="11" spans="1:20" x14ac:dyDescent="0.3">
      <c r="A11" s="63" t="s">
        <v>1194</v>
      </c>
      <c r="B11" s="64">
        <f>VLOOKUP($A11,'Return Data'!$B$7:$R$1700,3,0)</f>
        <v>44041</v>
      </c>
      <c r="C11" s="65">
        <f>VLOOKUP($A11,'Return Data'!$B$7:$R$1700,4,0)</f>
        <v>34.898000000000003</v>
      </c>
      <c r="D11" s="65">
        <f>VLOOKUP($A11,'Return Data'!$B$7:$R$1700,10,0)</f>
        <v>13.5707</v>
      </c>
      <c r="E11" s="66">
        <f t="shared" si="0"/>
        <v>16</v>
      </c>
      <c r="F11" s="65">
        <f>VLOOKUP($A11,'Return Data'!$B$7:$R$1700,11,0)</f>
        <v>-9.9732000000000003</v>
      </c>
      <c r="G11" s="66">
        <f t="shared" si="1"/>
        <v>12</v>
      </c>
      <c r="H11" s="65">
        <f>VLOOKUP($A11,'Return Data'!$B$7:$R$1700,12,0)</f>
        <v>0.48659999999999998</v>
      </c>
      <c r="I11" s="66">
        <f t="shared" si="2"/>
        <v>8</v>
      </c>
      <c r="J11" s="65">
        <f>VLOOKUP($A11,'Return Data'!$B$7:$R$1700,13,0)</f>
        <v>6.5652999999999997</v>
      </c>
      <c r="K11" s="66">
        <f t="shared" si="3"/>
        <v>10</v>
      </c>
      <c r="L11" s="65">
        <f>VLOOKUP($A11,'Return Data'!$B$7:$R$1700,17,0)</f>
        <v>0.59309999999999996</v>
      </c>
      <c r="M11" s="66">
        <f t="shared" si="4"/>
        <v>7</v>
      </c>
      <c r="N11" s="65">
        <f>VLOOKUP($A11,'Return Data'!$B$7:$R$1700,14,0)</f>
        <v>4.9599999999999998E-2</v>
      </c>
      <c r="O11" s="66">
        <f t="shared" si="5"/>
        <v>12</v>
      </c>
      <c r="P11" s="65">
        <f>VLOOKUP($A11,'Return Data'!$B$7:$R$1700,15,0)</f>
        <v>5.4288999999999996</v>
      </c>
      <c r="Q11" s="66">
        <f t="shared" si="6"/>
        <v>13</v>
      </c>
      <c r="R11" s="65">
        <f>VLOOKUP($A11,'Return Data'!$B$7:$R$1700,16,0)</f>
        <v>14.554500000000001</v>
      </c>
      <c r="S11" s="67">
        <f t="shared" si="7"/>
        <v>12</v>
      </c>
    </row>
    <row r="12" spans="1:20" x14ac:dyDescent="0.3">
      <c r="A12" s="63" t="s">
        <v>1195</v>
      </c>
      <c r="B12" s="64">
        <f>VLOOKUP($A12,'Return Data'!$B$7:$R$1700,3,0)</f>
        <v>44041</v>
      </c>
      <c r="C12" s="65">
        <f>VLOOKUP($A12,'Return Data'!$B$7:$R$1700,4,0)</f>
        <v>59.985999999999997</v>
      </c>
      <c r="D12" s="65">
        <f>VLOOKUP($A12,'Return Data'!$B$7:$R$1700,10,0)</f>
        <v>14.059200000000001</v>
      </c>
      <c r="E12" s="66">
        <f t="shared" si="0"/>
        <v>13</v>
      </c>
      <c r="F12" s="65">
        <f>VLOOKUP($A12,'Return Data'!$B$7:$R$1700,11,0)</f>
        <v>-7.3074000000000003</v>
      </c>
      <c r="G12" s="66">
        <f t="shared" si="1"/>
        <v>7</v>
      </c>
      <c r="H12" s="65">
        <f>VLOOKUP($A12,'Return Data'!$B$7:$R$1700,12,0)</f>
        <v>2.3092999999999999</v>
      </c>
      <c r="I12" s="66">
        <f t="shared" si="2"/>
        <v>5</v>
      </c>
      <c r="J12" s="65">
        <f>VLOOKUP($A12,'Return Data'!$B$7:$R$1700,13,0)</f>
        <v>10.918799999999999</v>
      </c>
      <c r="K12" s="66">
        <f t="shared" si="3"/>
        <v>6</v>
      </c>
      <c r="L12" s="65">
        <f>VLOOKUP($A12,'Return Data'!$B$7:$R$1700,17,0)</f>
        <v>2.0064000000000002</v>
      </c>
      <c r="M12" s="66">
        <f t="shared" si="4"/>
        <v>3</v>
      </c>
      <c r="N12" s="65">
        <f>VLOOKUP($A12,'Return Data'!$B$7:$R$1700,14,0)</f>
        <v>3.2452000000000001</v>
      </c>
      <c r="O12" s="66">
        <f t="shared" si="5"/>
        <v>5</v>
      </c>
      <c r="P12" s="65">
        <f>VLOOKUP($A12,'Return Data'!$B$7:$R$1700,15,0)</f>
        <v>9.1073000000000004</v>
      </c>
      <c r="Q12" s="66">
        <f t="shared" si="6"/>
        <v>1</v>
      </c>
      <c r="R12" s="65">
        <f>VLOOKUP($A12,'Return Data'!$B$7:$R$1700,16,0)</f>
        <v>15.459099999999999</v>
      </c>
      <c r="S12" s="67">
        <f t="shared" si="7"/>
        <v>6</v>
      </c>
    </row>
    <row r="13" spans="1:20" x14ac:dyDescent="0.3">
      <c r="A13" s="63" t="s">
        <v>1197</v>
      </c>
      <c r="B13" s="64">
        <f>VLOOKUP($A13,'Return Data'!$B$7:$R$1700,3,0)</f>
        <v>44041</v>
      </c>
      <c r="C13" s="65">
        <f>VLOOKUP($A13,'Return Data'!$B$7:$R$1700,4,0)</f>
        <v>27.869</v>
      </c>
      <c r="D13" s="65">
        <f>VLOOKUP($A13,'Return Data'!$B$7:$R$1700,10,0)</f>
        <v>13.523999999999999</v>
      </c>
      <c r="E13" s="66">
        <f t="shared" si="0"/>
        <v>18</v>
      </c>
      <c r="F13" s="65">
        <f>VLOOKUP($A13,'Return Data'!$B$7:$R$1700,11,0)</f>
        <v>-10.111599999999999</v>
      </c>
      <c r="G13" s="66">
        <f t="shared" si="1"/>
        <v>13</v>
      </c>
      <c r="H13" s="65">
        <f>VLOOKUP($A13,'Return Data'!$B$7:$R$1700,12,0)</f>
        <v>-2.0146000000000002</v>
      </c>
      <c r="I13" s="66">
        <f t="shared" si="2"/>
        <v>12</v>
      </c>
      <c r="J13" s="65">
        <f>VLOOKUP($A13,'Return Data'!$B$7:$R$1700,13,0)</f>
        <v>6.8391999999999999</v>
      </c>
      <c r="K13" s="66">
        <f t="shared" si="3"/>
        <v>9</v>
      </c>
      <c r="L13" s="65">
        <f>VLOOKUP($A13,'Return Data'!$B$7:$R$1700,17,0)</f>
        <v>-2.7530000000000001</v>
      </c>
      <c r="M13" s="66">
        <f t="shared" si="4"/>
        <v>12</v>
      </c>
      <c r="N13" s="65">
        <f>VLOOKUP($A13,'Return Data'!$B$7:$R$1700,14,0)</f>
        <v>1.6225000000000001</v>
      </c>
      <c r="O13" s="66">
        <f t="shared" si="5"/>
        <v>7</v>
      </c>
      <c r="P13" s="65">
        <f>VLOOKUP($A13,'Return Data'!$B$7:$R$1700,15,0)</f>
        <v>6.0842999999999998</v>
      </c>
      <c r="Q13" s="66">
        <f t="shared" si="6"/>
        <v>8</v>
      </c>
      <c r="R13" s="65">
        <f>VLOOKUP($A13,'Return Data'!$B$7:$R$1700,16,0)</f>
        <v>15.777100000000001</v>
      </c>
      <c r="S13" s="67">
        <f t="shared" si="7"/>
        <v>5</v>
      </c>
    </row>
    <row r="14" spans="1:20" x14ac:dyDescent="0.3">
      <c r="A14" s="63" t="s">
        <v>1200</v>
      </c>
      <c r="B14" s="64">
        <f>VLOOKUP($A14,'Return Data'!$B$7:$R$1700,3,0)</f>
        <v>44041</v>
      </c>
      <c r="C14" s="65">
        <f>VLOOKUP($A14,'Return Data'!$B$7:$R$1700,4,0)</f>
        <v>922.07280000000003</v>
      </c>
      <c r="D14" s="65">
        <f>VLOOKUP($A14,'Return Data'!$B$7:$R$1700,10,0)</f>
        <v>12.635999999999999</v>
      </c>
      <c r="E14" s="66">
        <f t="shared" si="0"/>
        <v>21</v>
      </c>
      <c r="F14" s="65">
        <f>VLOOKUP($A14,'Return Data'!$B$7:$R$1700,11,0)</f>
        <v>-14.4377</v>
      </c>
      <c r="G14" s="66">
        <f t="shared" si="1"/>
        <v>21</v>
      </c>
      <c r="H14" s="65">
        <f>VLOOKUP($A14,'Return Data'!$B$7:$R$1700,12,0)</f>
        <v>-9.5429999999999993</v>
      </c>
      <c r="I14" s="66">
        <f t="shared" si="2"/>
        <v>22</v>
      </c>
      <c r="J14" s="65">
        <f>VLOOKUP($A14,'Return Data'!$B$7:$R$1700,13,0)</f>
        <v>-3.6892</v>
      </c>
      <c r="K14" s="66">
        <f t="shared" si="3"/>
        <v>20</v>
      </c>
      <c r="L14" s="65">
        <f>VLOOKUP($A14,'Return Data'!$B$7:$R$1700,17,0)</f>
        <v>-5.0739999999999998</v>
      </c>
      <c r="M14" s="66">
        <f t="shared" si="4"/>
        <v>17</v>
      </c>
      <c r="N14" s="65">
        <f>VLOOKUP($A14,'Return Data'!$B$7:$R$1700,14,0)</f>
        <v>-1.2454000000000001</v>
      </c>
      <c r="O14" s="66">
        <f t="shared" si="5"/>
        <v>14</v>
      </c>
      <c r="P14" s="65">
        <f>VLOOKUP($A14,'Return Data'!$B$7:$R$1700,15,0)</f>
        <v>5.6688999999999998</v>
      </c>
      <c r="Q14" s="66">
        <f t="shared" si="6"/>
        <v>9</v>
      </c>
      <c r="R14" s="65">
        <f>VLOOKUP($A14,'Return Data'!$B$7:$R$1700,16,0)</f>
        <v>14.376899999999999</v>
      </c>
      <c r="S14" s="67">
        <f t="shared" si="7"/>
        <v>13</v>
      </c>
    </row>
    <row r="15" spans="1:20" x14ac:dyDescent="0.3">
      <c r="A15" s="63" t="s">
        <v>1202</v>
      </c>
      <c r="B15" s="64">
        <f>VLOOKUP($A15,'Return Data'!$B$7:$R$1700,3,0)</f>
        <v>44041</v>
      </c>
      <c r="C15" s="65">
        <f>VLOOKUP($A15,'Return Data'!$B$7:$R$1700,4,0)</f>
        <v>52.38</v>
      </c>
      <c r="D15" s="65">
        <f>VLOOKUP($A15,'Return Data'!$B$7:$R$1700,10,0)</f>
        <v>13.6004</v>
      </c>
      <c r="E15" s="66">
        <f t="shared" si="0"/>
        <v>15</v>
      </c>
      <c r="F15" s="65">
        <f>VLOOKUP($A15,'Return Data'!$B$7:$R$1700,11,0)</f>
        <v>-12.6782</v>
      </c>
      <c r="G15" s="66">
        <f t="shared" si="1"/>
        <v>16</v>
      </c>
      <c r="H15" s="65">
        <f>VLOOKUP($A15,'Return Data'!$B$7:$R$1700,12,0)</f>
        <v>-5.4409999999999998</v>
      </c>
      <c r="I15" s="66">
        <f t="shared" si="2"/>
        <v>19</v>
      </c>
      <c r="J15" s="65">
        <f>VLOOKUP($A15,'Return Data'!$B$7:$R$1700,13,0)</f>
        <v>-0.91930000000000001</v>
      </c>
      <c r="K15" s="66">
        <f t="shared" si="3"/>
        <v>19</v>
      </c>
      <c r="L15" s="65">
        <f>VLOOKUP($A15,'Return Data'!$B$7:$R$1700,17,0)</f>
        <v>-6.3418999999999999</v>
      </c>
      <c r="M15" s="66">
        <f t="shared" si="4"/>
        <v>20</v>
      </c>
      <c r="N15" s="65">
        <f>VLOOKUP($A15,'Return Data'!$B$7:$R$1700,14,0)</f>
        <v>-2.1379000000000001</v>
      </c>
      <c r="O15" s="66">
        <f t="shared" si="5"/>
        <v>17</v>
      </c>
      <c r="P15" s="65">
        <f>VLOOKUP($A15,'Return Data'!$B$7:$R$1700,15,0)</f>
        <v>6.0915999999999997</v>
      </c>
      <c r="Q15" s="66">
        <f t="shared" si="6"/>
        <v>7</v>
      </c>
      <c r="R15" s="65">
        <f>VLOOKUP($A15,'Return Data'!$B$7:$R$1700,16,0)</f>
        <v>14.601800000000001</v>
      </c>
      <c r="S15" s="67">
        <f t="shared" si="7"/>
        <v>11</v>
      </c>
    </row>
    <row r="16" spans="1:20" x14ac:dyDescent="0.3">
      <c r="A16" s="63" t="s">
        <v>1204</v>
      </c>
      <c r="B16" s="64">
        <f>VLOOKUP($A16,'Return Data'!$B$7:$R$1700,3,0)</f>
        <v>44041</v>
      </c>
      <c r="C16" s="65">
        <f>VLOOKUP($A16,'Return Data'!$B$7:$R$1700,4,0)</f>
        <v>91.31</v>
      </c>
      <c r="D16" s="65">
        <f>VLOOKUP($A16,'Return Data'!$B$7:$R$1700,10,0)</f>
        <v>20.924399999999999</v>
      </c>
      <c r="E16" s="66">
        <f t="shared" si="0"/>
        <v>2</v>
      </c>
      <c r="F16" s="65">
        <f>VLOOKUP($A16,'Return Data'!$B$7:$R$1700,11,0)</f>
        <v>-13.809699999999999</v>
      </c>
      <c r="G16" s="66">
        <f t="shared" si="1"/>
        <v>19</v>
      </c>
      <c r="H16" s="65">
        <f>VLOOKUP($A16,'Return Data'!$B$7:$R$1700,12,0)</f>
        <v>-7.7489999999999997</v>
      </c>
      <c r="I16" s="66">
        <f t="shared" si="2"/>
        <v>20</v>
      </c>
      <c r="J16" s="65">
        <f>VLOOKUP($A16,'Return Data'!$B$7:$R$1700,13,0)</f>
        <v>-3.7625999999999999</v>
      </c>
      <c r="K16" s="66">
        <f t="shared" si="3"/>
        <v>21</v>
      </c>
      <c r="L16" s="65">
        <f>VLOOKUP($A16,'Return Data'!$B$7:$R$1700,17,0)</f>
        <v>-5.3730000000000002</v>
      </c>
      <c r="M16" s="66">
        <f t="shared" si="4"/>
        <v>18</v>
      </c>
      <c r="N16" s="65">
        <f>VLOOKUP($A16,'Return Data'!$B$7:$R$1700,14,0)</f>
        <v>-1.6084000000000001</v>
      </c>
      <c r="O16" s="66">
        <f t="shared" si="5"/>
        <v>16</v>
      </c>
      <c r="P16" s="65">
        <f>VLOOKUP($A16,'Return Data'!$B$7:$R$1700,15,0)</f>
        <v>4.0788000000000002</v>
      </c>
      <c r="Q16" s="66">
        <f t="shared" si="6"/>
        <v>16</v>
      </c>
      <c r="R16" s="65">
        <f>VLOOKUP($A16,'Return Data'!$B$7:$R$1700,16,0)</f>
        <v>13.8756</v>
      </c>
      <c r="S16" s="67">
        <f t="shared" si="7"/>
        <v>14</v>
      </c>
    </row>
    <row r="17" spans="1:19" x14ac:dyDescent="0.3">
      <c r="A17" s="63" t="s">
        <v>1206</v>
      </c>
      <c r="B17" s="64">
        <f>VLOOKUP($A17,'Return Data'!$B$7:$R$1700,3,0)</f>
        <v>44041</v>
      </c>
      <c r="C17" s="65">
        <f>VLOOKUP($A17,'Return Data'!$B$7:$R$1700,4,0)</f>
        <v>10.75</v>
      </c>
      <c r="D17" s="65">
        <f>VLOOKUP($A17,'Return Data'!$B$7:$R$1700,10,0)</f>
        <v>18.261800000000001</v>
      </c>
      <c r="E17" s="66">
        <f t="shared" si="0"/>
        <v>5</v>
      </c>
      <c r="F17" s="65">
        <f>VLOOKUP($A17,'Return Data'!$B$7:$R$1700,11,0)</f>
        <v>-9.0525000000000002</v>
      </c>
      <c r="G17" s="66">
        <f t="shared" si="1"/>
        <v>10</v>
      </c>
      <c r="H17" s="65">
        <f>VLOOKUP($A17,'Return Data'!$B$7:$R$1700,12,0)</f>
        <v>-1.9160999999999999</v>
      </c>
      <c r="I17" s="66">
        <f t="shared" si="2"/>
        <v>11</v>
      </c>
      <c r="J17" s="65">
        <f>VLOOKUP($A17,'Return Data'!$B$7:$R$1700,13,0)</f>
        <v>4.4703999999999997</v>
      </c>
      <c r="K17" s="66">
        <f t="shared" si="3"/>
        <v>12</v>
      </c>
      <c r="L17" s="65">
        <f>VLOOKUP($A17,'Return Data'!$B$7:$R$1700,17,0)</f>
        <v>-6.2972999999999999</v>
      </c>
      <c r="M17" s="66">
        <f t="shared" si="4"/>
        <v>19</v>
      </c>
      <c r="N17" s="65">
        <f>VLOOKUP($A17,'Return Data'!$B$7:$R$1700,14,0)</f>
        <v>-2.4441999999999999</v>
      </c>
      <c r="O17" s="66">
        <f t="shared" si="5"/>
        <v>18</v>
      </c>
      <c r="P17" s="65"/>
      <c r="Q17" s="66"/>
      <c r="R17" s="65">
        <f>VLOOKUP($A17,'Return Data'!$B$7:$R$1700,16,0)</f>
        <v>2.0819999999999999</v>
      </c>
      <c r="S17" s="67">
        <f t="shared" si="7"/>
        <v>24</v>
      </c>
    </row>
    <row r="18" spans="1:19" x14ac:dyDescent="0.3">
      <c r="A18" s="63" t="s">
        <v>1208</v>
      </c>
      <c r="B18" s="64">
        <f>VLOOKUP($A18,'Return Data'!$B$7:$R$1700,3,0)</f>
        <v>44041</v>
      </c>
      <c r="C18" s="65">
        <f>VLOOKUP($A18,'Return Data'!$B$7:$R$1700,4,0)</f>
        <v>55.07</v>
      </c>
      <c r="D18" s="65">
        <f>VLOOKUP($A18,'Return Data'!$B$7:$R$1700,10,0)</f>
        <v>13.5464</v>
      </c>
      <c r="E18" s="66">
        <f t="shared" si="0"/>
        <v>17</v>
      </c>
      <c r="F18" s="65">
        <f>VLOOKUP($A18,'Return Data'!$B$7:$R$1700,11,0)</f>
        <v>-7.7091000000000003</v>
      </c>
      <c r="G18" s="66">
        <f t="shared" si="1"/>
        <v>8</v>
      </c>
      <c r="H18" s="65">
        <f>VLOOKUP($A18,'Return Data'!$B$7:$R$1700,12,0)</f>
        <v>2.5129999999999999</v>
      </c>
      <c r="I18" s="66">
        <f t="shared" si="2"/>
        <v>4</v>
      </c>
      <c r="J18" s="65">
        <f>VLOOKUP($A18,'Return Data'!$B$7:$R$1700,13,0)</f>
        <v>11.817299999999999</v>
      </c>
      <c r="K18" s="66">
        <f t="shared" si="3"/>
        <v>5</v>
      </c>
      <c r="L18" s="65">
        <f>VLOOKUP($A18,'Return Data'!$B$7:$R$1700,17,0)</f>
        <v>1.8495999999999999</v>
      </c>
      <c r="M18" s="66">
        <f t="shared" si="4"/>
        <v>4</v>
      </c>
      <c r="N18" s="65">
        <f>VLOOKUP($A18,'Return Data'!$B$7:$R$1700,14,0)</f>
        <v>5.3243</v>
      </c>
      <c r="O18" s="66">
        <f t="shared" si="5"/>
        <v>2</v>
      </c>
      <c r="P18" s="65">
        <f>VLOOKUP($A18,'Return Data'!$B$7:$R$1700,15,0)</f>
        <v>8.4809000000000001</v>
      </c>
      <c r="Q18" s="66">
        <f>RANK(P18,P$8:P$33,0)</f>
        <v>3</v>
      </c>
      <c r="R18" s="65">
        <f>VLOOKUP($A18,'Return Data'!$B$7:$R$1700,16,0)</f>
        <v>16.2012</v>
      </c>
      <c r="S18" s="67">
        <f t="shared" si="7"/>
        <v>2</v>
      </c>
    </row>
    <row r="19" spans="1:19" x14ac:dyDescent="0.3">
      <c r="A19" s="63" t="s">
        <v>1210</v>
      </c>
      <c r="B19" s="64">
        <f>VLOOKUP($A19,'Return Data'!$B$7:$R$1700,3,0)</f>
        <v>44041</v>
      </c>
      <c r="C19" s="65">
        <f>VLOOKUP($A19,'Return Data'!$B$7:$R$1700,4,0)</f>
        <v>40.796999999999997</v>
      </c>
      <c r="D19" s="65">
        <f>VLOOKUP($A19,'Return Data'!$B$7:$R$1700,10,0)</f>
        <v>14.206899999999999</v>
      </c>
      <c r="E19" s="66">
        <f t="shared" si="0"/>
        <v>12</v>
      </c>
      <c r="F19" s="65">
        <f>VLOOKUP($A19,'Return Data'!$B$7:$R$1700,11,0)</f>
        <v>-13.863099999999999</v>
      </c>
      <c r="G19" s="66">
        <f t="shared" si="1"/>
        <v>20</v>
      </c>
      <c r="H19" s="65">
        <f>VLOOKUP($A19,'Return Data'!$B$7:$R$1700,12,0)</f>
        <v>-2.5952999999999999</v>
      </c>
      <c r="I19" s="66">
        <f t="shared" si="2"/>
        <v>15</v>
      </c>
      <c r="J19" s="65">
        <f>VLOOKUP($A19,'Return Data'!$B$7:$R$1700,13,0)</f>
        <v>4.1218000000000004</v>
      </c>
      <c r="K19" s="66">
        <f t="shared" si="3"/>
        <v>14</v>
      </c>
      <c r="L19" s="65">
        <f>VLOOKUP($A19,'Return Data'!$B$7:$R$1700,17,0)</f>
        <v>-0.69930000000000003</v>
      </c>
      <c r="M19" s="66">
        <f t="shared" si="4"/>
        <v>9</v>
      </c>
      <c r="N19" s="65">
        <f>VLOOKUP($A19,'Return Data'!$B$7:$R$1700,14,0)</f>
        <v>1.4443999999999999</v>
      </c>
      <c r="O19" s="66">
        <f t="shared" si="5"/>
        <v>8</v>
      </c>
      <c r="P19" s="65">
        <f>VLOOKUP($A19,'Return Data'!$B$7:$R$1700,15,0)</f>
        <v>8.2662999999999993</v>
      </c>
      <c r="Q19" s="66">
        <f>RANK(P19,P$8:P$33,0)</f>
        <v>4</v>
      </c>
      <c r="R19" s="65">
        <f>VLOOKUP($A19,'Return Data'!$B$7:$R$1700,16,0)</f>
        <v>15.252000000000001</v>
      </c>
      <c r="S19" s="67">
        <f t="shared" si="7"/>
        <v>7</v>
      </c>
    </row>
    <row r="20" spans="1:19" x14ac:dyDescent="0.3">
      <c r="A20" s="63" t="s">
        <v>1211</v>
      </c>
      <c r="B20" s="64">
        <f>VLOOKUP($A20,'Return Data'!$B$7:$R$1700,3,0)</f>
        <v>44041</v>
      </c>
      <c r="C20" s="65">
        <f>VLOOKUP($A20,'Return Data'!$B$7:$R$1700,4,0)</f>
        <v>133.16</v>
      </c>
      <c r="D20" s="65">
        <f>VLOOKUP($A20,'Return Data'!$B$7:$R$1700,10,0)</f>
        <v>13.308400000000001</v>
      </c>
      <c r="E20" s="66">
        <f t="shared" si="0"/>
        <v>19</v>
      </c>
      <c r="F20" s="65">
        <f>VLOOKUP($A20,'Return Data'!$B$7:$R$1700,11,0)</f>
        <v>-11.4156</v>
      </c>
      <c r="G20" s="66">
        <f t="shared" si="1"/>
        <v>15</v>
      </c>
      <c r="H20" s="65">
        <f>VLOOKUP($A20,'Return Data'!$B$7:$R$1700,12,0)</f>
        <v>-3.6398999999999999</v>
      </c>
      <c r="I20" s="66">
        <f t="shared" si="2"/>
        <v>17</v>
      </c>
      <c r="J20" s="65">
        <f>VLOOKUP($A20,'Return Data'!$B$7:$R$1700,13,0)</f>
        <v>2.7627999999999999</v>
      </c>
      <c r="K20" s="66">
        <f t="shared" si="3"/>
        <v>16</v>
      </c>
      <c r="L20" s="65">
        <f>VLOOKUP($A20,'Return Data'!$B$7:$R$1700,17,0)</f>
        <v>-4.5259999999999998</v>
      </c>
      <c r="M20" s="66">
        <f t="shared" si="4"/>
        <v>16</v>
      </c>
      <c r="N20" s="65">
        <f>VLOOKUP($A20,'Return Data'!$B$7:$R$1700,14,0)</f>
        <v>-1.4037999999999999</v>
      </c>
      <c r="O20" s="66">
        <f t="shared" si="5"/>
        <v>15</v>
      </c>
      <c r="P20" s="65">
        <f>VLOOKUP($A20,'Return Data'!$B$7:$R$1700,15,0)</f>
        <v>7.5202</v>
      </c>
      <c r="Q20" s="66">
        <f>RANK(P20,P$8:P$33,0)</f>
        <v>5</v>
      </c>
      <c r="R20" s="65">
        <f>VLOOKUP($A20,'Return Data'!$B$7:$R$1700,16,0)</f>
        <v>16.132300000000001</v>
      </c>
      <c r="S20" s="67">
        <f t="shared" si="7"/>
        <v>4</v>
      </c>
    </row>
    <row r="21" spans="1:19" x14ac:dyDescent="0.3">
      <c r="A21" s="63" t="s">
        <v>1213</v>
      </c>
      <c r="B21" s="64">
        <f>VLOOKUP($A21,'Return Data'!$B$7:$R$1700,3,0)</f>
        <v>44041</v>
      </c>
      <c r="C21" s="65">
        <f>VLOOKUP($A21,'Return Data'!$B$7:$R$1700,4,0)</f>
        <v>9.7372999999999994</v>
      </c>
      <c r="D21" s="65">
        <f>VLOOKUP($A21,'Return Data'!$B$7:$R$1700,10,0)</f>
        <v>10.7707</v>
      </c>
      <c r="E21" s="66">
        <f t="shared" si="0"/>
        <v>24</v>
      </c>
      <c r="F21" s="65">
        <f>VLOOKUP($A21,'Return Data'!$B$7:$R$1700,11,0)</f>
        <v>-8.8984000000000005</v>
      </c>
      <c r="G21" s="66">
        <f t="shared" si="1"/>
        <v>9</v>
      </c>
      <c r="H21" s="65">
        <f>VLOOKUP($A21,'Return Data'!$B$7:$R$1700,12,0)</f>
        <v>-3.177</v>
      </c>
      <c r="I21" s="66">
        <f t="shared" si="2"/>
        <v>16</v>
      </c>
      <c r="J21" s="65">
        <f>VLOOKUP($A21,'Return Data'!$B$7:$R$1700,13,0)</f>
        <v>7.0880000000000001</v>
      </c>
      <c r="K21" s="66">
        <f t="shared" si="3"/>
        <v>8</v>
      </c>
      <c r="L21" s="65">
        <f>VLOOKUP($A21,'Return Data'!$B$7:$R$1700,17,0)</f>
        <v>-0.1958</v>
      </c>
      <c r="M21" s="66">
        <f t="shared" si="4"/>
        <v>8</v>
      </c>
      <c r="N21" s="65"/>
      <c r="O21" s="66"/>
      <c r="P21" s="65"/>
      <c r="Q21" s="66"/>
      <c r="R21" s="65">
        <f>VLOOKUP($A21,'Return Data'!$B$7:$R$1700,16,0)</f>
        <v>-1.0609</v>
      </c>
      <c r="S21" s="67">
        <f t="shared" si="7"/>
        <v>25</v>
      </c>
    </row>
    <row r="22" spans="1:19" x14ac:dyDescent="0.3">
      <c r="A22" s="63" t="s">
        <v>1215</v>
      </c>
      <c r="B22" s="64">
        <f>VLOOKUP($A22,'Return Data'!$B$7:$R$1700,3,0)</f>
        <v>44041</v>
      </c>
      <c r="C22" s="65">
        <f>VLOOKUP($A22,'Return Data'!$B$7:$R$1700,4,0)</f>
        <v>10.64</v>
      </c>
      <c r="D22" s="65">
        <f>VLOOKUP($A22,'Return Data'!$B$7:$R$1700,10,0)</f>
        <v>16.119199999999999</v>
      </c>
      <c r="E22" s="66">
        <f t="shared" si="0"/>
        <v>7</v>
      </c>
      <c r="F22" s="65">
        <f>VLOOKUP($A22,'Return Data'!$B$7:$R$1700,11,0)</f>
        <v>-9.8611000000000004</v>
      </c>
      <c r="G22" s="66">
        <f t="shared" si="1"/>
        <v>11</v>
      </c>
      <c r="H22" s="65">
        <f>VLOOKUP($A22,'Return Data'!$B$7:$R$1700,12,0)</f>
        <v>-2.2867000000000002</v>
      </c>
      <c r="I22" s="66">
        <f t="shared" si="2"/>
        <v>13</v>
      </c>
      <c r="J22" s="65"/>
      <c r="K22" s="66"/>
      <c r="L22" s="65"/>
      <c r="M22" s="66"/>
      <c r="N22" s="65"/>
      <c r="O22" s="66"/>
      <c r="P22" s="65"/>
      <c r="Q22" s="66"/>
      <c r="R22" s="65">
        <f>VLOOKUP($A22,'Return Data'!$B$7:$R$1700,16,0)</f>
        <v>6.3819999999999997</v>
      </c>
      <c r="S22" s="67">
        <f t="shared" si="7"/>
        <v>22</v>
      </c>
    </row>
    <row r="23" spans="1:19" x14ac:dyDescent="0.3">
      <c r="A23" s="63" t="s">
        <v>1217</v>
      </c>
      <c r="B23" s="64">
        <f>VLOOKUP($A23,'Return Data'!$B$7:$R$1700,3,0)</f>
        <v>44041</v>
      </c>
      <c r="C23" s="65">
        <f>VLOOKUP($A23,'Return Data'!$B$7:$R$1700,4,0)</f>
        <v>24.5229</v>
      </c>
      <c r="D23" s="65">
        <f>VLOOKUP($A23,'Return Data'!$B$7:$R$1700,10,0)</f>
        <v>12.9895</v>
      </c>
      <c r="E23" s="66">
        <f t="shared" si="0"/>
        <v>20</v>
      </c>
      <c r="F23" s="65">
        <f>VLOOKUP($A23,'Return Data'!$B$7:$R$1700,11,0)</f>
        <v>-19.238499999999998</v>
      </c>
      <c r="G23" s="66">
        <f t="shared" si="1"/>
        <v>24</v>
      </c>
      <c r="H23" s="65">
        <f>VLOOKUP($A23,'Return Data'!$B$7:$R$1700,12,0)</f>
        <v>-12.853899999999999</v>
      </c>
      <c r="I23" s="66">
        <f t="shared" si="2"/>
        <v>24</v>
      </c>
      <c r="J23" s="65">
        <f>VLOOKUP($A23,'Return Data'!$B$7:$R$1700,13,0)</f>
        <v>-0.30980000000000002</v>
      </c>
      <c r="K23" s="66">
        <f>RANK(J23,J$8:J$33,0)</f>
        <v>18</v>
      </c>
      <c r="L23" s="65">
        <f>VLOOKUP($A23,'Return Data'!$B$7:$R$1700,17,0)</f>
        <v>-6.4127999999999998</v>
      </c>
      <c r="M23" s="66">
        <f>RANK(L23,L$8:L$33,0)</f>
        <v>21</v>
      </c>
      <c r="N23" s="65">
        <f>VLOOKUP($A23,'Return Data'!$B$7:$R$1700,14,0)</f>
        <v>-2.6926999999999999</v>
      </c>
      <c r="O23" s="66">
        <f>RANK(N23,N$8:N$33,0)</f>
        <v>19</v>
      </c>
      <c r="P23" s="65">
        <f>VLOOKUP($A23,'Return Data'!$B$7:$R$1700,15,0)</f>
        <v>2.7395999999999998</v>
      </c>
      <c r="Q23" s="66">
        <f>RANK(P23,P$8:P$33,0)</f>
        <v>19</v>
      </c>
      <c r="R23" s="65">
        <f>VLOOKUP($A23,'Return Data'!$B$7:$R$1700,16,0)</f>
        <v>14.9702</v>
      </c>
      <c r="S23" s="67">
        <f t="shared" si="7"/>
        <v>9</v>
      </c>
    </row>
    <row r="24" spans="1:19" x14ac:dyDescent="0.3">
      <c r="A24" s="63" t="s">
        <v>1220</v>
      </c>
      <c r="B24" s="64">
        <f>VLOOKUP($A24,'Return Data'!$B$7:$R$1700,3,0)</f>
        <v>44041</v>
      </c>
      <c r="C24" s="65">
        <f>VLOOKUP($A24,'Return Data'!$B$7:$R$1700,4,0)</f>
        <v>1117.3507999999999</v>
      </c>
      <c r="D24" s="65">
        <f>VLOOKUP($A24,'Return Data'!$B$7:$R$1700,10,0)</f>
        <v>15.930400000000001</v>
      </c>
      <c r="E24" s="66">
        <f t="shared" si="0"/>
        <v>10</v>
      </c>
      <c r="F24" s="65">
        <f>VLOOKUP($A24,'Return Data'!$B$7:$R$1700,11,0)</f>
        <v>-12.686299999999999</v>
      </c>
      <c r="G24" s="66">
        <f t="shared" si="1"/>
        <v>17</v>
      </c>
      <c r="H24" s="65">
        <f>VLOOKUP($A24,'Return Data'!$B$7:$R$1700,12,0)</f>
        <v>-2.5571000000000002</v>
      </c>
      <c r="I24" s="66">
        <f t="shared" si="2"/>
        <v>14</v>
      </c>
      <c r="J24" s="65">
        <f>VLOOKUP($A24,'Return Data'!$B$7:$R$1700,13,0)</f>
        <v>1.0818000000000001</v>
      </c>
      <c r="K24" s="66">
        <f>RANK(J24,J$8:J$33,0)</f>
        <v>17</v>
      </c>
      <c r="L24" s="65">
        <f>VLOOKUP($A24,'Return Data'!$B$7:$R$1700,17,0)</f>
        <v>-1.1531</v>
      </c>
      <c r="M24" s="66">
        <f>RANK(L24,L$8:L$33,0)</f>
        <v>10</v>
      </c>
      <c r="N24" s="65">
        <f>VLOOKUP($A24,'Return Data'!$B$7:$R$1700,14,0)</f>
        <v>0.33229999999999998</v>
      </c>
      <c r="O24" s="66">
        <f>RANK(N24,N$8:N$33,0)</f>
        <v>10</v>
      </c>
      <c r="P24" s="65">
        <f>VLOOKUP($A24,'Return Data'!$B$7:$R$1700,15,0)</f>
        <v>5.4984999999999999</v>
      </c>
      <c r="Q24" s="66">
        <f>RANK(P24,P$8:P$33,0)</f>
        <v>12</v>
      </c>
      <c r="R24" s="65">
        <f>VLOOKUP($A24,'Return Data'!$B$7:$R$1700,16,0)</f>
        <v>11.037599999999999</v>
      </c>
      <c r="S24" s="67">
        <f t="shared" si="7"/>
        <v>19</v>
      </c>
    </row>
    <row r="25" spans="1:19" x14ac:dyDescent="0.3">
      <c r="A25" s="63" t="s">
        <v>1221</v>
      </c>
      <c r="B25" s="64">
        <f>VLOOKUP($A25,'Return Data'!$B$7:$R$1700,3,0)</f>
        <v>44041</v>
      </c>
      <c r="C25" s="65">
        <f>VLOOKUP($A25,'Return Data'!$B$7:$R$1700,4,0)</f>
        <v>21.48</v>
      </c>
      <c r="D25" s="65">
        <f>VLOOKUP($A25,'Return Data'!$B$7:$R$1700,10,0)</f>
        <v>22.323499999999999</v>
      </c>
      <c r="E25" s="66">
        <f t="shared" si="0"/>
        <v>1</v>
      </c>
      <c r="F25" s="65">
        <f>VLOOKUP($A25,'Return Data'!$B$7:$R$1700,11,0)</f>
        <v>2.726</v>
      </c>
      <c r="G25" s="66">
        <f t="shared" si="1"/>
        <v>1</v>
      </c>
      <c r="H25" s="65">
        <f>VLOOKUP($A25,'Return Data'!$B$7:$R$1700,12,0)</f>
        <v>15.3598</v>
      </c>
      <c r="I25" s="66">
        <f t="shared" si="2"/>
        <v>1</v>
      </c>
      <c r="J25" s="65">
        <f>VLOOKUP($A25,'Return Data'!$B$7:$R$1700,13,0)</f>
        <v>24.0185</v>
      </c>
      <c r="K25" s="66">
        <f>RANK(J25,J$8:J$33,0)</f>
        <v>1</v>
      </c>
      <c r="L25" s="65">
        <f>VLOOKUP($A25,'Return Data'!$B$7:$R$1700,17,0)</f>
        <v>3.0305</v>
      </c>
      <c r="M25" s="66">
        <f>RANK(L25,L$8:L$33,0)</f>
        <v>2</v>
      </c>
      <c r="N25" s="65">
        <f>VLOOKUP($A25,'Return Data'!$B$7:$R$1700,14,0)</f>
        <v>3.3936999999999999</v>
      </c>
      <c r="O25" s="66">
        <f>RANK(N25,N$8:N$33,0)</f>
        <v>4</v>
      </c>
      <c r="P25" s="65">
        <f>VLOOKUP($A25,'Return Data'!$B$7:$R$1700,15,0)</f>
        <v>5.5646000000000004</v>
      </c>
      <c r="Q25" s="66">
        <f>RANK(P25,P$8:P$33,0)</f>
        <v>11</v>
      </c>
      <c r="R25" s="65">
        <f>VLOOKUP($A25,'Return Data'!$B$7:$R$1700,16,0)</f>
        <v>12.1639</v>
      </c>
      <c r="S25" s="67">
        <f t="shared" si="7"/>
        <v>18</v>
      </c>
    </row>
    <row r="26" spans="1:19" x14ac:dyDescent="0.3">
      <c r="A26" s="63" t="s">
        <v>1223</v>
      </c>
      <c r="B26" s="64">
        <f>VLOOKUP($A26,'Return Data'!$B$7:$R$1700,3,0)</f>
        <v>44041</v>
      </c>
      <c r="C26" s="65">
        <f>VLOOKUP($A26,'Return Data'!$B$7:$R$1700,4,0)</f>
        <v>9.6300000000000008</v>
      </c>
      <c r="D26" s="65">
        <f>VLOOKUP($A26,'Return Data'!$B$7:$R$1700,10,0)</f>
        <v>13.829800000000001</v>
      </c>
      <c r="E26" s="66">
        <f t="shared" si="0"/>
        <v>14</v>
      </c>
      <c r="F26" s="65"/>
      <c r="G26" s="66"/>
      <c r="H26" s="65"/>
      <c r="I26" s="66"/>
      <c r="J26" s="65"/>
      <c r="K26" s="66"/>
      <c r="L26" s="65"/>
      <c r="M26" s="66"/>
      <c r="N26" s="65"/>
      <c r="O26" s="66"/>
      <c r="P26" s="65"/>
      <c r="Q26" s="66"/>
      <c r="R26" s="65">
        <f>VLOOKUP($A26,'Return Data'!$B$7:$R$1700,16,0)</f>
        <v>-3.7</v>
      </c>
      <c r="S26" s="67">
        <f t="shared" si="7"/>
        <v>26</v>
      </c>
    </row>
    <row r="27" spans="1:19" x14ac:dyDescent="0.3">
      <c r="A27" s="63" t="s">
        <v>1226</v>
      </c>
      <c r="B27" s="64">
        <f>VLOOKUP($A27,'Return Data'!$B$7:$R$1700,3,0)</f>
        <v>44041</v>
      </c>
      <c r="C27" s="65">
        <f>VLOOKUP($A27,'Return Data'!$B$7:$R$1700,4,0)</f>
        <v>60.131</v>
      </c>
      <c r="D27" s="65">
        <f>VLOOKUP($A27,'Return Data'!$B$7:$R$1700,10,0)</f>
        <v>16.035499999999999</v>
      </c>
      <c r="E27" s="66">
        <f t="shared" si="0"/>
        <v>9</v>
      </c>
      <c r="F27" s="65">
        <f>VLOOKUP($A27,'Return Data'!$B$7:$R$1700,11,0)</f>
        <v>-1.1613</v>
      </c>
      <c r="G27" s="66">
        <f>RANK(F27,F$8:F$33,0)</f>
        <v>2</v>
      </c>
      <c r="H27" s="65">
        <f>VLOOKUP($A27,'Return Data'!$B$7:$R$1700,12,0)</f>
        <v>6.6154000000000002</v>
      </c>
      <c r="I27" s="66">
        <f>RANK(H27,H$8:H$33,0)</f>
        <v>2</v>
      </c>
      <c r="J27" s="65">
        <f>VLOOKUP($A27,'Return Data'!$B$7:$R$1700,13,0)</f>
        <v>16.219899999999999</v>
      </c>
      <c r="K27" s="66">
        <f>RANK(J27,J$8:J$33,0)</f>
        <v>2</v>
      </c>
      <c r="L27" s="65">
        <f>VLOOKUP($A27,'Return Data'!$B$7:$R$1700,17,0)</f>
        <v>1.3667</v>
      </c>
      <c r="M27" s="66">
        <f>RANK(L27,L$8:L$33,0)</f>
        <v>5</v>
      </c>
      <c r="N27" s="65">
        <f>VLOOKUP($A27,'Return Data'!$B$7:$R$1700,14,0)</f>
        <v>5.1760000000000002</v>
      </c>
      <c r="O27" s="66">
        <f>RANK(N27,N$8:N$33,0)</f>
        <v>3</v>
      </c>
      <c r="P27" s="65">
        <f>VLOOKUP($A27,'Return Data'!$B$7:$R$1700,15,0)</f>
        <v>5.0636999999999999</v>
      </c>
      <c r="Q27" s="66">
        <f>RANK(P27,P$8:P$33,0)</f>
        <v>14</v>
      </c>
      <c r="R27" s="65">
        <f>VLOOKUP($A27,'Return Data'!$B$7:$R$1700,16,0)</f>
        <v>9.3412000000000006</v>
      </c>
      <c r="S27" s="67">
        <f t="shared" si="7"/>
        <v>21</v>
      </c>
    </row>
    <row r="28" spans="1:19" x14ac:dyDescent="0.3">
      <c r="A28" s="63" t="s">
        <v>1227</v>
      </c>
      <c r="B28" s="64">
        <f>VLOOKUP($A28,'Return Data'!$B$7:$R$1700,3,0)</f>
        <v>44041</v>
      </c>
      <c r="C28" s="65">
        <f>VLOOKUP($A28,'Return Data'!$B$7:$R$1700,4,0)</f>
        <v>73.904799999999994</v>
      </c>
      <c r="D28" s="65">
        <f>VLOOKUP($A28,'Return Data'!$B$7:$R$1700,10,0)</f>
        <v>18.475300000000001</v>
      </c>
      <c r="E28" s="66">
        <f t="shared" si="0"/>
        <v>4</v>
      </c>
      <c r="F28" s="65">
        <f>VLOOKUP($A28,'Return Data'!$B$7:$R$1700,11,0)</f>
        <v>-10.1691</v>
      </c>
      <c r="G28" s="66">
        <f>RANK(F28,F$8:F$33,0)</f>
        <v>14</v>
      </c>
      <c r="H28" s="65">
        <f>VLOOKUP($A28,'Return Data'!$B$7:$R$1700,12,0)</f>
        <v>0.29339999999999999</v>
      </c>
      <c r="I28" s="66">
        <f>RANK(H28,H$8:H$33,0)</f>
        <v>9</v>
      </c>
      <c r="J28" s="65">
        <f>VLOOKUP($A28,'Return Data'!$B$7:$R$1700,13,0)</f>
        <v>4.3467000000000002</v>
      </c>
      <c r="K28" s="66">
        <f>RANK(J28,J$8:J$33,0)</f>
        <v>13</v>
      </c>
      <c r="L28" s="65">
        <f>VLOOKUP($A28,'Return Data'!$B$7:$R$1700,17,0)</f>
        <v>-2.7875999999999999</v>
      </c>
      <c r="M28" s="66">
        <f>RANK(L28,L$8:L$33,0)</f>
        <v>13</v>
      </c>
      <c r="N28" s="65">
        <f>VLOOKUP($A28,'Return Data'!$B$7:$R$1700,14,0)</f>
        <v>-3.1038000000000001</v>
      </c>
      <c r="O28" s="66">
        <f>RANK(N28,N$8:N$33,0)</f>
        <v>20</v>
      </c>
      <c r="P28" s="65">
        <f>VLOOKUP($A28,'Return Data'!$B$7:$R$1700,15,0)</f>
        <v>3.4498000000000002</v>
      </c>
      <c r="Q28" s="66">
        <f>RANK(P28,P$8:P$33,0)</f>
        <v>17</v>
      </c>
      <c r="R28" s="65">
        <f>VLOOKUP($A28,'Return Data'!$B$7:$R$1700,16,0)</f>
        <v>13.7554</v>
      </c>
      <c r="S28" s="67">
        <f t="shared" si="7"/>
        <v>15</v>
      </c>
    </row>
    <row r="29" spans="1:19" x14ac:dyDescent="0.3">
      <c r="A29" s="63" t="s">
        <v>1230</v>
      </c>
      <c r="B29" s="64">
        <f>VLOOKUP($A29,'Return Data'!$B$7:$R$1700,3,0)</f>
        <v>44041</v>
      </c>
      <c r="C29" s="65">
        <f>VLOOKUP($A29,'Return Data'!$B$7:$R$1700,4,0)</f>
        <v>414.99950000000001</v>
      </c>
      <c r="D29" s="65">
        <f>VLOOKUP($A29,'Return Data'!$B$7:$R$1700,10,0)</f>
        <v>11.4655</v>
      </c>
      <c r="E29" s="66">
        <f t="shared" si="0"/>
        <v>22</v>
      </c>
      <c r="F29" s="65">
        <f>VLOOKUP($A29,'Return Data'!$B$7:$R$1700,11,0)</f>
        <v>-19.099399999999999</v>
      </c>
      <c r="G29" s="66">
        <f>RANK(F29,F$8:F$33,0)</f>
        <v>23</v>
      </c>
      <c r="H29" s="65">
        <f>VLOOKUP($A29,'Return Data'!$B$7:$R$1700,12,0)</f>
        <v>-10.6585</v>
      </c>
      <c r="I29" s="66">
        <f>RANK(H29,H$8:H$33,0)</f>
        <v>23</v>
      </c>
      <c r="J29" s="65">
        <f>VLOOKUP($A29,'Return Data'!$B$7:$R$1700,13,0)</f>
        <v>-6.3484999999999996</v>
      </c>
      <c r="K29" s="66">
        <f>RANK(J29,J$8:J$33,0)</f>
        <v>22</v>
      </c>
      <c r="L29" s="65">
        <f>VLOOKUP($A29,'Return Data'!$B$7:$R$1700,17,0)</f>
        <v>-9.4774999999999991</v>
      </c>
      <c r="M29" s="66">
        <f>RANK(L29,L$8:L$33,0)</f>
        <v>22</v>
      </c>
      <c r="N29" s="65">
        <f>VLOOKUP($A29,'Return Data'!$B$7:$R$1700,14,0)</f>
        <v>-5.6154999999999999</v>
      </c>
      <c r="O29" s="66">
        <f>RANK(N29,N$8:N$33,0)</f>
        <v>21</v>
      </c>
      <c r="P29" s="65">
        <f>VLOOKUP($A29,'Return Data'!$B$7:$R$1700,15,0)</f>
        <v>2.9489999999999998</v>
      </c>
      <c r="Q29" s="66">
        <f>RANK(P29,P$8:P$33,0)</f>
        <v>18</v>
      </c>
      <c r="R29" s="65">
        <f>VLOOKUP($A29,'Return Data'!$B$7:$R$1700,16,0)</f>
        <v>12.1777</v>
      </c>
      <c r="S29" s="67">
        <f t="shared" si="7"/>
        <v>17</v>
      </c>
    </row>
    <row r="30" spans="1:19" x14ac:dyDescent="0.3">
      <c r="A30" s="63" t="s">
        <v>1232</v>
      </c>
      <c r="B30" s="64">
        <f>VLOOKUP($A30,'Return Data'!$B$7:$R$1700,3,0)</f>
        <v>44041</v>
      </c>
      <c r="C30" s="65">
        <f>VLOOKUP($A30,'Return Data'!$B$7:$R$1700,4,0)</f>
        <v>141.51570000000001</v>
      </c>
      <c r="D30" s="65">
        <f>VLOOKUP($A30,'Return Data'!$B$7:$R$1700,10,0)</f>
        <v>10.5093</v>
      </c>
      <c r="E30" s="66">
        <f t="shared" si="0"/>
        <v>25</v>
      </c>
      <c r="F30" s="65">
        <f>VLOOKUP($A30,'Return Data'!$B$7:$R$1700,11,0)</f>
        <v>-12.705500000000001</v>
      </c>
      <c r="G30" s="66">
        <f>RANK(F30,F$8:F$33,0)</f>
        <v>18</v>
      </c>
      <c r="H30" s="65">
        <f>VLOOKUP($A30,'Return Data'!$B$7:$R$1700,12,0)</f>
        <v>-4.5556999999999999</v>
      </c>
      <c r="I30" s="66">
        <f>RANK(H30,H$8:H$33,0)</f>
        <v>18</v>
      </c>
      <c r="J30" s="65">
        <f>VLOOKUP($A30,'Return Data'!$B$7:$R$1700,13,0)</f>
        <v>3.8761999999999999</v>
      </c>
      <c r="K30" s="66">
        <f>RANK(J30,J$8:J$33,0)</f>
        <v>15</v>
      </c>
      <c r="L30" s="65">
        <f>VLOOKUP($A30,'Return Data'!$B$7:$R$1700,17,0)</f>
        <v>1.2168000000000001</v>
      </c>
      <c r="M30" s="66">
        <f>RANK(L30,L$8:L$33,0)</f>
        <v>6</v>
      </c>
      <c r="N30" s="65">
        <f>VLOOKUP($A30,'Return Data'!$B$7:$R$1700,14,0)</f>
        <v>0.94930000000000003</v>
      </c>
      <c r="O30" s="66">
        <f>RANK(N30,N$8:N$33,0)</f>
        <v>9</v>
      </c>
      <c r="P30" s="65">
        <f>VLOOKUP($A30,'Return Data'!$B$7:$R$1700,15,0)</f>
        <v>5.5915999999999997</v>
      </c>
      <c r="Q30" s="66">
        <f>RANK(P30,P$8:P$33,0)</f>
        <v>10</v>
      </c>
      <c r="R30" s="65">
        <f>VLOOKUP($A30,'Return Data'!$B$7:$R$1700,16,0)</f>
        <v>14.930099999999999</v>
      </c>
      <c r="S30" s="67">
        <f t="shared" si="7"/>
        <v>10</v>
      </c>
    </row>
    <row r="31" spans="1:19" x14ac:dyDescent="0.3">
      <c r="A31" s="63" t="s">
        <v>1233</v>
      </c>
      <c r="B31" s="64">
        <f>VLOOKUP($A31,'Return Data'!$B$7:$R$1700,3,0)</f>
        <v>44041</v>
      </c>
      <c r="C31" s="65">
        <f>VLOOKUP($A31,'Return Data'!$B$7:$R$1700,4,0)</f>
        <v>45.29</v>
      </c>
      <c r="D31" s="65">
        <f>VLOOKUP($A31,'Return Data'!$B$7:$R$1700,10,0)</f>
        <v>11.3871</v>
      </c>
      <c r="E31" s="66">
        <f t="shared" si="0"/>
        <v>23</v>
      </c>
      <c r="F31" s="65">
        <f>VLOOKUP($A31,'Return Data'!$B$7:$R$1700,11,0)</f>
        <v>-5.3105000000000002</v>
      </c>
      <c r="G31" s="66">
        <f>RANK(F31,F$8:F$33,0)</f>
        <v>3</v>
      </c>
      <c r="H31" s="65">
        <f>VLOOKUP($A31,'Return Data'!$B$7:$R$1700,12,0)</f>
        <v>2.9552</v>
      </c>
      <c r="I31" s="66">
        <f>RANK(H31,H$8:H$33,0)</f>
        <v>3</v>
      </c>
      <c r="J31" s="65">
        <f>VLOOKUP($A31,'Return Data'!$B$7:$R$1700,13,0)</f>
        <v>12.6897</v>
      </c>
      <c r="K31" s="66">
        <f>RANK(J31,J$8:J$33,0)</f>
        <v>4</v>
      </c>
      <c r="L31" s="65">
        <f>VLOOKUP($A31,'Return Data'!$B$7:$R$1700,17,0)</f>
        <v>-1.5780000000000001</v>
      </c>
      <c r="M31" s="66">
        <f>RANK(L31,L$8:L$33,0)</f>
        <v>11</v>
      </c>
      <c r="N31" s="65">
        <f>VLOOKUP($A31,'Return Data'!$B$7:$R$1700,14,0)</f>
        <v>2.363</v>
      </c>
      <c r="O31" s="66">
        <f>RANK(N31,N$8:N$33,0)</f>
        <v>6</v>
      </c>
      <c r="P31" s="65">
        <f>VLOOKUP($A31,'Return Data'!$B$7:$R$1700,15,0)</f>
        <v>6.9598000000000004</v>
      </c>
      <c r="Q31" s="66">
        <f>RANK(P31,P$8:P$33,0)</f>
        <v>6</v>
      </c>
      <c r="R31" s="65">
        <f>VLOOKUP($A31,'Return Data'!$B$7:$R$1700,16,0)</f>
        <v>13.190799999999999</v>
      </c>
      <c r="S31" s="67">
        <f t="shared" si="7"/>
        <v>16</v>
      </c>
    </row>
    <row r="32" spans="1:19" x14ac:dyDescent="0.3">
      <c r="A32" s="63" t="s">
        <v>1235</v>
      </c>
      <c r="B32" s="64">
        <f>VLOOKUP($A32,'Return Data'!$B$7:$R$1700,3,0)</f>
        <v>44041</v>
      </c>
      <c r="C32" s="65">
        <f>VLOOKUP($A32,'Return Data'!$B$7:$R$1700,4,0)</f>
        <v>14.06</v>
      </c>
      <c r="D32" s="65">
        <f>VLOOKUP($A32,'Return Data'!$B$7:$R$1700,10,0)</f>
        <v>19.354800000000001</v>
      </c>
      <c r="E32" s="66">
        <f t="shared" si="0"/>
        <v>3</v>
      </c>
      <c r="F32" s="65"/>
      <c r="G32" s="66"/>
      <c r="H32" s="65"/>
      <c r="I32" s="66"/>
      <c r="J32" s="65"/>
      <c r="K32" s="66"/>
      <c r="L32" s="65"/>
      <c r="M32" s="66"/>
      <c r="N32" s="65"/>
      <c r="O32" s="66"/>
      <c r="P32" s="65"/>
      <c r="Q32" s="66"/>
      <c r="R32" s="65">
        <f>VLOOKUP($A32,'Return Data'!$B$7:$R$1700,16,0)</f>
        <v>40.6</v>
      </c>
      <c r="S32" s="67">
        <f t="shared" si="7"/>
        <v>1</v>
      </c>
    </row>
    <row r="33" spans="1:19" x14ac:dyDescent="0.3">
      <c r="A33" s="63" t="s">
        <v>1237</v>
      </c>
      <c r="B33" s="64">
        <f>VLOOKUP($A33,'Return Data'!$B$7:$R$1700,3,0)</f>
        <v>44041</v>
      </c>
      <c r="C33" s="65">
        <f>VLOOKUP($A33,'Return Data'!$B$7:$R$1700,4,0)</f>
        <v>71.653484167254604</v>
      </c>
      <c r="D33" s="65">
        <f>VLOOKUP($A33,'Return Data'!$B$7:$R$1700,10,0)</f>
        <v>17.663499999999999</v>
      </c>
      <c r="E33" s="66">
        <f t="shared" si="0"/>
        <v>6</v>
      </c>
      <c r="F33" s="65">
        <f>VLOOKUP($A33,'Return Data'!$B$7:$R$1700,11,0)</f>
        <v>-6.9672999999999998</v>
      </c>
      <c r="G33" s="66">
        <f>RANK(F33,F$8:F$33,0)</f>
        <v>6</v>
      </c>
      <c r="H33" s="65">
        <f>VLOOKUP($A33,'Return Data'!$B$7:$R$1700,12,0)</f>
        <v>1.5968</v>
      </c>
      <c r="I33" s="66">
        <f>RANK(H33,H$8:H$33,0)</f>
        <v>7</v>
      </c>
      <c r="J33" s="65">
        <f>VLOOKUP($A33,'Return Data'!$B$7:$R$1700,13,0)</f>
        <v>9.3270999999999997</v>
      </c>
      <c r="K33" s="66">
        <f>RANK(J33,J$8:J$33,0)</f>
        <v>7</v>
      </c>
      <c r="L33" s="65">
        <f>VLOOKUP($A33,'Return Data'!$B$7:$R$1700,17,0)</f>
        <v>-2.9241000000000001</v>
      </c>
      <c r="M33" s="66">
        <f>RANK(L33,L$8:L$33,0)</f>
        <v>14</v>
      </c>
      <c r="N33" s="65">
        <f>VLOOKUP($A33,'Return Data'!$B$7:$R$1700,14,0)</f>
        <v>-1.09E-2</v>
      </c>
      <c r="O33" s="66">
        <f>RANK(N33,N$8:N$33,0)</f>
        <v>13</v>
      </c>
      <c r="P33" s="65">
        <f>VLOOKUP($A33,'Return Data'!$B$7:$R$1700,15,0)</f>
        <v>4.7016</v>
      </c>
      <c r="Q33" s="66">
        <f>RANK(P33,P$8:P$33,0)</f>
        <v>15</v>
      </c>
      <c r="R33" s="65">
        <f>VLOOKUP($A33,'Return Data'!$B$7:$R$1700,16,0)</f>
        <v>15.0406</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14.792515384615383</v>
      </c>
      <c r="E35" s="74"/>
      <c r="F35" s="75">
        <f>AVERAGE(F8:F33)</f>
        <v>-10.061716666666667</v>
      </c>
      <c r="G35" s="74"/>
      <c r="H35" s="75">
        <f>AVERAGE(H8:H33)</f>
        <v>-1.8178041666666671</v>
      </c>
      <c r="I35" s="74"/>
      <c r="J35" s="75">
        <f>AVERAGE(J8:J33)</f>
        <v>5.348865217391304</v>
      </c>
      <c r="K35" s="74"/>
      <c r="L35" s="75">
        <f>AVERAGE(L8:L33)</f>
        <v>-2.3137130434782609</v>
      </c>
      <c r="M35" s="74"/>
      <c r="N35" s="75">
        <f>AVERAGE(N8:N33)</f>
        <v>0.34411818181818171</v>
      </c>
      <c r="O35" s="74"/>
      <c r="P35" s="75">
        <f>AVERAGE(P8:P33)</f>
        <v>5.5439619047619049</v>
      </c>
      <c r="Q35" s="74"/>
      <c r="R35" s="75">
        <f>AVERAGE(R8:R33)</f>
        <v>12.584376923076926</v>
      </c>
      <c r="S35" s="76"/>
    </row>
    <row r="36" spans="1:19" x14ac:dyDescent="0.3">
      <c r="A36" s="73" t="s">
        <v>28</v>
      </c>
      <c r="B36" s="74"/>
      <c r="C36" s="74"/>
      <c r="D36" s="75">
        <f>MIN(D8:D33)</f>
        <v>9.4577000000000009</v>
      </c>
      <c r="E36" s="74"/>
      <c r="F36" s="75">
        <f>MIN(F8:F33)</f>
        <v>-19.238499999999998</v>
      </c>
      <c r="G36" s="74"/>
      <c r="H36" s="75">
        <f>MIN(H8:H33)</f>
        <v>-12.853899999999999</v>
      </c>
      <c r="I36" s="74"/>
      <c r="J36" s="75">
        <f>MIN(J8:J33)</f>
        <v>-6.5269000000000004</v>
      </c>
      <c r="K36" s="74"/>
      <c r="L36" s="75">
        <f>MIN(L8:L33)</f>
        <v>-9.8239000000000001</v>
      </c>
      <c r="M36" s="74"/>
      <c r="N36" s="75">
        <f>MIN(N8:N33)</f>
        <v>-6.0972999999999997</v>
      </c>
      <c r="O36" s="74"/>
      <c r="P36" s="75">
        <f>MIN(P8:P33)</f>
        <v>1.9419</v>
      </c>
      <c r="Q36" s="74"/>
      <c r="R36" s="75">
        <f>MIN(R8:R33)</f>
        <v>-3.7</v>
      </c>
      <c r="S36" s="76"/>
    </row>
    <row r="37" spans="1:19" ht="15" thickBot="1" x14ac:dyDescent="0.35">
      <c r="A37" s="77" t="s">
        <v>29</v>
      </c>
      <c r="B37" s="78"/>
      <c r="C37" s="78"/>
      <c r="D37" s="79">
        <f>MAX(D8:D33)</f>
        <v>22.323499999999999</v>
      </c>
      <c r="E37" s="78"/>
      <c r="F37" s="79">
        <f>MAX(F8:F33)</f>
        <v>2.726</v>
      </c>
      <c r="G37" s="78"/>
      <c r="H37" s="79">
        <f>MAX(H8:H33)</f>
        <v>15.3598</v>
      </c>
      <c r="I37" s="78"/>
      <c r="J37" s="79">
        <f>MAX(J8:J33)</f>
        <v>24.0185</v>
      </c>
      <c r="K37" s="78"/>
      <c r="L37" s="79">
        <f>MAX(L8:L33)</f>
        <v>5.6627999999999998</v>
      </c>
      <c r="M37" s="78"/>
      <c r="N37" s="79">
        <f>MAX(N8:N33)</f>
        <v>9.8878000000000004</v>
      </c>
      <c r="O37" s="78"/>
      <c r="P37" s="79">
        <f>MAX(P8:P33)</f>
        <v>9.1073000000000004</v>
      </c>
      <c r="Q37" s="78"/>
      <c r="R37" s="79">
        <f>MAX(R8:R33)</f>
        <v>40.6</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44041</v>
      </c>
      <c r="C8" s="65">
        <f>VLOOKUP($A8,'Return Data'!$B$7:$R$1700,4,0)</f>
        <v>244.11</v>
      </c>
      <c r="D8" s="65">
        <f>VLOOKUP($A8,'Return Data'!$B$7:$R$1700,10,0)</f>
        <v>15.8017</v>
      </c>
      <c r="E8" s="66">
        <f t="shared" ref="E8:E33" si="0">RANK(D8,D$8:D$33,0)</f>
        <v>7</v>
      </c>
      <c r="F8" s="65">
        <f>VLOOKUP($A8,'Return Data'!$B$7:$R$1700,11,0)</f>
        <v>-16.460799999999999</v>
      </c>
      <c r="G8" s="66">
        <f t="shared" ref="G8:G25" si="1">RANK(F8,F$8:F$33,0)</f>
        <v>22</v>
      </c>
      <c r="H8" s="65">
        <f>VLOOKUP($A8,'Return Data'!$B$7:$R$1700,12,0)</f>
        <v>-9.1006999999999998</v>
      </c>
      <c r="I8" s="66">
        <f t="shared" ref="I8:I25" si="2">RANK(H8,H$8:H$33,0)</f>
        <v>21</v>
      </c>
      <c r="J8" s="65">
        <f>VLOOKUP($A8,'Return Data'!$B$7:$R$1700,13,0)</f>
        <v>-7.3761999999999999</v>
      </c>
      <c r="K8" s="66">
        <f t="shared" ref="K8:K21" si="3">RANK(J8,J$8:J$33,0)</f>
        <v>23</v>
      </c>
      <c r="L8" s="65">
        <f>VLOOKUP($A8,'Return Data'!$B$7:$R$1700,17,0)</f>
        <v>-10.6319</v>
      </c>
      <c r="M8" s="66">
        <f t="shared" ref="M8:M21" si="4">RANK(L8,L$8:L$33,0)</f>
        <v>23</v>
      </c>
      <c r="N8" s="65">
        <f>VLOOKUP($A8,'Return Data'!$B$7:$R$1700,14,0)</f>
        <v>-6.9535</v>
      </c>
      <c r="O8" s="66">
        <f t="shared" ref="O8:O20" si="5">RANK(N8,N$8:N$33,0)</f>
        <v>22</v>
      </c>
      <c r="P8" s="65">
        <f>VLOOKUP($A8,'Return Data'!$B$7:$R$1700,15,0)</f>
        <v>1.5906</v>
      </c>
      <c r="Q8" s="66">
        <f t="shared" ref="Q8:Q16" si="6">RANK(P8,P$8:P$33,0)</f>
        <v>19</v>
      </c>
      <c r="R8" s="65">
        <f>VLOOKUP($A8,'Return Data'!$B$7:$R$1700,16,0)</f>
        <v>19.6219</v>
      </c>
      <c r="S8" s="67">
        <f t="shared" ref="S8:S33" si="7">RANK(R8,R$8:R$33,0)</f>
        <v>4</v>
      </c>
    </row>
    <row r="9" spans="1:20" x14ac:dyDescent="0.3">
      <c r="A9" s="63" t="s">
        <v>1190</v>
      </c>
      <c r="B9" s="64">
        <f>VLOOKUP($A9,'Return Data'!$B$7:$R$1700,3,0)</f>
        <v>44041</v>
      </c>
      <c r="C9" s="65">
        <f>VLOOKUP($A9,'Return Data'!$B$7:$R$1700,4,0)</f>
        <v>38.86</v>
      </c>
      <c r="D9" s="65">
        <f>VLOOKUP($A9,'Return Data'!$B$7:$R$1700,10,0)</f>
        <v>9.0654000000000003</v>
      </c>
      <c r="E9" s="66">
        <f t="shared" si="0"/>
        <v>26</v>
      </c>
      <c r="F9" s="65">
        <f>VLOOKUP($A9,'Return Data'!$B$7:$R$1700,11,0)</f>
        <v>-6.3388999999999998</v>
      </c>
      <c r="G9" s="66">
        <f t="shared" si="1"/>
        <v>4</v>
      </c>
      <c r="H9" s="65">
        <f>VLOOKUP($A9,'Return Data'!$B$7:$R$1700,12,0)</f>
        <v>-1.0691999999999999</v>
      </c>
      <c r="I9" s="66">
        <f t="shared" si="2"/>
        <v>10</v>
      </c>
      <c r="J9" s="65">
        <f>VLOOKUP($A9,'Return Data'!$B$7:$R$1700,13,0)</f>
        <v>11.827299999999999</v>
      </c>
      <c r="K9" s="66">
        <f t="shared" si="3"/>
        <v>4</v>
      </c>
      <c r="L9" s="65">
        <f>VLOOKUP($A9,'Return Data'!$B$7:$R$1700,17,0)</f>
        <v>4.3137999999999996</v>
      </c>
      <c r="M9" s="66">
        <f t="shared" si="4"/>
        <v>1</v>
      </c>
      <c r="N9" s="65">
        <f>VLOOKUP($A9,'Return Data'!$B$7:$R$1700,14,0)</f>
        <v>8.5478000000000005</v>
      </c>
      <c r="O9" s="66">
        <f t="shared" si="5"/>
        <v>1</v>
      </c>
      <c r="P9" s="65">
        <f>VLOOKUP($A9,'Return Data'!$B$7:$R$1700,15,0)</f>
        <v>7.4268000000000001</v>
      </c>
      <c r="Q9" s="66">
        <f t="shared" si="6"/>
        <v>2</v>
      </c>
      <c r="R9" s="65">
        <f>VLOOKUP($A9,'Return Data'!$B$7:$R$1700,16,0)</f>
        <v>15.447800000000001</v>
      </c>
      <c r="S9" s="67">
        <f t="shared" si="7"/>
        <v>8</v>
      </c>
    </row>
    <row r="10" spans="1:20" x14ac:dyDescent="0.3">
      <c r="A10" s="63" t="s">
        <v>1191</v>
      </c>
      <c r="B10" s="64">
        <f>VLOOKUP($A10,'Return Data'!$B$7:$R$1700,3,0)</f>
        <v>44041</v>
      </c>
      <c r="C10" s="65">
        <f>VLOOKUP($A10,'Return Data'!$B$7:$R$1700,4,0)</f>
        <v>8.8000000000000007</v>
      </c>
      <c r="D10" s="65">
        <f>VLOOKUP($A10,'Return Data'!$B$7:$R$1700,10,0)</f>
        <v>14.2857</v>
      </c>
      <c r="E10" s="66">
        <f t="shared" si="0"/>
        <v>11</v>
      </c>
      <c r="F10" s="65">
        <f>VLOOKUP($A10,'Return Data'!$B$7:$R$1700,11,0)</f>
        <v>-6.383</v>
      </c>
      <c r="G10" s="66">
        <f t="shared" si="1"/>
        <v>5</v>
      </c>
      <c r="H10" s="65">
        <f>VLOOKUP($A10,'Return Data'!$B$7:$R$1700,12,0)</f>
        <v>1.0333000000000001</v>
      </c>
      <c r="I10" s="66">
        <f t="shared" si="2"/>
        <v>6</v>
      </c>
      <c r="J10" s="65">
        <f>VLOOKUP($A10,'Return Data'!$B$7:$R$1700,13,0)</f>
        <v>4.1420000000000003</v>
      </c>
      <c r="K10" s="66">
        <f t="shared" si="3"/>
        <v>11</v>
      </c>
      <c r="L10" s="65">
        <f>VLOOKUP($A10,'Return Data'!$B$7:$R$1700,17,0)</f>
        <v>-4.4382999999999999</v>
      </c>
      <c r="M10" s="66">
        <f t="shared" si="4"/>
        <v>15</v>
      </c>
      <c r="N10" s="65">
        <f>VLOOKUP($A10,'Return Data'!$B$7:$R$1700,14,0)</f>
        <v>-0.78159999999999996</v>
      </c>
      <c r="O10" s="66">
        <f t="shared" si="5"/>
        <v>11</v>
      </c>
      <c r="P10" s="65">
        <f>VLOOKUP($A10,'Return Data'!$B$7:$R$1700,15,0)</f>
        <v>1.0784</v>
      </c>
      <c r="Q10" s="66">
        <f t="shared" si="6"/>
        <v>21</v>
      </c>
      <c r="R10" s="65">
        <f>VLOOKUP($A10,'Return Data'!$B$7:$R$1700,16,0)</f>
        <v>-1.2927</v>
      </c>
      <c r="S10" s="67">
        <f t="shared" si="7"/>
        <v>24</v>
      </c>
    </row>
    <row r="11" spans="1:20" x14ac:dyDescent="0.3">
      <c r="A11" s="63" t="s">
        <v>1193</v>
      </c>
      <c r="B11" s="64">
        <f>VLOOKUP($A11,'Return Data'!$B$7:$R$1700,3,0)</f>
        <v>44041</v>
      </c>
      <c r="C11" s="65">
        <f>VLOOKUP($A11,'Return Data'!$B$7:$R$1700,4,0)</f>
        <v>31.591000000000001</v>
      </c>
      <c r="D11" s="65">
        <f>VLOOKUP($A11,'Return Data'!$B$7:$R$1700,10,0)</f>
        <v>13.1767</v>
      </c>
      <c r="E11" s="66">
        <f t="shared" si="0"/>
        <v>16</v>
      </c>
      <c r="F11" s="65">
        <f>VLOOKUP($A11,'Return Data'!$B$7:$R$1700,11,0)</f>
        <v>-10.5831</v>
      </c>
      <c r="G11" s="66">
        <f t="shared" si="1"/>
        <v>11</v>
      </c>
      <c r="H11" s="65">
        <f>VLOOKUP($A11,'Return Data'!$B$7:$R$1700,12,0)</f>
        <v>-0.55089999999999995</v>
      </c>
      <c r="I11" s="66">
        <f t="shared" si="2"/>
        <v>9</v>
      </c>
      <c r="J11" s="65">
        <f>VLOOKUP($A11,'Return Data'!$B$7:$R$1700,13,0)</f>
        <v>5.0827</v>
      </c>
      <c r="K11" s="66">
        <f t="shared" si="3"/>
        <v>10</v>
      </c>
      <c r="L11" s="65">
        <f>VLOOKUP($A11,'Return Data'!$B$7:$R$1700,17,0)</f>
        <v>-0.85429999999999995</v>
      </c>
      <c r="M11" s="66">
        <f t="shared" si="4"/>
        <v>7</v>
      </c>
      <c r="N11" s="65">
        <f>VLOOKUP($A11,'Return Data'!$B$7:$R$1700,14,0)</f>
        <v>-1.4781</v>
      </c>
      <c r="O11" s="66">
        <f t="shared" si="5"/>
        <v>13</v>
      </c>
      <c r="P11" s="65">
        <f>VLOOKUP($A11,'Return Data'!$B$7:$R$1700,15,0)</f>
        <v>3.8565</v>
      </c>
      <c r="Q11" s="66">
        <f t="shared" si="6"/>
        <v>14</v>
      </c>
      <c r="R11" s="65">
        <f>VLOOKUP($A11,'Return Data'!$B$7:$R$1700,16,0)</f>
        <v>8.4056999999999995</v>
      </c>
      <c r="S11" s="67">
        <f t="shared" si="7"/>
        <v>19</v>
      </c>
    </row>
    <row r="12" spans="1:20" x14ac:dyDescent="0.3">
      <c r="A12" s="63" t="s">
        <v>1196</v>
      </c>
      <c r="B12" s="64">
        <f>VLOOKUP($A12,'Return Data'!$B$7:$R$1700,3,0)</f>
        <v>44041</v>
      </c>
      <c r="C12" s="65">
        <f>VLOOKUP($A12,'Return Data'!$B$7:$R$1700,4,0)</f>
        <v>56.591000000000001</v>
      </c>
      <c r="D12" s="65">
        <f>VLOOKUP($A12,'Return Data'!$B$7:$R$1700,10,0)</f>
        <v>13.7942</v>
      </c>
      <c r="E12" s="66">
        <f t="shared" si="0"/>
        <v>13</v>
      </c>
      <c r="F12" s="65">
        <f>VLOOKUP($A12,'Return Data'!$B$7:$R$1700,11,0)</f>
        <v>-7.7195</v>
      </c>
      <c r="G12" s="66">
        <f t="shared" si="1"/>
        <v>7</v>
      </c>
      <c r="H12" s="65">
        <f>VLOOKUP($A12,'Return Data'!$B$7:$R$1700,12,0)</f>
        <v>1.6453</v>
      </c>
      <c r="I12" s="66">
        <f t="shared" si="2"/>
        <v>4</v>
      </c>
      <c r="J12" s="65">
        <f>VLOOKUP($A12,'Return Data'!$B$7:$R$1700,13,0)</f>
        <v>9.9303000000000008</v>
      </c>
      <c r="K12" s="66">
        <f t="shared" si="3"/>
        <v>6</v>
      </c>
      <c r="L12" s="65">
        <f>VLOOKUP($A12,'Return Data'!$B$7:$R$1700,17,0)</f>
        <v>1.0792999999999999</v>
      </c>
      <c r="M12" s="66">
        <f t="shared" si="4"/>
        <v>3</v>
      </c>
      <c r="N12" s="65">
        <f>VLOOKUP($A12,'Return Data'!$B$7:$R$1700,14,0)</f>
        <v>2.3403</v>
      </c>
      <c r="O12" s="66">
        <f t="shared" si="5"/>
        <v>4</v>
      </c>
      <c r="P12" s="65">
        <f>VLOOKUP($A12,'Return Data'!$B$7:$R$1700,15,0)</f>
        <v>8.1930999999999994</v>
      </c>
      <c r="Q12" s="66">
        <f t="shared" si="6"/>
        <v>1</v>
      </c>
      <c r="R12" s="65">
        <f>VLOOKUP($A12,'Return Data'!$B$7:$R$1700,16,0)</f>
        <v>13.471</v>
      </c>
      <c r="S12" s="67">
        <f t="shared" si="7"/>
        <v>11</v>
      </c>
    </row>
    <row r="13" spans="1:20" x14ac:dyDescent="0.3">
      <c r="A13" s="63" t="s">
        <v>1198</v>
      </c>
      <c r="B13" s="64">
        <f>VLOOKUP($A13,'Return Data'!$B$7:$R$1700,3,0)</f>
        <v>44041</v>
      </c>
      <c r="C13" s="65">
        <f>VLOOKUP($A13,'Return Data'!$B$7:$R$1700,4,0)</f>
        <v>25.649000000000001</v>
      </c>
      <c r="D13" s="65">
        <f>VLOOKUP($A13,'Return Data'!$B$7:$R$1700,10,0)</f>
        <v>13.055899999999999</v>
      </c>
      <c r="E13" s="66">
        <f t="shared" si="0"/>
        <v>18</v>
      </c>
      <c r="F13" s="65">
        <f>VLOOKUP($A13,'Return Data'!$B$7:$R$1700,11,0)</f>
        <v>-10.845000000000001</v>
      </c>
      <c r="G13" s="66">
        <f t="shared" si="1"/>
        <v>14</v>
      </c>
      <c r="H13" s="65">
        <f>VLOOKUP($A13,'Return Data'!$B$7:$R$1700,12,0)</f>
        <v>-3.2149999999999999</v>
      </c>
      <c r="I13" s="66">
        <f t="shared" si="2"/>
        <v>13</v>
      </c>
      <c r="J13" s="65">
        <f>VLOOKUP($A13,'Return Data'!$B$7:$R$1700,13,0)</f>
        <v>5.1101999999999999</v>
      </c>
      <c r="K13" s="66">
        <f t="shared" si="3"/>
        <v>9</v>
      </c>
      <c r="L13" s="65">
        <f>VLOOKUP($A13,'Return Data'!$B$7:$R$1700,17,0)</f>
        <v>-4.2645999999999997</v>
      </c>
      <c r="M13" s="66">
        <f t="shared" si="4"/>
        <v>14</v>
      </c>
      <c r="N13" s="65">
        <f>VLOOKUP($A13,'Return Data'!$B$7:$R$1700,14,0)</f>
        <v>0.215</v>
      </c>
      <c r="O13" s="66">
        <f t="shared" si="5"/>
        <v>7</v>
      </c>
      <c r="P13" s="65">
        <f>VLOOKUP($A13,'Return Data'!$B$7:$R$1700,15,0)</f>
        <v>4.9981999999999998</v>
      </c>
      <c r="Q13" s="66">
        <f t="shared" si="6"/>
        <v>8</v>
      </c>
      <c r="R13" s="65">
        <f>VLOOKUP($A13,'Return Data'!$B$7:$R$1700,16,0)</f>
        <v>7.7621000000000002</v>
      </c>
      <c r="S13" s="67">
        <f t="shared" si="7"/>
        <v>20</v>
      </c>
    </row>
    <row r="14" spans="1:20" x14ac:dyDescent="0.3">
      <c r="A14" s="63" t="s">
        <v>1199</v>
      </c>
      <c r="B14" s="64">
        <f>VLOOKUP($A14,'Return Data'!$B$7:$R$1700,3,0)</f>
        <v>44041</v>
      </c>
      <c r="C14" s="65">
        <f>VLOOKUP($A14,'Return Data'!$B$7:$R$1700,4,0)</f>
        <v>854.22889999999995</v>
      </c>
      <c r="D14" s="65">
        <f>VLOOKUP($A14,'Return Data'!$B$7:$R$1700,10,0)</f>
        <v>12.404999999999999</v>
      </c>
      <c r="E14" s="66">
        <f t="shared" si="0"/>
        <v>21</v>
      </c>
      <c r="F14" s="65">
        <f>VLOOKUP($A14,'Return Data'!$B$7:$R$1700,11,0)</f>
        <v>-14.7921</v>
      </c>
      <c r="G14" s="66">
        <f t="shared" si="1"/>
        <v>21</v>
      </c>
      <c r="H14" s="65">
        <f>VLOOKUP($A14,'Return Data'!$B$7:$R$1700,12,0)</f>
        <v>-10.1134</v>
      </c>
      <c r="I14" s="66">
        <f t="shared" si="2"/>
        <v>22</v>
      </c>
      <c r="J14" s="65">
        <f>VLOOKUP($A14,'Return Data'!$B$7:$R$1700,13,0)</f>
        <v>-4.5022000000000002</v>
      </c>
      <c r="K14" s="66">
        <f t="shared" si="3"/>
        <v>20</v>
      </c>
      <c r="L14" s="65">
        <f>VLOOKUP($A14,'Return Data'!$B$7:$R$1700,17,0)</f>
        <v>-5.9317000000000002</v>
      </c>
      <c r="M14" s="66">
        <f t="shared" si="4"/>
        <v>17</v>
      </c>
      <c r="N14" s="65">
        <f>VLOOKUP($A14,'Return Data'!$B$7:$R$1700,14,0)</f>
        <v>-2.1831</v>
      </c>
      <c r="O14" s="66">
        <f t="shared" si="5"/>
        <v>14</v>
      </c>
      <c r="P14" s="65">
        <f>VLOOKUP($A14,'Return Data'!$B$7:$R$1700,15,0)</f>
        <v>4.6292</v>
      </c>
      <c r="Q14" s="66">
        <f t="shared" si="6"/>
        <v>10</v>
      </c>
      <c r="R14" s="65">
        <f>VLOOKUP($A14,'Return Data'!$B$7:$R$1700,16,0)</f>
        <v>18.142700000000001</v>
      </c>
      <c r="S14" s="67">
        <f t="shared" si="7"/>
        <v>5</v>
      </c>
    </row>
    <row r="15" spans="1:20" x14ac:dyDescent="0.3">
      <c r="A15" s="63" t="s">
        <v>1201</v>
      </c>
      <c r="B15" s="64">
        <f>VLOOKUP($A15,'Return Data'!$B$7:$R$1700,3,0)</f>
        <v>44041</v>
      </c>
      <c r="C15" s="65">
        <f>VLOOKUP($A15,'Return Data'!$B$7:$R$1700,4,0)</f>
        <v>49.185000000000002</v>
      </c>
      <c r="D15" s="65">
        <f>VLOOKUP($A15,'Return Data'!$B$7:$R$1700,10,0)</f>
        <v>13.397399999999999</v>
      </c>
      <c r="E15" s="66">
        <f t="shared" si="0"/>
        <v>14</v>
      </c>
      <c r="F15" s="65">
        <f>VLOOKUP($A15,'Return Data'!$B$7:$R$1700,11,0)</f>
        <v>-12.9946</v>
      </c>
      <c r="G15" s="66">
        <f t="shared" si="1"/>
        <v>17</v>
      </c>
      <c r="H15" s="65">
        <f>VLOOKUP($A15,'Return Data'!$B$7:$R$1700,12,0)</f>
        <v>-5.92</v>
      </c>
      <c r="I15" s="66">
        <f t="shared" si="2"/>
        <v>19</v>
      </c>
      <c r="J15" s="65">
        <f>VLOOKUP($A15,'Return Data'!$B$7:$R$1700,13,0)</f>
        <v>-1.5828</v>
      </c>
      <c r="K15" s="66">
        <f t="shared" si="3"/>
        <v>19</v>
      </c>
      <c r="L15" s="65">
        <f>VLOOKUP($A15,'Return Data'!$B$7:$R$1700,17,0)</f>
        <v>-7.0805999999999996</v>
      </c>
      <c r="M15" s="66">
        <f t="shared" si="4"/>
        <v>19</v>
      </c>
      <c r="N15" s="65">
        <f>VLOOKUP($A15,'Return Data'!$B$7:$R$1700,14,0)</f>
        <v>-3.0065</v>
      </c>
      <c r="O15" s="66">
        <f t="shared" si="5"/>
        <v>17</v>
      </c>
      <c r="P15" s="65">
        <f>VLOOKUP($A15,'Return Data'!$B$7:$R$1700,15,0)</f>
        <v>5.1276000000000002</v>
      </c>
      <c r="Q15" s="66">
        <f t="shared" si="6"/>
        <v>7</v>
      </c>
      <c r="R15" s="65">
        <f>VLOOKUP($A15,'Return Data'!$B$7:$R$1700,16,0)</f>
        <v>12.926299999999999</v>
      </c>
      <c r="S15" s="67">
        <f t="shared" si="7"/>
        <v>13</v>
      </c>
    </row>
    <row r="16" spans="1:20" x14ac:dyDescent="0.3">
      <c r="A16" s="63" t="s">
        <v>1203</v>
      </c>
      <c r="B16" s="64">
        <f>VLOOKUP($A16,'Return Data'!$B$7:$R$1700,3,0)</f>
        <v>44041</v>
      </c>
      <c r="C16" s="65">
        <f>VLOOKUP($A16,'Return Data'!$B$7:$R$1700,4,0)</f>
        <v>85.16</v>
      </c>
      <c r="D16" s="65">
        <f>VLOOKUP($A16,'Return Data'!$B$7:$R$1700,10,0)</f>
        <v>20.623200000000001</v>
      </c>
      <c r="E16" s="66">
        <f t="shared" si="0"/>
        <v>2</v>
      </c>
      <c r="F16" s="65">
        <f>VLOOKUP($A16,'Return Data'!$B$7:$R$1700,11,0)</f>
        <v>-14.213800000000001</v>
      </c>
      <c r="G16" s="66">
        <f t="shared" si="1"/>
        <v>19</v>
      </c>
      <c r="H16" s="65">
        <f>VLOOKUP($A16,'Return Data'!$B$7:$R$1700,12,0)</f>
        <v>-8.3907000000000007</v>
      </c>
      <c r="I16" s="66">
        <f t="shared" si="2"/>
        <v>20</v>
      </c>
      <c r="J16" s="65">
        <f>VLOOKUP($A16,'Return Data'!$B$7:$R$1700,13,0)</f>
        <v>-4.6574</v>
      </c>
      <c r="K16" s="66">
        <f t="shared" si="3"/>
        <v>21</v>
      </c>
      <c r="L16" s="65">
        <f>VLOOKUP($A16,'Return Data'!$B$7:$R$1700,17,0)</f>
        <v>-6.2958999999999996</v>
      </c>
      <c r="M16" s="66">
        <f t="shared" si="4"/>
        <v>18</v>
      </c>
      <c r="N16" s="65">
        <f>VLOOKUP($A16,'Return Data'!$B$7:$R$1700,14,0)</f>
        <v>-2.6362999999999999</v>
      </c>
      <c r="O16" s="66">
        <f t="shared" si="5"/>
        <v>16</v>
      </c>
      <c r="P16" s="65">
        <f>VLOOKUP($A16,'Return Data'!$B$7:$R$1700,15,0)</f>
        <v>3.0331000000000001</v>
      </c>
      <c r="Q16" s="66">
        <f t="shared" si="6"/>
        <v>16</v>
      </c>
      <c r="R16" s="65">
        <f>VLOOKUP($A16,'Return Data'!$B$7:$R$1700,16,0)</f>
        <v>14.5563</v>
      </c>
      <c r="S16" s="67">
        <f t="shared" si="7"/>
        <v>9</v>
      </c>
    </row>
    <row r="17" spans="1:19" x14ac:dyDescent="0.3">
      <c r="A17" s="63" t="s">
        <v>1205</v>
      </c>
      <c r="B17" s="64">
        <f>VLOOKUP($A17,'Return Data'!$B$7:$R$1700,3,0)</f>
        <v>44041</v>
      </c>
      <c r="C17" s="65">
        <f>VLOOKUP($A17,'Return Data'!$B$7:$R$1700,4,0)</f>
        <v>10.06</v>
      </c>
      <c r="D17" s="65">
        <f>VLOOKUP($A17,'Return Data'!$B$7:$R$1700,10,0)</f>
        <v>18.075099999999999</v>
      </c>
      <c r="E17" s="66">
        <f t="shared" si="0"/>
        <v>5</v>
      </c>
      <c r="F17" s="65">
        <f>VLOOKUP($A17,'Return Data'!$B$7:$R$1700,11,0)</f>
        <v>-9.3694000000000006</v>
      </c>
      <c r="G17" s="66">
        <f t="shared" si="1"/>
        <v>9</v>
      </c>
      <c r="H17" s="65">
        <f>VLOOKUP($A17,'Return Data'!$B$7:$R$1700,12,0)</f>
        <v>-2.5194000000000001</v>
      </c>
      <c r="I17" s="66">
        <f t="shared" si="2"/>
        <v>11</v>
      </c>
      <c r="J17" s="65">
        <f>VLOOKUP($A17,'Return Data'!$B$7:$R$1700,13,0)</f>
        <v>3.6044999999999998</v>
      </c>
      <c r="K17" s="66">
        <f t="shared" si="3"/>
        <v>12</v>
      </c>
      <c r="L17" s="65">
        <f>VLOOKUP($A17,'Return Data'!$B$7:$R$1700,17,0)</f>
        <v>-7.5194999999999999</v>
      </c>
      <c r="M17" s="66">
        <f t="shared" si="4"/>
        <v>21</v>
      </c>
      <c r="N17" s="65">
        <f>VLOOKUP($A17,'Return Data'!$B$7:$R$1700,14,0)</f>
        <v>-4.1870000000000003</v>
      </c>
      <c r="O17" s="66">
        <f t="shared" si="5"/>
        <v>20</v>
      </c>
      <c r="P17" s="65"/>
      <c r="Q17" s="66"/>
      <c r="R17" s="65">
        <f>VLOOKUP($A17,'Return Data'!$B$7:$R$1700,16,0)</f>
        <v>0.1706</v>
      </c>
      <c r="S17" s="67">
        <f t="shared" si="7"/>
        <v>23</v>
      </c>
    </row>
    <row r="18" spans="1:19" x14ac:dyDescent="0.3">
      <c r="A18" s="63" t="s">
        <v>1207</v>
      </c>
      <c r="B18" s="64">
        <f>VLOOKUP($A18,'Return Data'!$B$7:$R$1700,3,0)</f>
        <v>44041</v>
      </c>
      <c r="C18" s="65">
        <f>VLOOKUP($A18,'Return Data'!$B$7:$R$1700,4,0)</f>
        <v>49.02</v>
      </c>
      <c r="D18" s="65">
        <f>VLOOKUP($A18,'Return Data'!$B$7:$R$1700,10,0)</f>
        <v>13.1579</v>
      </c>
      <c r="E18" s="66">
        <f t="shared" si="0"/>
        <v>17</v>
      </c>
      <c r="F18" s="65">
        <f>VLOOKUP($A18,'Return Data'!$B$7:$R$1700,11,0)</f>
        <v>-8.3053000000000008</v>
      </c>
      <c r="G18" s="66">
        <f t="shared" si="1"/>
        <v>8</v>
      </c>
      <c r="H18" s="65">
        <f>VLOOKUP($A18,'Return Data'!$B$7:$R$1700,12,0)</f>
        <v>1.5327</v>
      </c>
      <c r="I18" s="66">
        <f t="shared" si="2"/>
        <v>5</v>
      </c>
      <c r="J18" s="65">
        <f>VLOOKUP($A18,'Return Data'!$B$7:$R$1700,13,0)</f>
        <v>10.305999999999999</v>
      </c>
      <c r="K18" s="66">
        <f t="shared" si="3"/>
        <v>5</v>
      </c>
      <c r="L18" s="65">
        <f>VLOOKUP($A18,'Return Data'!$B$7:$R$1700,17,0)</f>
        <v>0.32669999999999999</v>
      </c>
      <c r="M18" s="66">
        <f t="shared" si="4"/>
        <v>4</v>
      </c>
      <c r="N18" s="65">
        <f>VLOOKUP($A18,'Return Data'!$B$7:$R$1700,14,0)</f>
        <v>3.6600999999999999</v>
      </c>
      <c r="O18" s="66">
        <f t="shared" si="5"/>
        <v>3</v>
      </c>
      <c r="P18" s="65">
        <f>VLOOKUP($A18,'Return Data'!$B$7:$R$1700,15,0)</f>
        <v>6.6832000000000003</v>
      </c>
      <c r="Q18" s="66">
        <f>RANK(P18,P$8:P$33,0)</f>
        <v>4</v>
      </c>
      <c r="R18" s="65">
        <f>VLOOKUP($A18,'Return Data'!$B$7:$R$1700,16,0)</f>
        <v>12.708299999999999</v>
      </c>
      <c r="S18" s="67">
        <f t="shared" si="7"/>
        <v>14</v>
      </c>
    </row>
    <row r="19" spans="1:19" x14ac:dyDescent="0.3">
      <c r="A19" s="63" t="s">
        <v>1209</v>
      </c>
      <c r="B19" s="64">
        <f>VLOOKUP($A19,'Return Data'!$B$7:$R$1700,3,0)</f>
        <v>44041</v>
      </c>
      <c r="C19" s="65">
        <f>VLOOKUP($A19,'Return Data'!$B$7:$R$1700,4,0)</f>
        <v>37.359000000000002</v>
      </c>
      <c r="D19" s="65">
        <f>VLOOKUP($A19,'Return Data'!$B$7:$R$1700,10,0)</f>
        <v>13.8369</v>
      </c>
      <c r="E19" s="66">
        <f t="shared" si="0"/>
        <v>12</v>
      </c>
      <c r="F19" s="65">
        <f>VLOOKUP($A19,'Return Data'!$B$7:$R$1700,11,0)</f>
        <v>-14.441800000000001</v>
      </c>
      <c r="G19" s="66">
        <f t="shared" si="1"/>
        <v>20</v>
      </c>
      <c r="H19" s="65">
        <f>VLOOKUP($A19,'Return Data'!$B$7:$R$1700,12,0)</f>
        <v>-3.5299</v>
      </c>
      <c r="I19" s="66">
        <f t="shared" si="2"/>
        <v>15</v>
      </c>
      <c r="J19" s="65">
        <f>VLOOKUP($A19,'Return Data'!$B$7:$R$1700,13,0)</f>
        <v>2.8153999999999999</v>
      </c>
      <c r="K19" s="66">
        <f t="shared" si="3"/>
        <v>14</v>
      </c>
      <c r="L19" s="65">
        <f>VLOOKUP($A19,'Return Data'!$B$7:$R$1700,17,0)</f>
        <v>-1.9349000000000001</v>
      </c>
      <c r="M19" s="66">
        <f t="shared" si="4"/>
        <v>10</v>
      </c>
      <c r="N19" s="65">
        <f>VLOOKUP($A19,'Return Data'!$B$7:$R$1700,14,0)</f>
        <v>0.2039</v>
      </c>
      <c r="O19" s="66">
        <f t="shared" si="5"/>
        <v>8</v>
      </c>
      <c r="P19" s="65">
        <f>VLOOKUP($A19,'Return Data'!$B$7:$R$1700,15,0)</f>
        <v>6.8311000000000002</v>
      </c>
      <c r="Q19" s="66">
        <f>RANK(P19,P$8:P$33,0)</f>
        <v>3</v>
      </c>
      <c r="R19" s="65">
        <f>VLOOKUP($A19,'Return Data'!$B$7:$R$1700,16,0)</f>
        <v>10.3825</v>
      </c>
      <c r="S19" s="67">
        <f t="shared" si="7"/>
        <v>17</v>
      </c>
    </row>
    <row r="20" spans="1:19" x14ac:dyDescent="0.3">
      <c r="A20" s="63" t="s">
        <v>1212</v>
      </c>
      <c r="B20" s="64">
        <f>VLOOKUP($A20,'Return Data'!$B$7:$R$1700,3,0)</f>
        <v>44041</v>
      </c>
      <c r="C20" s="65">
        <f>VLOOKUP($A20,'Return Data'!$B$7:$R$1700,4,0)</f>
        <v>124.41</v>
      </c>
      <c r="D20" s="65">
        <f>VLOOKUP($A20,'Return Data'!$B$7:$R$1700,10,0)</f>
        <v>12.9665</v>
      </c>
      <c r="E20" s="66">
        <f t="shared" si="0"/>
        <v>19</v>
      </c>
      <c r="F20" s="65">
        <f>VLOOKUP($A20,'Return Data'!$B$7:$R$1700,11,0)</f>
        <v>-11.9658</v>
      </c>
      <c r="G20" s="66">
        <f t="shared" si="1"/>
        <v>15</v>
      </c>
      <c r="H20" s="65">
        <f>VLOOKUP($A20,'Return Data'!$B$7:$R$1700,12,0)</f>
        <v>-4.5350000000000001</v>
      </c>
      <c r="I20" s="66">
        <f t="shared" si="2"/>
        <v>17</v>
      </c>
      <c r="J20" s="65">
        <f>VLOOKUP($A20,'Return Data'!$B$7:$R$1700,13,0)</f>
        <v>1.5012000000000001</v>
      </c>
      <c r="K20" s="66">
        <f t="shared" si="3"/>
        <v>16</v>
      </c>
      <c r="L20" s="65">
        <f>VLOOKUP($A20,'Return Data'!$B$7:$R$1700,17,0)</f>
        <v>-5.6153000000000004</v>
      </c>
      <c r="M20" s="66">
        <f t="shared" si="4"/>
        <v>16</v>
      </c>
      <c r="N20" s="65">
        <f>VLOOKUP($A20,'Return Data'!$B$7:$R$1700,14,0)</f>
        <v>-2.4428999999999998</v>
      </c>
      <c r="O20" s="66">
        <f t="shared" si="5"/>
        <v>15</v>
      </c>
      <c r="P20" s="65">
        <f>VLOOKUP($A20,'Return Data'!$B$7:$R$1700,15,0)</f>
        <v>6.4820000000000002</v>
      </c>
      <c r="Q20" s="66">
        <f>RANK(P20,P$8:P$33,0)</f>
        <v>5</v>
      </c>
      <c r="R20" s="65">
        <f>VLOOKUP($A20,'Return Data'!$B$7:$R$1700,16,0)</f>
        <v>17.087499999999999</v>
      </c>
      <c r="S20" s="67">
        <f t="shared" si="7"/>
        <v>6</v>
      </c>
    </row>
    <row r="21" spans="1:19" x14ac:dyDescent="0.3">
      <c r="A21" s="63" t="s">
        <v>1214</v>
      </c>
      <c r="B21" s="64">
        <f>VLOOKUP($A21,'Return Data'!$B$7:$R$1700,3,0)</f>
        <v>44041</v>
      </c>
      <c r="C21" s="65">
        <f>VLOOKUP($A21,'Return Data'!$B$7:$R$1700,4,0)</f>
        <v>9.3079000000000001</v>
      </c>
      <c r="D21" s="65">
        <f>VLOOKUP($A21,'Return Data'!$B$7:$R$1700,10,0)</f>
        <v>10.305400000000001</v>
      </c>
      <c r="E21" s="66">
        <f t="shared" si="0"/>
        <v>24</v>
      </c>
      <c r="F21" s="65">
        <f>VLOOKUP($A21,'Return Data'!$B$7:$R$1700,11,0)</f>
        <v>-9.6153999999999993</v>
      </c>
      <c r="G21" s="66">
        <f t="shared" si="1"/>
        <v>10</v>
      </c>
      <c r="H21" s="65">
        <f>VLOOKUP($A21,'Return Data'!$B$7:$R$1700,12,0)</f>
        <v>-4.3204000000000002</v>
      </c>
      <c r="I21" s="66">
        <f t="shared" si="2"/>
        <v>16</v>
      </c>
      <c r="J21" s="65">
        <f>VLOOKUP($A21,'Return Data'!$B$7:$R$1700,13,0)</f>
        <v>5.4062999999999999</v>
      </c>
      <c r="K21" s="66">
        <f t="shared" si="3"/>
        <v>8</v>
      </c>
      <c r="L21" s="65">
        <f>VLOOKUP($A21,'Return Data'!$B$7:$R$1700,17,0)</f>
        <v>-1.8879999999999999</v>
      </c>
      <c r="M21" s="66">
        <f t="shared" si="4"/>
        <v>9</v>
      </c>
      <c r="N21" s="65"/>
      <c r="O21" s="66"/>
      <c r="P21" s="65"/>
      <c r="Q21" s="66"/>
      <c r="R21" s="65">
        <f>VLOOKUP($A21,'Return Data'!$B$7:$R$1700,16,0)</f>
        <v>-2.8327</v>
      </c>
      <c r="S21" s="67">
        <f t="shared" si="7"/>
        <v>25</v>
      </c>
    </row>
    <row r="22" spans="1:19" x14ac:dyDescent="0.3">
      <c r="A22" s="63" t="s">
        <v>1216</v>
      </c>
      <c r="B22" s="64">
        <f>VLOOKUP($A22,'Return Data'!$B$7:$R$1700,3,0)</f>
        <v>44041</v>
      </c>
      <c r="C22" s="65">
        <f>VLOOKUP($A22,'Return Data'!$B$7:$R$1700,4,0)</f>
        <v>10.461</v>
      </c>
      <c r="D22" s="65">
        <f>VLOOKUP($A22,'Return Data'!$B$7:$R$1700,10,0)</f>
        <v>15.642300000000001</v>
      </c>
      <c r="E22" s="66">
        <f t="shared" si="0"/>
        <v>9</v>
      </c>
      <c r="F22" s="65">
        <f>VLOOKUP($A22,'Return Data'!$B$7:$R$1700,11,0)</f>
        <v>-10.605</v>
      </c>
      <c r="G22" s="66">
        <f t="shared" si="1"/>
        <v>13</v>
      </c>
      <c r="H22" s="65">
        <f>VLOOKUP($A22,'Return Data'!$B$7:$R$1700,12,0)</f>
        <v>-3.4963000000000002</v>
      </c>
      <c r="I22" s="66">
        <f t="shared" si="2"/>
        <v>14</v>
      </c>
      <c r="J22" s="65"/>
      <c r="K22" s="66"/>
      <c r="L22" s="65"/>
      <c r="M22" s="66"/>
      <c r="N22" s="65"/>
      <c r="O22" s="66"/>
      <c r="P22" s="65"/>
      <c r="Q22" s="66"/>
      <c r="R22" s="65">
        <f>VLOOKUP($A22,'Return Data'!$B$7:$R$1700,16,0)</f>
        <v>4.5971000000000002</v>
      </c>
      <c r="S22" s="67">
        <f t="shared" si="7"/>
        <v>22</v>
      </c>
    </row>
    <row r="23" spans="1:19" x14ac:dyDescent="0.3">
      <c r="A23" s="63" t="s">
        <v>1218</v>
      </c>
      <c r="B23" s="64">
        <f>VLOOKUP($A23,'Return Data'!$B$7:$R$1700,3,0)</f>
        <v>44041</v>
      </c>
      <c r="C23" s="65">
        <f>VLOOKUP($A23,'Return Data'!$B$7:$R$1700,4,0)</f>
        <v>22.654299999999999</v>
      </c>
      <c r="D23" s="65">
        <f>VLOOKUP($A23,'Return Data'!$B$7:$R$1700,10,0)</f>
        <v>12.653</v>
      </c>
      <c r="E23" s="66">
        <f t="shared" si="0"/>
        <v>20</v>
      </c>
      <c r="F23" s="65">
        <f>VLOOKUP($A23,'Return Data'!$B$7:$R$1700,11,0)</f>
        <v>-19.705200000000001</v>
      </c>
      <c r="G23" s="66">
        <f t="shared" si="1"/>
        <v>24</v>
      </c>
      <c r="H23" s="65">
        <f>VLOOKUP($A23,'Return Data'!$B$7:$R$1700,12,0)</f>
        <v>-13.601100000000001</v>
      </c>
      <c r="I23" s="66">
        <f t="shared" si="2"/>
        <v>24</v>
      </c>
      <c r="J23" s="65">
        <f>VLOOKUP($A23,'Return Data'!$B$7:$R$1700,13,0)</f>
        <v>-1.4491000000000001</v>
      </c>
      <c r="K23" s="66">
        <f>RANK(J23,J$8:J$33,0)</f>
        <v>18</v>
      </c>
      <c r="L23" s="65">
        <f>VLOOKUP($A23,'Return Data'!$B$7:$R$1700,17,0)</f>
        <v>-7.5065</v>
      </c>
      <c r="M23" s="66">
        <f>RANK(L23,L$8:L$33,0)</f>
        <v>20</v>
      </c>
      <c r="N23" s="65">
        <f>VLOOKUP($A23,'Return Data'!$B$7:$R$1700,14,0)</f>
        <v>-3.8822000000000001</v>
      </c>
      <c r="O23" s="66">
        <f>RANK(N23,N$8:N$33,0)</f>
        <v>18</v>
      </c>
      <c r="P23" s="65">
        <f>VLOOKUP($A23,'Return Data'!$B$7:$R$1700,15,0)</f>
        <v>1.4728000000000001</v>
      </c>
      <c r="Q23" s="66">
        <f>RANK(P23,P$8:P$33,0)</f>
        <v>20</v>
      </c>
      <c r="R23" s="65">
        <f>VLOOKUP($A23,'Return Data'!$B$7:$R$1700,16,0)</f>
        <v>13.5618</v>
      </c>
      <c r="S23" s="67">
        <f t="shared" si="7"/>
        <v>10</v>
      </c>
    </row>
    <row r="24" spans="1:19" x14ac:dyDescent="0.3">
      <c r="A24" s="63" t="s">
        <v>1219</v>
      </c>
      <c r="B24" s="64">
        <f>VLOOKUP($A24,'Return Data'!$B$7:$R$1700,3,0)</f>
        <v>44041</v>
      </c>
      <c r="C24" s="65">
        <f>VLOOKUP($A24,'Return Data'!$B$7:$R$1700,4,0)</f>
        <v>1060.43</v>
      </c>
      <c r="D24" s="65">
        <f>VLOOKUP($A24,'Return Data'!$B$7:$R$1700,10,0)</f>
        <v>15.7462</v>
      </c>
      <c r="E24" s="66">
        <f t="shared" si="0"/>
        <v>8</v>
      </c>
      <c r="F24" s="65">
        <f>VLOOKUP($A24,'Return Data'!$B$7:$R$1700,11,0)</f>
        <v>-12.9803</v>
      </c>
      <c r="G24" s="66">
        <f t="shared" si="1"/>
        <v>16</v>
      </c>
      <c r="H24" s="65">
        <f>VLOOKUP($A24,'Return Data'!$B$7:$R$1700,12,0)</f>
        <v>-3.0394000000000001</v>
      </c>
      <c r="I24" s="66">
        <f t="shared" si="2"/>
        <v>12</v>
      </c>
      <c r="J24" s="65">
        <f>VLOOKUP($A24,'Return Data'!$B$7:$R$1700,13,0)</f>
        <v>0.42909999999999998</v>
      </c>
      <c r="K24" s="66">
        <f>RANK(J24,J$8:J$33,0)</f>
        <v>17</v>
      </c>
      <c r="L24" s="65">
        <f>VLOOKUP($A24,'Return Data'!$B$7:$R$1700,17,0)</f>
        <v>-1.7745</v>
      </c>
      <c r="M24" s="66">
        <f>RANK(L24,L$8:L$33,0)</f>
        <v>8</v>
      </c>
      <c r="N24" s="65">
        <f>VLOOKUP($A24,'Return Data'!$B$7:$R$1700,14,0)</f>
        <v>-0.35020000000000001</v>
      </c>
      <c r="O24" s="66">
        <f>RANK(N24,N$8:N$33,0)</f>
        <v>10</v>
      </c>
      <c r="P24" s="65">
        <f>VLOOKUP($A24,'Return Data'!$B$7:$R$1700,15,0)</f>
        <v>4.7518000000000002</v>
      </c>
      <c r="Q24" s="66">
        <f>RANK(P24,P$8:P$33,0)</f>
        <v>9</v>
      </c>
      <c r="R24" s="65">
        <f>VLOOKUP($A24,'Return Data'!$B$7:$R$1700,16,0)</f>
        <v>20.6678</v>
      </c>
      <c r="S24" s="67">
        <f t="shared" si="7"/>
        <v>3</v>
      </c>
    </row>
    <row r="25" spans="1:19" x14ac:dyDescent="0.3">
      <c r="A25" s="63" t="s">
        <v>1222</v>
      </c>
      <c r="B25" s="64">
        <f>VLOOKUP($A25,'Return Data'!$B$7:$R$1700,3,0)</f>
        <v>44041</v>
      </c>
      <c r="C25" s="65">
        <f>VLOOKUP($A25,'Return Data'!$B$7:$R$1700,4,0)</f>
        <v>20</v>
      </c>
      <c r="D25" s="65">
        <f>VLOOKUP($A25,'Return Data'!$B$7:$R$1700,10,0)</f>
        <v>21.7285</v>
      </c>
      <c r="E25" s="66">
        <f t="shared" si="0"/>
        <v>1</v>
      </c>
      <c r="F25" s="65">
        <f>VLOOKUP($A25,'Return Data'!$B$7:$R$1700,11,0)</f>
        <v>1.833</v>
      </c>
      <c r="G25" s="66">
        <f t="shared" si="1"/>
        <v>1</v>
      </c>
      <c r="H25" s="65">
        <f>VLOOKUP($A25,'Return Data'!$B$7:$R$1700,12,0)</f>
        <v>13.895200000000001</v>
      </c>
      <c r="I25" s="66">
        <f t="shared" si="2"/>
        <v>1</v>
      </c>
      <c r="J25" s="65">
        <f>VLOOKUP($A25,'Return Data'!$B$7:$R$1700,13,0)</f>
        <v>21.9512</v>
      </c>
      <c r="K25" s="66">
        <f>RANK(J25,J$8:J$33,0)</f>
        <v>1</v>
      </c>
      <c r="L25" s="65">
        <f>VLOOKUP($A25,'Return Data'!$B$7:$R$1700,17,0)</f>
        <v>1.3982000000000001</v>
      </c>
      <c r="M25" s="66">
        <f>RANK(L25,L$8:L$33,0)</f>
        <v>2</v>
      </c>
      <c r="N25" s="65">
        <f>VLOOKUP($A25,'Return Data'!$B$7:$R$1700,14,0)</f>
        <v>1.7213000000000001</v>
      </c>
      <c r="O25" s="66">
        <f>RANK(N25,N$8:N$33,0)</f>
        <v>6</v>
      </c>
      <c r="P25" s="65">
        <f>VLOOKUP($A25,'Return Data'!$B$7:$R$1700,15,0)</f>
        <v>4.2226999999999997</v>
      </c>
      <c r="Q25" s="66">
        <f>RANK(P25,P$8:P$33,0)</f>
        <v>13</v>
      </c>
      <c r="R25" s="65">
        <f>VLOOKUP($A25,'Return Data'!$B$7:$R$1700,16,0)</f>
        <v>10.968</v>
      </c>
      <c r="S25" s="67">
        <f t="shared" si="7"/>
        <v>15</v>
      </c>
    </row>
    <row r="26" spans="1:19" x14ac:dyDescent="0.3">
      <c r="A26" s="63" t="s">
        <v>1224</v>
      </c>
      <c r="B26" s="64">
        <f>VLOOKUP($A26,'Return Data'!$B$7:$R$1700,3,0)</f>
        <v>44041</v>
      </c>
      <c r="C26" s="65">
        <f>VLOOKUP($A26,'Return Data'!$B$7:$R$1700,4,0)</f>
        <v>9.52</v>
      </c>
      <c r="D26" s="65">
        <f>VLOOKUP($A26,'Return Data'!$B$7:$R$1700,10,0)</f>
        <v>13.333299999999999</v>
      </c>
      <c r="E26" s="66">
        <f t="shared" si="0"/>
        <v>15</v>
      </c>
      <c r="F26" s="65"/>
      <c r="G26" s="66"/>
      <c r="H26" s="65"/>
      <c r="I26" s="66"/>
      <c r="J26" s="65"/>
      <c r="K26" s="66"/>
      <c r="L26" s="65"/>
      <c r="M26" s="66"/>
      <c r="N26" s="65"/>
      <c r="O26" s="66"/>
      <c r="P26" s="65"/>
      <c r="Q26" s="66"/>
      <c r="R26" s="65">
        <f>VLOOKUP($A26,'Return Data'!$B$7:$R$1700,16,0)</f>
        <v>-4.8</v>
      </c>
      <c r="S26" s="67">
        <f t="shared" si="7"/>
        <v>26</v>
      </c>
    </row>
    <row r="27" spans="1:19" x14ac:dyDescent="0.3">
      <c r="A27" s="63" t="s">
        <v>1225</v>
      </c>
      <c r="B27" s="64">
        <f>VLOOKUP($A27,'Return Data'!$B$7:$R$1700,3,0)</f>
        <v>44041</v>
      </c>
      <c r="C27" s="65">
        <f>VLOOKUP($A27,'Return Data'!$B$7:$R$1700,4,0)</f>
        <v>58.2241</v>
      </c>
      <c r="D27" s="65">
        <f>VLOOKUP($A27,'Return Data'!$B$7:$R$1700,10,0)</f>
        <v>15.5265</v>
      </c>
      <c r="E27" s="66">
        <f t="shared" si="0"/>
        <v>10</v>
      </c>
      <c r="F27" s="65">
        <f>VLOOKUP($A27,'Return Data'!$B$7:$R$1700,11,0)</f>
        <v>-2.0249999999999999</v>
      </c>
      <c r="G27" s="66">
        <f>RANK(F27,F$8:F$33,0)</f>
        <v>2</v>
      </c>
      <c r="H27" s="65">
        <f>VLOOKUP($A27,'Return Data'!$B$7:$R$1700,12,0)</f>
        <v>5.2175000000000002</v>
      </c>
      <c r="I27" s="66">
        <f>RANK(H27,H$8:H$33,0)</f>
        <v>2</v>
      </c>
      <c r="J27" s="65">
        <f>VLOOKUP($A27,'Return Data'!$B$7:$R$1700,13,0)</f>
        <v>14.193099999999999</v>
      </c>
      <c r="K27" s="66">
        <f>RANK(J27,J$8:J$33,0)</f>
        <v>2</v>
      </c>
      <c r="L27" s="65">
        <f>VLOOKUP($A27,'Return Data'!$B$7:$R$1700,17,0)</f>
        <v>0.1646</v>
      </c>
      <c r="M27" s="66">
        <f>RANK(L27,L$8:L$33,0)</f>
        <v>5</v>
      </c>
      <c r="N27" s="65">
        <f>VLOOKUP($A27,'Return Data'!$B$7:$R$1700,14,0)</f>
        <v>4.2329999999999997</v>
      </c>
      <c r="O27" s="66">
        <f>RANK(N27,N$8:N$33,0)</f>
        <v>2</v>
      </c>
      <c r="P27" s="65">
        <f>VLOOKUP($A27,'Return Data'!$B$7:$R$1700,15,0)</f>
        <v>4.5010000000000003</v>
      </c>
      <c r="Q27" s="66">
        <f>RANK(P27,P$8:P$33,0)</f>
        <v>12</v>
      </c>
      <c r="R27" s="65">
        <f>VLOOKUP($A27,'Return Data'!$B$7:$R$1700,16,0)</f>
        <v>9.4893000000000001</v>
      </c>
      <c r="S27" s="67">
        <f t="shared" si="7"/>
        <v>18</v>
      </c>
    </row>
    <row r="28" spans="1:19" x14ac:dyDescent="0.3">
      <c r="A28" s="63" t="s">
        <v>1228</v>
      </c>
      <c r="B28" s="64">
        <f>VLOOKUP($A28,'Return Data'!$B$7:$R$1700,3,0)</f>
        <v>44041</v>
      </c>
      <c r="C28" s="65">
        <f>VLOOKUP($A28,'Return Data'!$B$7:$R$1700,4,0)</f>
        <v>68.869100000000003</v>
      </c>
      <c r="D28" s="65">
        <f>VLOOKUP($A28,'Return Data'!$B$7:$R$1700,10,0)</f>
        <v>18.191099999999999</v>
      </c>
      <c r="E28" s="66">
        <f t="shared" si="0"/>
        <v>4</v>
      </c>
      <c r="F28" s="65">
        <f>VLOOKUP($A28,'Return Data'!$B$7:$R$1700,11,0)</f>
        <v>-10.591699999999999</v>
      </c>
      <c r="G28" s="66">
        <f>RANK(F28,F$8:F$33,0)</f>
        <v>12</v>
      </c>
      <c r="H28" s="65">
        <f>VLOOKUP($A28,'Return Data'!$B$7:$R$1700,12,0)</f>
        <v>-0.42480000000000001</v>
      </c>
      <c r="I28" s="66">
        <f>RANK(H28,H$8:H$33,0)</f>
        <v>8</v>
      </c>
      <c r="J28" s="65">
        <f>VLOOKUP($A28,'Return Data'!$B$7:$R$1700,13,0)</f>
        <v>3.3529</v>
      </c>
      <c r="K28" s="66">
        <f>RANK(J28,J$8:J$33,0)</f>
        <v>13</v>
      </c>
      <c r="L28" s="65">
        <f>VLOOKUP($A28,'Return Data'!$B$7:$R$1700,17,0)</f>
        <v>-3.657</v>
      </c>
      <c r="M28" s="66">
        <f>RANK(L28,L$8:L$33,0)</f>
        <v>12</v>
      </c>
      <c r="N28" s="65">
        <f>VLOOKUP($A28,'Return Data'!$B$7:$R$1700,14,0)</f>
        <v>-4.0597000000000003</v>
      </c>
      <c r="O28" s="66">
        <f>RANK(N28,N$8:N$33,0)</f>
        <v>19</v>
      </c>
      <c r="P28" s="65">
        <f>VLOOKUP($A28,'Return Data'!$B$7:$R$1700,15,0)</f>
        <v>2.3626999999999998</v>
      </c>
      <c r="Q28" s="66">
        <f>RANK(P28,P$8:P$33,0)</f>
        <v>17</v>
      </c>
      <c r="R28" s="65">
        <f>VLOOKUP($A28,'Return Data'!$B$7:$R$1700,16,0)</f>
        <v>13.3996</v>
      </c>
      <c r="S28" s="67">
        <f t="shared" si="7"/>
        <v>12</v>
      </c>
    </row>
    <row r="29" spans="1:19" x14ac:dyDescent="0.3">
      <c r="A29" s="63" t="s">
        <v>1229</v>
      </c>
      <c r="B29" s="64">
        <f>VLOOKUP($A29,'Return Data'!$B$7:$R$1700,3,0)</f>
        <v>44041</v>
      </c>
      <c r="C29" s="65">
        <f>VLOOKUP($A29,'Return Data'!$B$7:$R$1700,4,0)</f>
        <v>396.38389999999998</v>
      </c>
      <c r="D29" s="65">
        <f>VLOOKUP($A29,'Return Data'!$B$7:$R$1700,10,0)</f>
        <v>11.240600000000001</v>
      </c>
      <c r="E29" s="66">
        <f t="shared" si="0"/>
        <v>23</v>
      </c>
      <c r="F29" s="65">
        <f>VLOOKUP($A29,'Return Data'!$B$7:$R$1700,11,0)</f>
        <v>-19.4267</v>
      </c>
      <c r="G29" s="66">
        <f>RANK(F29,F$8:F$33,0)</f>
        <v>23</v>
      </c>
      <c r="H29" s="65">
        <f>VLOOKUP($A29,'Return Data'!$B$7:$R$1700,12,0)</f>
        <v>-11.183</v>
      </c>
      <c r="I29" s="66">
        <f>RANK(H29,H$8:H$33,0)</f>
        <v>23</v>
      </c>
      <c r="J29" s="65">
        <f>VLOOKUP($A29,'Return Data'!$B$7:$R$1700,13,0)</f>
        <v>-7.0812999999999997</v>
      </c>
      <c r="K29" s="66">
        <f>RANK(J29,J$8:J$33,0)</f>
        <v>22</v>
      </c>
      <c r="L29" s="65">
        <f>VLOOKUP($A29,'Return Data'!$B$7:$R$1700,17,0)</f>
        <v>-10.1892</v>
      </c>
      <c r="M29" s="66">
        <f>RANK(L29,L$8:L$33,0)</f>
        <v>22</v>
      </c>
      <c r="N29" s="65">
        <f>VLOOKUP($A29,'Return Data'!$B$7:$R$1700,14,0)</f>
        <v>-6.3441999999999998</v>
      </c>
      <c r="O29" s="66">
        <f>RANK(N29,N$8:N$33,0)</f>
        <v>21</v>
      </c>
      <c r="P29" s="65">
        <f>VLOOKUP($A29,'Return Data'!$B$7:$R$1700,15,0)</f>
        <v>2.3067000000000002</v>
      </c>
      <c r="Q29" s="66">
        <f>RANK(P29,P$8:P$33,0)</f>
        <v>18</v>
      </c>
      <c r="R29" s="65">
        <f>VLOOKUP($A29,'Return Data'!$B$7:$R$1700,16,0)</f>
        <v>22.625800000000002</v>
      </c>
      <c r="S29" s="67">
        <f t="shared" si="7"/>
        <v>2</v>
      </c>
    </row>
    <row r="30" spans="1:19" x14ac:dyDescent="0.3">
      <c r="A30" s="63" t="s">
        <v>1231</v>
      </c>
      <c r="B30" s="64">
        <f>VLOOKUP($A30,'Return Data'!$B$7:$R$1700,3,0)</f>
        <v>44041</v>
      </c>
      <c r="C30" s="65">
        <f>VLOOKUP($A30,'Return Data'!$B$7:$R$1700,4,0)</f>
        <v>132.2593</v>
      </c>
      <c r="D30" s="65">
        <f>VLOOKUP($A30,'Return Data'!$B$7:$R$1700,10,0)</f>
        <v>10.1745</v>
      </c>
      <c r="E30" s="66">
        <f t="shared" si="0"/>
        <v>25</v>
      </c>
      <c r="F30" s="65">
        <f>VLOOKUP($A30,'Return Data'!$B$7:$R$1700,11,0)</f>
        <v>-13.277799999999999</v>
      </c>
      <c r="G30" s="66">
        <f>RANK(F30,F$8:F$33,0)</f>
        <v>18</v>
      </c>
      <c r="H30" s="65">
        <f>VLOOKUP($A30,'Return Data'!$B$7:$R$1700,12,0)</f>
        <v>-5.4730999999999996</v>
      </c>
      <c r="I30" s="66">
        <f>RANK(H30,H$8:H$33,0)</f>
        <v>18</v>
      </c>
      <c r="J30" s="65">
        <f>VLOOKUP($A30,'Return Data'!$B$7:$R$1700,13,0)</f>
        <v>2.4609000000000001</v>
      </c>
      <c r="K30" s="66">
        <f>RANK(J30,J$8:J$33,0)</f>
        <v>15</v>
      </c>
      <c r="L30" s="65">
        <f>VLOOKUP($A30,'Return Data'!$B$7:$R$1700,17,0)</f>
        <v>-3.4700000000000002E-2</v>
      </c>
      <c r="M30" s="66">
        <f>RANK(L30,L$8:L$33,0)</f>
        <v>6</v>
      </c>
      <c r="N30" s="65">
        <f>VLOOKUP($A30,'Return Data'!$B$7:$R$1700,14,0)</f>
        <v>-0.17749999999999999</v>
      </c>
      <c r="O30" s="66">
        <f>RANK(N30,N$8:N$33,0)</f>
        <v>9</v>
      </c>
      <c r="P30" s="65">
        <f>VLOOKUP($A30,'Return Data'!$B$7:$R$1700,15,0)</f>
        <v>4.5843999999999996</v>
      </c>
      <c r="Q30" s="66">
        <f>RANK(P30,P$8:P$33,0)</f>
        <v>11</v>
      </c>
      <c r="R30" s="65">
        <f>VLOOKUP($A30,'Return Data'!$B$7:$R$1700,16,0)</f>
        <v>10.4011</v>
      </c>
      <c r="S30" s="67">
        <f t="shared" si="7"/>
        <v>16</v>
      </c>
    </row>
    <row r="31" spans="1:19" x14ac:dyDescent="0.3">
      <c r="A31" s="63" t="s">
        <v>1234</v>
      </c>
      <c r="B31" s="64">
        <f>VLOOKUP($A31,'Return Data'!$B$7:$R$1700,3,0)</f>
        <v>44041</v>
      </c>
      <c r="C31" s="65">
        <f>VLOOKUP($A31,'Return Data'!$B$7:$R$1700,4,0)</f>
        <v>43.69</v>
      </c>
      <c r="D31" s="65">
        <f>VLOOKUP($A31,'Return Data'!$B$7:$R$1700,10,0)</f>
        <v>11.2554</v>
      </c>
      <c r="E31" s="66">
        <f t="shared" si="0"/>
        <v>22</v>
      </c>
      <c r="F31" s="65">
        <f>VLOOKUP($A31,'Return Data'!$B$7:$R$1700,11,0)</f>
        <v>-5.5147000000000004</v>
      </c>
      <c r="G31" s="66">
        <f>RANK(F31,F$8:F$33,0)</f>
        <v>3</v>
      </c>
      <c r="H31" s="65">
        <f>VLOOKUP($A31,'Return Data'!$B$7:$R$1700,12,0)</f>
        <v>2.6309999999999998</v>
      </c>
      <c r="I31" s="66">
        <f>RANK(H31,H$8:H$33,0)</f>
        <v>3</v>
      </c>
      <c r="J31" s="65">
        <f>VLOOKUP($A31,'Return Data'!$B$7:$R$1700,13,0)</f>
        <v>12.1983</v>
      </c>
      <c r="K31" s="66">
        <f>RANK(J31,J$8:J$33,0)</f>
        <v>3</v>
      </c>
      <c r="L31" s="65">
        <f>VLOOKUP($A31,'Return Data'!$B$7:$R$1700,17,0)</f>
        <v>-2.0653000000000001</v>
      </c>
      <c r="M31" s="66">
        <f>RANK(L31,L$8:L$33,0)</f>
        <v>11</v>
      </c>
      <c r="N31" s="65">
        <f>VLOOKUP($A31,'Return Data'!$B$7:$R$1700,14,0)</f>
        <v>1.9058999999999999</v>
      </c>
      <c r="O31" s="66">
        <f>RANK(N31,N$8:N$33,0)</f>
        <v>5</v>
      </c>
      <c r="P31" s="65">
        <f>VLOOKUP($A31,'Return Data'!$B$7:$R$1700,15,0)</f>
        <v>6.4317000000000002</v>
      </c>
      <c r="Q31" s="66">
        <f>RANK(P31,P$8:P$33,0)</f>
        <v>6</v>
      </c>
      <c r="R31" s="65">
        <f>VLOOKUP($A31,'Return Data'!$B$7:$R$1700,16,0)</f>
        <v>5.8548999999999998</v>
      </c>
      <c r="S31" s="67">
        <f t="shared" si="7"/>
        <v>21</v>
      </c>
    </row>
    <row r="32" spans="1:19" x14ac:dyDescent="0.3">
      <c r="A32" s="63" t="s">
        <v>1236</v>
      </c>
      <c r="B32" s="64">
        <f>VLOOKUP($A32,'Return Data'!$B$7:$R$1700,3,0)</f>
        <v>44041</v>
      </c>
      <c r="C32" s="65">
        <f>VLOOKUP($A32,'Return Data'!$B$7:$R$1700,4,0)</f>
        <v>14</v>
      </c>
      <c r="D32" s="65">
        <f>VLOOKUP($A32,'Return Data'!$B$7:$R$1700,10,0)</f>
        <v>18.9465</v>
      </c>
      <c r="E32" s="66">
        <f t="shared" si="0"/>
        <v>3</v>
      </c>
      <c r="F32" s="65"/>
      <c r="G32" s="66"/>
      <c r="H32" s="65"/>
      <c r="I32" s="66"/>
      <c r="J32" s="65"/>
      <c r="K32" s="66"/>
      <c r="L32" s="65"/>
      <c r="M32" s="66"/>
      <c r="N32" s="65"/>
      <c r="O32" s="66"/>
      <c r="P32" s="65"/>
      <c r="Q32" s="66"/>
      <c r="R32" s="65">
        <f>VLOOKUP($A32,'Return Data'!$B$7:$R$1700,16,0)</f>
        <v>40</v>
      </c>
      <c r="S32" s="67">
        <f t="shared" si="7"/>
        <v>1</v>
      </c>
    </row>
    <row r="33" spans="1:19" x14ac:dyDescent="0.3">
      <c r="A33" s="63" t="s">
        <v>1238</v>
      </c>
      <c r="B33" s="64">
        <f>VLOOKUP($A33,'Return Data'!$B$7:$R$1700,3,0)</f>
        <v>44041</v>
      </c>
      <c r="C33" s="65">
        <f>VLOOKUP($A33,'Return Data'!$B$7:$R$1700,4,0)</f>
        <v>108.434690969944</v>
      </c>
      <c r="D33" s="65">
        <f>VLOOKUP($A33,'Return Data'!$B$7:$R$1700,10,0)</f>
        <v>17.418199999999999</v>
      </c>
      <c r="E33" s="66">
        <f t="shared" si="0"/>
        <v>6</v>
      </c>
      <c r="F33" s="65">
        <f>VLOOKUP($A33,'Return Data'!$B$7:$R$1700,11,0)</f>
        <v>-7.3869999999999996</v>
      </c>
      <c r="G33" s="66">
        <f>RANK(F33,F$8:F$33,0)</f>
        <v>6</v>
      </c>
      <c r="H33" s="65">
        <f>VLOOKUP($A33,'Return Data'!$B$7:$R$1700,12,0)</f>
        <v>0.94210000000000005</v>
      </c>
      <c r="I33" s="66">
        <f>RANK(H33,H$8:H$33,0)</f>
        <v>7</v>
      </c>
      <c r="J33" s="65">
        <f>VLOOKUP($A33,'Return Data'!$B$7:$R$1700,13,0)</f>
        <v>8.407</v>
      </c>
      <c r="K33" s="66">
        <f>RANK(J33,J$8:J$33,0)</f>
        <v>7</v>
      </c>
      <c r="L33" s="65">
        <f>VLOOKUP($A33,'Return Data'!$B$7:$R$1700,17,0)</f>
        <v>-3.7446000000000002</v>
      </c>
      <c r="M33" s="66">
        <f>RANK(L33,L$8:L$33,0)</f>
        <v>13</v>
      </c>
      <c r="N33" s="65">
        <f>VLOOKUP($A33,'Return Data'!$B$7:$R$1700,14,0)</f>
        <v>-0.88370000000000004</v>
      </c>
      <c r="O33" s="66">
        <f>RANK(N33,N$8:N$33,0)</f>
        <v>12</v>
      </c>
      <c r="P33" s="65">
        <f>VLOOKUP($A33,'Return Data'!$B$7:$R$1700,15,0)</f>
        <v>3.7698999999999998</v>
      </c>
      <c r="Q33" s="66">
        <f>RANK(P33,P$8:P$33,0)</f>
        <v>15</v>
      </c>
      <c r="R33" s="65">
        <f>VLOOKUP($A33,'Return Data'!$B$7:$R$1700,16,0)</f>
        <v>15.725</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14.453965384615389</v>
      </c>
      <c r="E35" s="74"/>
      <c r="F35" s="75">
        <f>AVERAGE(F8:F33)</f>
        <v>-10.571204166666668</v>
      </c>
      <c r="G35" s="74"/>
      <c r="H35" s="75">
        <f>AVERAGE(H8:H33)</f>
        <v>-2.6493833333333332</v>
      </c>
      <c r="I35" s="74"/>
      <c r="J35" s="75">
        <f>AVERAGE(J8:J33)</f>
        <v>4.1769304347826077</v>
      </c>
      <c r="K35" s="74"/>
      <c r="L35" s="75">
        <f>AVERAGE(L8:L33)</f>
        <v>-3.3975739130434781</v>
      </c>
      <c r="M35" s="74"/>
      <c r="N35" s="75">
        <f>AVERAGE(N8:N33)</f>
        <v>-0.75178181818181844</v>
      </c>
      <c r="O35" s="74"/>
      <c r="P35" s="75">
        <f>AVERAGE(P8:P33)</f>
        <v>4.4920714285714292</v>
      </c>
      <c r="Q35" s="74"/>
      <c r="R35" s="75">
        <f>AVERAGE(R8:R33)</f>
        <v>11.886449999999998</v>
      </c>
      <c r="S35" s="76"/>
    </row>
    <row r="36" spans="1:19" x14ac:dyDescent="0.3">
      <c r="A36" s="73" t="s">
        <v>28</v>
      </c>
      <c r="B36" s="74"/>
      <c r="C36" s="74"/>
      <c r="D36" s="75">
        <f>MIN(D8:D33)</f>
        <v>9.0654000000000003</v>
      </c>
      <c r="E36" s="74"/>
      <c r="F36" s="75">
        <f>MIN(F8:F33)</f>
        <v>-19.705200000000001</v>
      </c>
      <c r="G36" s="74"/>
      <c r="H36" s="75">
        <f>MIN(H8:H33)</f>
        <v>-13.601100000000001</v>
      </c>
      <c r="I36" s="74"/>
      <c r="J36" s="75">
        <f>MIN(J8:J33)</f>
        <v>-7.3761999999999999</v>
      </c>
      <c r="K36" s="74"/>
      <c r="L36" s="75">
        <f>MIN(L8:L33)</f>
        <v>-10.6319</v>
      </c>
      <c r="M36" s="74"/>
      <c r="N36" s="75">
        <f>MIN(N8:N33)</f>
        <v>-6.9535</v>
      </c>
      <c r="O36" s="74"/>
      <c r="P36" s="75">
        <f>MIN(P8:P33)</f>
        <v>1.0784</v>
      </c>
      <c r="Q36" s="74"/>
      <c r="R36" s="75">
        <f>MIN(R8:R33)</f>
        <v>-4.8</v>
      </c>
      <c r="S36" s="76"/>
    </row>
    <row r="37" spans="1:19" ht="15" thickBot="1" x14ac:dyDescent="0.35">
      <c r="A37" s="77" t="s">
        <v>29</v>
      </c>
      <c r="B37" s="78"/>
      <c r="C37" s="78"/>
      <c r="D37" s="79">
        <f>MAX(D8:D33)</f>
        <v>21.7285</v>
      </c>
      <c r="E37" s="78"/>
      <c r="F37" s="79">
        <f>MAX(F8:F33)</f>
        <v>1.833</v>
      </c>
      <c r="G37" s="78"/>
      <c r="H37" s="79">
        <f>MAX(H8:H33)</f>
        <v>13.895200000000001</v>
      </c>
      <c r="I37" s="78"/>
      <c r="J37" s="79">
        <f>MAX(J8:J33)</f>
        <v>21.9512</v>
      </c>
      <c r="K37" s="78"/>
      <c r="L37" s="79">
        <f>MAX(L8:L33)</f>
        <v>4.3137999999999996</v>
      </c>
      <c r="M37" s="78"/>
      <c r="N37" s="79">
        <f>MAX(N8:N33)</f>
        <v>8.5478000000000005</v>
      </c>
      <c r="O37" s="78"/>
      <c r="P37" s="79">
        <f>MAX(P8:P33)</f>
        <v>8.1930999999999994</v>
      </c>
      <c r="Q37" s="78"/>
      <c r="R37" s="79">
        <f>MAX(R8:R33)</f>
        <v>40</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44041</v>
      </c>
      <c r="C8" s="65">
        <f>VLOOKUP($A8,'Return Data'!$B$7:$R$1700,4,0)</f>
        <v>734.89</v>
      </c>
      <c r="D8" s="65">
        <f>VLOOKUP($A8,'Return Data'!$B$7:$R$1700,10,0)</f>
        <v>13.5509</v>
      </c>
      <c r="E8" s="66">
        <f>RANK(D8,D$8:D$41,0)</f>
        <v>16</v>
      </c>
      <c r="F8" s="65">
        <f>VLOOKUP($A8,'Return Data'!$B$7:$R$1700,11,0)</f>
        <v>-12.3378</v>
      </c>
      <c r="G8" s="66">
        <f>RANK(F8,F$8:F$41,0)</f>
        <v>27</v>
      </c>
      <c r="H8" s="65">
        <f>VLOOKUP($A8,'Return Data'!$B$7:$R$1700,12,0)</f>
        <v>-5.6818</v>
      </c>
      <c r="I8" s="66">
        <f>RANK(H8,H$8:H$41,0)</f>
        <v>17</v>
      </c>
      <c r="J8" s="65">
        <f>VLOOKUP($A8,'Return Data'!$B$7:$R$1700,13,0)</f>
        <v>-0.182</v>
      </c>
      <c r="K8" s="66">
        <f>RANK(J8,J$8:J$41,0)</f>
        <v>23</v>
      </c>
      <c r="L8" s="65">
        <f>VLOOKUP($A8,'Return Data'!$B$7:$R$1700,17,0)</f>
        <v>-1.1493</v>
      </c>
      <c r="M8" s="66">
        <f>RANK(L8,L$8:L$41,0)</f>
        <v>14</v>
      </c>
      <c r="N8" s="65">
        <f>VLOOKUP($A8,'Return Data'!$B$7:$R$1700,14,0)</f>
        <v>1.0858000000000001</v>
      </c>
      <c r="O8" s="66">
        <f>RANK(N8,N$8:N$41,0)</f>
        <v>17</v>
      </c>
      <c r="P8" s="65">
        <f>VLOOKUP($A8,'Return Data'!$B$7:$R$1700,15,0)</f>
        <v>7.8356000000000003</v>
      </c>
      <c r="Q8" s="66">
        <f>RANK(P8,P$8:P$41,0)</f>
        <v>7</v>
      </c>
      <c r="R8" s="65">
        <f>VLOOKUP($A8,'Return Data'!$B$7:$R$1700,16,0)</f>
        <v>13.6562</v>
      </c>
      <c r="S8" s="67">
        <f>RANK(R8,R$8:R$41,0)</f>
        <v>6</v>
      </c>
    </row>
    <row r="9" spans="1:20" x14ac:dyDescent="0.3">
      <c r="A9" s="63" t="s">
        <v>1303</v>
      </c>
      <c r="B9" s="64">
        <f>VLOOKUP($A9,'Return Data'!$B$7:$R$1700,3,0)</f>
        <v>44041</v>
      </c>
      <c r="C9" s="65">
        <f>VLOOKUP($A9,'Return Data'!$B$7:$R$1700,4,0)</f>
        <v>12.45</v>
      </c>
      <c r="D9" s="65">
        <f>VLOOKUP($A9,'Return Data'!$B$7:$R$1700,10,0)</f>
        <v>8.5440000000000005</v>
      </c>
      <c r="E9" s="66">
        <f t="shared" ref="E9:E41" si="0">RANK(D9,D$8:D$41,0)</f>
        <v>33</v>
      </c>
      <c r="F9" s="65">
        <f>VLOOKUP($A9,'Return Data'!$B$7:$R$1700,11,0)</f>
        <v>-6.4612999999999996</v>
      </c>
      <c r="G9" s="66">
        <f t="shared" ref="G9:G41" si="1">RANK(F9,F$8:F$41,0)</f>
        <v>7</v>
      </c>
      <c r="H9" s="65">
        <f>VLOOKUP($A9,'Return Data'!$B$7:$R$1700,12,0)</f>
        <v>-4.0831999999999997</v>
      </c>
      <c r="I9" s="66">
        <f t="shared" ref="I9:I41" si="2">RANK(H9,H$8:H$41,0)</f>
        <v>10</v>
      </c>
      <c r="J9" s="65">
        <f>VLOOKUP($A9,'Return Data'!$B$7:$R$1700,13,0)</f>
        <v>5.4191000000000003</v>
      </c>
      <c r="K9" s="66">
        <f t="shared" ref="K9:K41" si="3">RANK(J9,J$8:J$41,0)</f>
        <v>9</v>
      </c>
      <c r="L9" s="65">
        <f>VLOOKUP($A9,'Return Data'!$B$7:$R$1700,17,0)</f>
        <v>3.8519000000000001</v>
      </c>
      <c r="M9" s="66">
        <f t="shared" ref="M9:M41" si="4">RANK(L9,L$8:L$41,0)</f>
        <v>5</v>
      </c>
      <c r="N9" s="65"/>
      <c r="O9" s="66"/>
      <c r="P9" s="65"/>
      <c r="Q9" s="66"/>
      <c r="R9" s="65">
        <f>VLOOKUP($A9,'Return Data'!$B$7:$R$1700,16,0)</f>
        <v>8.4590999999999994</v>
      </c>
      <c r="S9" s="67">
        <f t="shared" ref="S9:S41" si="5">RANK(R9,R$8:R$41,0)</f>
        <v>24</v>
      </c>
    </row>
    <row r="10" spans="1:20" x14ac:dyDescent="0.3">
      <c r="A10" s="63" t="s">
        <v>1306</v>
      </c>
      <c r="B10" s="64">
        <f>VLOOKUP($A10,'Return Data'!$B$7:$R$1700,3,0)</f>
        <v>44041</v>
      </c>
      <c r="C10" s="65">
        <f>VLOOKUP($A10,'Return Data'!$B$7:$R$1700,4,0)</f>
        <v>101.23</v>
      </c>
      <c r="D10" s="65">
        <f>VLOOKUP($A10,'Return Data'!$B$7:$R$1700,10,0)</f>
        <v>13.6012</v>
      </c>
      <c r="E10" s="66">
        <f t="shared" si="0"/>
        <v>15</v>
      </c>
      <c r="F10" s="65">
        <f>VLOOKUP($A10,'Return Data'!$B$7:$R$1700,11,0)</f>
        <v>-7.7462999999999997</v>
      </c>
      <c r="G10" s="66">
        <f t="shared" si="1"/>
        <v>13</v>
      </c>
      <c r="H10" s="65">
        <f>VLOOKUP($A10,'Return Data'!$B$7:$R$1700,12,0)</f>
        <v>-3.7829000000000002</v>
      </c>
      <c r="I10" s="66">
        <f t="shared" si="2"/>
        <v>8</v>
      </c>
      <c r="J10" s="65">
        <f>VLOOKUP($A10,'Return Data'!$B$7:$R$1700,13,0)</f>
        <v>1.2098</v>
      </c>
      <c r="K10" s="66">
        <f t="shared" si="3"/>
        <v>15</v>
      </c>
      <c r="L10" s="65">
        <f>VLOOKUP($A10,'Return Data'!$B$7:$R$1700,17,0)</f>
        <v>-1.7809999999999999</v>
      </c>
      <c r="M10" s="66">
        <f t="shared" si="4"/>
        <v>18</v>
      </c>
      <c r="N10" s="65">
        <f>VLOOKUP($A10,'Return Data'!$B$7:$R$1700,14,0)</f>
        <v>0.49790000000000001</v>
      </c>
      <c r="O10" s="66">
        <f t="shared" ref="O10:O41" si="6">RANK(N10,N$8:N$41,0)</f>
        <v>22</v>
      </c>
      <c r="P10" s="65">
        <f>VLOOKUP($A10,'Return Data'!$B$7:$R$1700,15,0)</f>
        <v>4.3648999999999996</v>
      </c>
      <c r="Q10" s="66">
        <f t="shared" ref="Q10:Q41" si="7">RANK(P10,P$8:P$41,0)</f>
        <v>23</v>
      </c>
      <c r="R10" s="65">
        <f>VLOOKUP($A10,'Return Data'!$B$7:$R$1700,16,0)</f>
        <v>9.5909999999999993</v>
      </c>
      <c r="S10" s="67">
        <f t="shared" si="5"/>
        <v>21</v>
      </c>
    </row>
    <row r="11" spans="1:20" x14ac:dyDescent="0.3">
      <c r="A11" s="63" t="s">
        <v>1308</v>
      </c>
      <c r="B11" s="64">
        <f>VLOOKUP($A11,'Return Data'!$B$7:$R$1700,3,0)</f>
        <v>44041</v>
      </c>
      <c r="C11" s="65">
        <f>VLOOKUP($A11,'Return Data'!$B$7:$R$1700,4,0)</f>
        <v>50.48</v>
      </c>
      <c r="D11" s="65">
        <f>VLOOKUP($A11,'Return Data'!$B$7:$R$1700,10,0)</f>
        <v>11.3047</v>
      </c>
      <c r="E11" s="66">
        <f t="shared" si="0"/>
        <v>26</v>
      </c>
      <c r="F11" s="65">
        <f>VLOOKUP($A11,'Return Data'!$B$7:$R$1700,11,0)</f>
        <v>-12.553900000000001</v>
      </c>
      <c r="G11" s="66">
        <f t="shared" si="1"/>
        <v>28</v>
      </c>
      <c r="H11" s="65">
        <f>VLOOKUP($A11,'Return Data'!$B$7:$R$1700,12,0)</f>
        <v>-5.7821999999999996</v>
      </c>
      <c r="I11" s="66">
        <f t="shared" si="2"/>
        <v>19</v>
      </c>
      <c r="J11" s="65">
        <f>VLOOKUP($A11,'Return Data'!$B$7:$R$1700,13,0)</f>
        <v>0.86919999999999997</v>
      </c>
      <c r="K11" s="66">
        <f t="shared" si="3"/>
        <v>17</v>
      </c>
      <c r="L11" s="65">
        <f>VLOOKUP($A11,'Return Data'!$B$7:$R$1700,17,0)</f>
        <v>0.22869999999999999</v>
      </c>
      <c r="M11" s="66">
        <f t="shared" si="4"/>
        <v>12</v>
      </c>
      <c r="N11" s="65">
        <f>VLOOKUP($A11,'Return Data'!$B$7:$R$1700,14,0)</f>
        <v>1.1456</v>
      </c>
      <c r="O11" s="66">
        <f t="shared" si="6"/>
        <v>16</v>
      </c>
      <c r="P11" s="65">
        <f>VLOOKUP($A11,'Return Data'!$B$7:$R$1700,15,0)</f>
        <v>6.0503999999999998</v>
      </c>
      <c r="Q11" s="66">
        <f t="shared" si="7"/>
        <v>14</v>
      </c>
      <c r="R11" s="65">
        <f>VLOOKUP($A11,'Return Data'!$B$7:$R$1700,16,0)</f>
        <v>12.388</v>
      </c>
      <c r="S11" s="67">
        <f t="shared" si="5"/>
        <v>10</v>
      </c>
    </row>
    <row r="12" spans="1:20" x14ac:dyDescent="0.3">
      <c r="A12" s="63" t="s">
        <v>1310</v>
      </c>
      <c r="B12" s="64">
        <f>VLOOKUP($A12,'Return Data'!$B$7:$R$1700,3,0)</f>
        <v>44041</v>
      </c>
      <c r="C12" s="65">
        <f>VLOOKUP($A12,'Return Data'!$B$7:$R$1700,4,0)</f>
        <v>146.55000000000001</v>
      </c>
      <c r="D12" s="65">
        <f>VLOOKUP($A12,'Return Data'!$B$7:$R$1700,10,0)</f>
        <v>12.7568</v>
      </c>
      <c r="E12" s="66">
        <f t="shared" si="0"/>
        <v>20</v>
      </c>
      <c r="F12" s="65">
        <f>VLOOKUP($A12,'Return Data'!$B$7:$R$1700,11,0)</f>
        <v>-4.0965999999999996</v>
      </c>
      <c r="G12" s="66">
        <f t="shared" si="1"/>
        <v>4</v>
      </c>
      <c r="H12" s="65">
        <f>VLOOKUP($A12,'Return Data'!$B$7:$R$1700,12,0)</f>
        <v>1.3205</v>
      </c>
      <c r="I12" s="66">
        <f t="shared" si="2"/>
        <v>4</v>
      </c>
      <c r="J12" s="65">
        <f>VLOOKUP($A12,'Return Data'!$B$7:$R$1700,13,0)</f>
        <v>8.6119000000000003</v>
      </c>
      <c r="K12" s="66">
        <f t="shared" si="3"/>
        <v>5</v>
      </c>
      <c r="L12" s="65">
        <f>VLOOKUP($A12,'Return Data'!$B$7:$R$1700,17,0)</f>
        <v>4.0152999999999999</v>
      </c>
      <c r="M12" s="66">
        <f t="shared" si="4"/>
        <v>4</v>
      </c>
      <c r="N12" s="65">
        <f>VLOOKUP($A12,'Return Data'!$B$7:$R$1700,14,0)</f>
        <v>7.1984000000000004</v>
      </c>
      <c r="O12" s="66">
        <f t="shared" si="6"/>
        <v>3</v>
      </c>
      <c r="P12" s="65">
        <f>VLOOKUP($A12,'Return Data'!$B$7:$R$1700,15,0)</f>
        <v>7.9238999999999997</v>
      </c>
      <c r="Q12" s="66">
        <f t="shared" si="7"/>
        <v>5</v>
      </c>
      <c r="R12" s="65">
        <f>VLOOKUP($A12,'Return Data'!$B$7:$R$1700,16,0)</f>
        <v>11.5687</v>
      </c>
      <c r="S12" s="67">
        <f t="shared" si="5"/>
        <v>13</v>
      </c>
    </row>
    <row r="13" spans="1:20" x14ac:dyDescent="0.3">
      <c r="A13" s="63" t="s">
        <v>1312</v>
      </c>
      <c r="B13" s="64">
        <f>VLOOKUP($A13,'Return Data'!$B$7:$R$1700,3,0)</f>
        <v>44041</v>
      </c>
      <c r="C13" s="65">
        <f>VLOOKUP($A13,'Return Data'!$B$7:$R$1700,4,0)</f>
        <v>115.859463950479</v>
      </c>
      <c r="D13" s="65">
        <f>VLOOKUP($A13,'Return Data'!$B$7:$R$1700,10,0)</f>
        <v>11.8855</v>
      </c>
      <c r="E13" s="66">
        <f t="shared" si="0"/>
        <v>24</v>
      </c>
      <c r="F13" s="65">
        <f>VLOOKUP($A13,'Return Data'!$B$7:$R$1700,11,0)</f>
        <v>-11.366400000000001</v>
      </c>
      <c r="G13" s="66">
        <f t="shared" si="1"/>
        <v>20</v>
      </c>
      <c r="H13" s="65">
        <f>VLOOKUP($A13,'Return Data'!$B$7:$R$1700,12,0)</f>
        <v>-6.8120000000000003</v>
      </c>
      <c r="I13" s="66">
        <f t="shared" si="2"/>
        <v>23</v>
      </c>
      <c r="J13" s="65">
        <f>VLOOKUP($A13,'Return Data'!$B$7:$R$1700,13,0)</f>
        <v>3.7042999999999999</v>
      </c>
      <c r="K13" s="66">
        <f t="shared" si="3"/>
        <v>11</v>
      </c>
      <c r="L13" s="65">
        <f>VLOOKUP($A13,'Return Data'!$B$7:$R$1700,17,0)</f>
        <v>0.91639999999999999</v>
      </c>
      <c r="M13" s="66">
        <f t="shared" si="4"/>
        <v>9</v>
      </c>
      <c r="N13" s="65">
        <f>VLOOKUP($A13,'Return Data'!$B$7:$R$1700,14,0)</f>
        <v>3.5369999999999999</v>
      </c>
      <c r="O13" s="66">
        <f t="shared" si="6"/>
        <v>10</v>
      </c>
      <c r="P13" s="65">
        <f>VLOOKUP($A13,'Return Data'!$B$7:$R$1700,15,0)</f>
        <v>7.1516000000000002</v>
      </c>
      <c r="Q13" s="66">
        <f t="shared" si="7"/>
        <v>12</v>
      </c>
      <c r="R13" s="65">
        <f>VLOOKUP($A13,'Return Data'!$B$7:$R$1700,16,0)</f>
        <v>11.5352</v>
      </c>
      <c r="S13" s="67">
        <f t="shared" si="5"/>
        <v>14</v>
      </c>
    </row>
    <row r="14" spans="1:20" x14ac:dyDescent="0.3">
      <c r="A14" s="63" t="s">
        <v>1314</v>
      </c>
      <c r="B14" s="64">
        <f>VLOOKUP($A14,'Return Data'!$B$7:$R$1700,3,0)</f>
        <v>44041</v>
      </c>
      <c r="C14" s="65">
        <f>VLOOKUP($A14,'Return Data'!$B$7:$R$1700,4,0)</f>
        <v>14.651</v>
      </c>
      <c r="D14" s="65">
        <f>VLOOKUP($A14,'Return Data'!$B$7:$R$1700,10,0)</f>
        <v>13.538399999999999</v>
      </c>
      <c r="E14" s="66">
        <f t="shared" si="0"/>
        <v>17</v>
      </c>
      <c r="F14" s="65">
        <f>VLOOKUP($A14,'Return Data'!$B$7:$R$1700,11,0)</f>
        <v>-9.5169999999999995</v>
      </c>
      <c r="G14" s="66">
        <f t="shared" si="1"/>
        <v>16</v>
      </c>
      <c r="H14" s="65">
        <f>VLOOKUP($A14,'Return Data'!$B$7:$R$1700,12,0)</f>
        <v>-5.9145000000000003</v>
      </c>
      <c r="I14" s="66">
        <f t="shared" si="2"/>
        <v>20</v>
      </c>
      <c r="J14" s="65">
        <f>VLOOKUP($A14,'Return Data'!$B$7:$R$1700,13,0)</f>
        <v>6.7999999999999996E-3</v>
      </c>
      <c r="K14" s="66">
        <f t="shared" si="3"/>
        <v>21</v>
      </c>
      <c r="L14" s="65">
        <f>VLOOKUP($A14,'Return Data'!$B$7:$R$1700,17,0)</f>
        <v>-1.5860000000000001</v>
      </c>
      <c r="M14" s="66">
        <f t="shared" si="4"/>
        <v>16</v>
      </c>
      <c r="N14" s="65">
        <f>VLOOKUP($A14,'Return Data'!$B$7:$R$1700,14,0)</f>
        <v>3.8672</v>
      </c>
      <c r="O14" s="66">
        <f t="shared" si="6"/>
        <v>8</v>
      </c>
      <c r="P14" s="65">
        <f>VLOOKUP($A14,'Return Data'!$B$7:$R$1700,15,0)</f>
        <v>7.0555000000000003</v>
      </c>
      <c r="Q14" s="66">
        <f t="shared" si="7"/>
        <v>13</v>
      </c>
      <c r="R14" s="65">
        <f>VLOOKUP($A14,'Return Data'!$B$7:$R$1700,16,0)</f>
        <v>7.2076000000000002</v>
      </c>
      <c r="S14" s="67">
        <f t="shared" si="5"/>
        <v>27</v>
      </c>
    </row>
    <row r="15" spans="1:20" x14ac:dyDescent="0.3">
      <c r="A15" s="63" t="s">
        <v>1316</v>
      </c>
      <c r="B15" s="64">
        <f>VLOOKUP($A15,'Return Data'!$B$7:$R$1700,3,0)</f>
        <v>44041</v>
      </c>
      <c r="C15" s="65">
        <f>VLOOKUP($A15,'Return Data'!$B$7:$R$1700,4,0)</f>
        <v>10.313499999999999</v>
      </c>
      <c r="D15" s="65">
        <f>VLOOKUP($A15,'Return Data'!$B$7:$R$1700,10,0)</f>
        <v>13.375</v>
      </c>
      <c r="E15" s="66">
        <f t="shared" si="0"/>
        <v>18</v>
      </c>
      <c r="F15" s="65">
        <f>VLOOKUP($A15,'Return Data'!$B$7:$R$1700,11,0)</f>
        <v>-11.716100000000001</v>
      </c>
      <c r="G15" s="66">
        <f t="shared" si="1"/>
        <v>23</v>
      </c>
      <c r="H15" s="65">
        <f>VLOOKUP($A15,'Return Data'!$B$7:$R$1700,12,0)</f>
        <v>-7.9562999999999997</v>
      </c>
      <c r="I15" s="66">
        <f t="shared" si="2"/>
        <v>26</v>
      </c>
      <c r="J15" s="65">
        <f>VLOOKUP($A15,'Return Data'!$B$7:$R$1700,13,0)</f>
        <v>-1.7369000000000001</v>
      </c>
      <c r="K15" s="66">
        <f t="shared" si="3"/>
        <v>25</v>
      </c>
      <c r="L15" s="65"/>
      <c r="M15" s="66"/>
      <c r="N15" s="65"/>
      <c r="O15" s="66"/>
      <c r="P15" s="65"/>
      <c r="Q15" s="66"/>
      <c r="R15" s="65">
        <f>VLOOKUP($A15,'Return Data'!$B$7:$R$1700,16,0)</f>
        <v>1.5116000000000001</v>
      </c>
      <c r="S15" s="67">
        <f t="shared" si="5"/>
        <v>32</v>
      </c>
    </row>
    <row r="16" spans="1:20" x14ac:dyDescent="0.3">
      <c r="A16" s="63" t="s">
        <v>1319</v>
      </c>
      <c r="B16" s="64">
        <f>VLOOKUP($A16,'Return Data'!$B$7:$R$1700,3,0)</f>
        <v>44041</v>
      </c>
      <c r="C16" s="65">
        <f>VLOOKUP($A16,'Return Data'!$B$7:$R$1700,4,0)</f>
        <v>572.59259999999995</v>
      </c>
      <c r="D16" s="65">
        <f>VLOOKUP($A16,'Return Data'!$B$7:$R$1700,10,0)</f>
        <v>17.051400000000001</v>
      </c>
      <c r="E16" s="66">
        <f t="shared" si="0"/>
        <v>5</v>
      </c>
      <c r="F16" s="65">
        <f>VLOOKUP($A16,'Return Data'!$B$7:$R$1700,11,0)</f>
        <v>-11.367800000000001</v>
      </c>
      <c r="G16" s="66">
        <f t="shared" si="1"/>
        <v>21</v>
      </c>
      <c r="H16" s="65">
        <f>VLOOKUP($A16,'Return Data'!$B$7:$R$1700,12,0)</f>
        <v>-6.3131000000000004</v>
      </c>
      <c r="I16" s="66">
        <f t="shared" si="2"/>
        <v>22</v>
      </c>
      <c r="J16" s="65">
        <f>VLOOKUP($A16,'Return Data'!$B$7:$R$1700,13,0)</f>
        <v>-3.1223999999999998</v>
      </c>
      <c r="K16" s="66">
        <f t="shared" si="3"/>
        <v>27</v>
      </c>
      <c r="L16" s="65">
        <f>VLOOKUP($A16,'Return Data'!$B$7:$R$1700,17,0)</f>
        <v>-3.9878999999999998</v>
      </c>
      <c r="M16" s="66">
        <f t="shared" si="4"/>
        <v>23</v>
      </c>
      <c r="N16" s="65">
        <f>VLOOKUP($A16,'Return Data'!$B$7:$R$1700,14,0)</f>
        <v>-0.78510000000000002</v>
      </c>
      <c r="O16" s="66">
        <f t="shared" si="6"/>
        <v>23</v>
      </c>
      <c r="P16" s="65">
        <f>VLOOKUP($A16,'Return Data'!$B$7:$R$1700,15,0)</f>
        <v>4.399</v>
      </c>
      <c r="Q16" s="66">
        <f t="shared" si="7"/>
        <v>22</v>
      </c>
      <c r="R16" s="65">
        <f>VLOOKUP($A16,'Return Data'!$B$7:$R$1700,16,0)</f>
        <v>11.340400000000001</v>
      </c>
      <c r="S16" s="67">
        <f t="shared" si="5"/>
        <v>15</v>
      </c>
    </row>
    <row r="17" spans="1:19" x14ac:dyDescent="0.3">
      <c r="A17" s="63" t="s">
        <v>1321</v>
      </c>
      <c r="B17" s="64">
        <f>VLOOKUP($A17,'Return Data'!$B$7:$R$1700,3,0)</f>
        <v>44041</v>
      </c>
      <c r="C17" s="65">
        <f>VLOOKUP($A17,'Return Data'!$B$7:$R$1700,4,0)</f>
        <v>595.44200000000001</v>
      </c>
      <c r="D17" s="65">
        <f>VLOOKUP($A17,'Return Data'!$B$7:$R$1700,10,0)</f>
        <v>11.117699999999999</v>
      </c>
      <c r="E17" s="66">
        <f t="shared" si="0"/>
        <v>28</v>
      </c>
      <c r="F17" s="65">
        <f>VLOOKUP($A17,'Return Data'!$B$7:$R$1700,11,0)</f>
        <v>-15.8749</v>
      </c>
      <c r="G17" s="66">
        <f t="shared" si="1"/>
        <v>32</v>
      </c>
      <c r="H17" s="65">
        <f>VLOOKUP($A17,'Return Data'!$B$7:$R$1700,12,0)</f>
        <v>-13.7996</v>
      </c>
      <c r="I17" s="66">
        <f t="shared" si="2"/>
        <v>33</v>
      </c>
      <c r="J17" s="65">
        <f>VLOOKUP($A17,'Return Data'!$B$7:$R$1700,13,0)</f>
        <v>-13.129799999999999</v>
      </c>
      <c r="K17" s="66">
        <f t="shared" si="3"/>
        <v>32</v>
      </c>
      <c r="L17" s="65">
        <f>VLOOKUP($A17,'Return Data'!$B$7:$R$1700,17,0)</f>
        <v>-4.5313999999999997</v>
      </c>
      <c r="M17" s="66">
        <f t="shared" si="4"/>
        <v>25</v>
      </c>
      <c r="N17" s="65">
        <f>VLOOKUP($A17,'Return Data'!$B$7:$R$1700,14,0)</f>
        <v>-1.3454999999999999</v>
      </c>
      <c r="O17" s="66">
        <f t="shared" si="6"/>
        <v>26</v>
      </c>
      <c r="P17" s="65">
        <f>VLOOKUP($A17,'Return Data'!$B$7:$R$1700,15,0)</f>
        <v>4.4847000000000001</v>
      </c>
      <c r="Q17" s="66">
        <f t="shared" si="7"/>
        <v>21</v>
      </c>
      <c r="R17" s="65">
        <f>VLOOKUP($A17,'Return Data'!$B$7:$R$1700,16,0)</f>
        <v>9.7850000000000001</v>
      </c>
      <c r="S17" s="67">
        <f t="shared" si="5"/>
        <v>20</v>
      </c>
    </row>
    <row r="18" spans="1:19" x14ac:dyDescent="0.3">
      <c r="A18" s="63" t="s">
        <v>1323</v>
      </c>
      <c r="B18" s="64">
        <f>VLOOKUP($A18,'Return Data'!$B$7:$R$1700,3,0)</f>
        <v>44041</v>
      </c>
      <c r="C18" s="65">
        <f>VLOOKUP($A18,'Return Data'!$B$7:$R$1700,4,0)</f>
        <v>84.933800000000005</v>
      </c>
      <c r="D18" s="65">
        <f>VLOOKUP($A18,'Return Data'!$B$7:$R$1700,10,0)</f>
        <v>14.448499999999999</v>
      </c>
      <c r="E18" s="66">
        <f t="shared" si="0"/>
        <v>11</v>
      </c>
      <c r="F18" s="65">
        <f>VLOOKUP($A18,'Return Data'!$B$7:$R$1700,11,0)</f>
        <v>-10.956799999999999</v>
      </c>
      <c r="G18" s="66">
        <f t="shared" si="1"/>
        <v>19</v>
      </c>
      <c r="H18" s="65">
        <f>VLOOKUP($A18,'Return Data'!$B$7:$R$1700,12,0)</f>
        <v>-4.5041000000000002</v>
      </c>
      <c r="I18" s="66">
        <f t="shared" si="2"/>
        <v>13</v>
      </c>
      <c r="J18" s="65">
        <f>VLOOKUP($A18,'Return Data'!$B$7:$R$1700,13,0)</f>
        <v>0.1409</v>
      </c>
      <c r="K18" s="66">
        <f t="shared" si="3"/>
        <v>20</v>
      </c>
      <c r="L18" s="65">
        <f>VLOOKUP($A18,'Return Data'!$B$7:$R$1700,17,0)</f>
        <v>-4.6437999999999997</v>
      </c>
      <c r="M18" s="66">
        <f t="shared" si="4"/>
        <v>26</v>
      </c>
      <c r="N18" s="65">
        <f>VLOOKUP($A18,'Return Data'!$B$7:$R$1700,14,0)</f>
        <v>-0.93179999999999996</v>
      </c>
      <c r="O18" s="66">
        <f t="shared" si="6"/>
        <v>25</v>
      </c>
      <c r="P18" s="65">
        <f>VLOOKUP($A18,'Return Data'!$B$7:$R$1700,15,0)</f>
        <v>4.9941000000000004</v>
      </c>
      <c r="Q18" s="66">
        <f t="shared" si="7"/>
        <v>20</v>
      </c>
      <c r="R18" s="65">
        <f>VLOOKUP($A18,'Return Data'!$B$7:$R$1700,16,0)</f>
        <v>11.0947</v>
      </c>
      <c r="S18" s="67">
        <f t="shared" si="5"/>
        <v>17</v>
      </c>
    </row>
    <row r="19" spans="1:19" x14ac:dyDescent="0.3">
      <c r="A19" s="63" t="s">
        <v>1325</v>
      </c>
      <c r="B19" s="64">
        <f>VLOOKUP($A19,'Return Data'!$B$7:$R$1700,3,0)</f>
        <v>44041</v>
      </c>
      <c r="C19" s="65">
        <f>VLOOKUP($A19,'Return Data'!$B$7:$R$1700,4,0)</f>
        <v>275.82</v>
      </c>
      <c r="D19" s="65">
        <f>VLOOKUP($A19,'Return Data'!$B$7:$R$1700,10,0)</f>
        <v>13.871700000000001</v>
      </c>
      <c r="E19" s="66">
        <f t="shared" si="0"/>
        <v>13</v>
      </c>
      <c r="F19" s="65">
        <f>VLOOKUP($A19,'Return Data'!$B$7:$R$1700,11,0)</f>
        <v>-14.360200000000001</v>
      </c>
      <c r="G19" s="66">
        <f t="shared" si="1"/>
        <v>30</v>
      </c>
      <c r="H19" s="65">
        <f>VLOOKUP($A19,'Return Data'!$B$7:$R$1700,12,0)</f>
        <v>-10.4626</v>
      </c>
      <c r="I19" s="66">
        <f t="shared" si="2"/>
        <v>30</v>
      </c>
      <c r="J19" s="65">
        <f>VLOOKUP($A19,'Return Data'!$B$7:$R$1700,13,0)</f>
        <v>-8.0845000000000002</v>
      </c>
      <c r="K19" s="66">
        <f t="shared" si="3"/>
        <v>31</v>
      </c>
      <c r="L19" s="65">
        <f>VLOOKUP($A19,'Return Data'!$B$7:$R$1700,17,0)</f>
        <v>-4.3423999999999996</v>
      </c>
      <c r="M19" s="66">
        <f t="shared" si="4"/>
        <v>24</v>
      </c>
      <c r="N19" s="65">
        <f>VLOOKUP($A19,'Return Data'!$B$7:$R$1700,14,0)</f>
        <v>0.68610000000000004</v>
      </c>
      <c r="O19" s="66">
        <f t="shared" si="6"/>
        <v>20</v>
      </c>
      <c r="P19" s="65">
        <f>VLOOKUP($A19,'Return Data'!$B$7:$R$1700,15,0)</f>
        <v>5.7239000000000004</v>
      </c>
      <c r="Q19" s="66">
        <f t="shared" si="7"/>
        <v>16</v>
      </c>
      <c r="R19" s="65">
        <f>VLOOKUP($A19,'Return Data'!$B$7:$R$1700,16,0)</f>
        <v>11.264200000000001</v>
      </c>
      <c r="S19" s="67">
        <f t="shared" si="5"/>
        <v>16</v>
      </c>
    </row>
    <row r="20" spans="1:19" x14ac:dyDescent="0.3">
      <c r="A20" s="63" t="s">
        <v>1327</v>
      </c>
      <c r="B20" s="64">
        <f>VLOOKUP($A20,'Return Data'!$B$7:$R$1700,3,0)</f>
        <v>44041</v>
      </c>
      <c r="C20" s="65">
        <f>VLOOKUP($A20,'Return Data'!$B$7:$R$1700,4,0)</f>
        <v>22.31</v>
      </c>
      <c r="D20" s="65">
        <f>VLOOKUP($A20,'Return Data'!$B$7:$R$1700,10,0)</f>
        <v>12.1669</v>
      </c>
      <c r="E20" s="66">
        <f t="shared" si="0"/>
        <v>22</v>
      </c>
      <c r="F20" s="65">
        <f>VLOOKUP($A20,'Return Data'!$B$7:$R$1700,11,0)</f>
        <v>-8.9758999999999993</v>
      </c>
      <c r="G20" s="66">
        <f t="shared" si="1"/>
        <v>15</v>
      </c>
      <c r="H20" s="65">
        <f>VLOOKUP($A20,'Return Data'!$B$7:$R$1700,12,0)</f>
        <v>-6.8475999999999999</v>
      </c>
      <c r="I20" s="66">
        <f t="shared" si="2"/>
        <v>24</v>
      </c>
      <c r="J20" s="65">
        <f>VLOOKUP($A20,'Return Data'!$B$7:$R$1700,13,0)</f>
        <v>5.0377000000000001</v>
      </c>
      <c r="K20" s="66">
        <f t="shared" si="3"/>
        <v>10</v>
      </c>
      <c r="L20" s="65">
        <f>VLOOKUP($A20,'Return Data'!$B$7:$R$1700,17,0)</f>
        <v>-0.79390000000000005</v>
      </c>
      <c r="M20" s="66">
        <f t="shared" si="4"/>
        <v>13</v>
      </c>
      <c r="N20" s="65">
        <f>VLOOKUP($A20,'Return Data'!$B$7:$R$1700,14,0)</f>
        <v>3.0394999999999999</v>
      </c>
      <c r="O20" s="66">
        <f t="shared" si="6"/>
        <v>11</v>
      </c>
      <c r="P20" s="65">
        <f>VLOOKUP($A20,'Return Data'!$B$7:$R$1700,15,0)</f>
        <v>5.3220000000000001</v>
      </c>
      <c r="Q20" s="66">
        <f t="shared" si="7"/>
        <v>18</v>
      </c>
      <c r="R20" s="65">
        <f>VLOOKUP($A20,'Return Data'!$B$7:$R$1700,16,0)</f>
        <v>13.4872</v>
      </c>
      <c r="S20" s="67">
        <f t="shared" si="5"/>
        <v>7</v>
      </c>
    </row>
    <row r="21" spans="1:19" x14ac:dyDescent="0.3">
      <c r="A21" s="63" t="s">
        <v>1328</v>
      </c>
      <c r="B21" s="64">
        <f>VLOOKUP($A21,'Return Data'!$B$7:$R$1700,3,0)</f>
        <v>44041</v>
      </c>
      <c r="C21" s="65">
        <f>VLOOKUP($A21,'Return Data'!$B$7:$R$1700,4,0)</f>
        <v>88.86</v>
      </c>
      <c r="D21" s="65">
        <f>VLOOKUP($A21,'Return Data'!$B$7:$R$1700,10,0)</f>
        <v>8.6174999999999997</v>
      </c>
      <c r="E21" s="66">
        <f t="shared" si="0"/>
        <v>32</v>
      </c>
      <c r="F21" s="65">
        <f>VLOOKUP($A21,'Return Data'!$B$7:$R$1700,11,0)</f>
        <v>-15.331099999999999</v>
      </c>
      <c r="G21" s="66">
        <f t="shared" si="1"/>
        <v>31</v>
      </c>
      <c r="H21" s="65">
        <f>VLOOKUP($A21,'Return Data'!$B$7:$R$1700,12,0)</f>
        <v>-11.1755</v>
      </c>
      <c r="I21" s="66">
        <f t="shared" si="2"/>
        <v>31</v>
      </c>
      <c r="J21" s="65">
        <f>VLOOKUP($A21,'Return Data'!$B$7:$R$1700,13,0)</f>
        <v>-3.6852</v>
      </c>
      <c r="K21" s="66">
        <f t="shared" si="3"/>
        <v>28</v>
      </c>
      <c r="L21" s="65">
        <f>VLOOKUP($A21,'Return Data'!$B$7:$R$1700,17,0)</f>
        <v>-5.5563000000000002</v>
      </c>
      <c r="M21" s="66">
        <f t="shared" si="4"/>
        <v>27</v>
      </c>
      <c r="N21" s="65">
        <f>VLOOKUP($A21,'Return Data'!$B$7:$R$1700,14,0)</f>
        <v>-0.88800000000000001</v>
      </c>
      <c r="O21" s="66">
        <f t="shared" si="6"/>
        <v>24</v>
      </c>
      <c r="P21" s="65">
        <f>VLOOKUP($A21,'Return Data'!$B$7:$R$1700,15,0)</f>
        <v>3.1352000000000002</v>
      </c>
      <c r="Q21" s="66">
        <f t="shared" si="7"/>
        <v>25</v>
      </c>
      <c r="R21" s="65">
        <f>VLOOKUP($A21,'Return Data'!$B$7:$R$1700,16,0)</f>
        <v>10.946999999999999</v>
      </c>
      <c r="S21" s="67">
        <f t="shared" si="5"/>
        <v>18</v>
      </c>
    </row>
    <row r="22" spans="1:19" x14ac:dyDescent="0.3">
      <c r="A22" s="63" t="s">
        <v>1332</v>
      </c>
      <c r="B22" s="64">
        <f>VLOOKUP($A22,'Return Data'!$B$7:$R$1700,3,0)</f>
        <v>44041</v>
      </c>
      <c r="C22" s="65">
        <f>VLOOKUP($A22,'Return Data'!$B$7:$R$1700,4,0)</f>
        <v>49.97</v>
      </c>
      <c r="D22" s="65">
        <f>VLOOKUP($A22,'Return Data'!$B$7:$R$1700,10,0)</f>
        <v>10.553100000000001</v>
      </c>
      <c r="E22" s="66">
        <f t="shared" si="0"/>
        <v>29</v>
      </c>
      <c r="F22" s="65">
        <f>VLOOKUP($A22,'Return Data'!$B$7:$R$1700,11,0)</f>
        <v>-11.744999999999999</v>
      </c>
      <c r="G22" s="66">
        <f t="shared" si="1"/>
        <v>24</v>
      </c>
      <c r="H22" s="65">
        <f>VLOOKUP($A22,'Return Data'!$B$7:$R$1700,12,0)</f>
        <v>-4.1619000000000002</v>
      </c>
      <c r="I22" s="66">
        <f t="shared" si="2"/>
        <v>11</v>
      </c>
      <c r="J22" s="65">
        <f>VLOOKUP($A22,'Return Data'!$B$7:$R$1700,13,0)</f>
        <v>3.4575999999999998</v>
      </c>
      <c r="K22" s="66">
        <f t="shared" si="3"/>
        <v>12</v>
      </c>
      <c r="L22" s="65">
        <f>VLOOKUP($A22,'Return Data'!$B$7:$R$1700,17,0)</f>
        <v>-3.3329</v>
      </c>
      <c r="M22" s="66">
        <f t="shared" si="4"/>
        <v>22</v>
      </c>
      <c r="N22" s="65">
        <f>VLOOKUP($A22,'Return Data'!$B$7:$R$1700,14,0)</f>
        <v>1.04</v>
      </c>
      <c r="O22" s="66">
        <f t="shared" si="6"/>
        <v>18</v>
      </c>
      <c r="P22" s="65">
        <f>VLOOKUP($A22,'Return Data'!$B$7:$R$1700,15,0)</f>
        <v>5.8692000000000002</v>
      </c>
      <c r="Q22" s="66">
        <f t="shared" si="7"/>
        <v>15</v>
      </c>
      <c r="R22" s="65">
        <f>VLOOKUP($A22,'Return Data'!$B$7:$R$1700,16,0)</f>
        <v>14.592499999999999</v>
      </c>
      <c r="S22" s="67">
        <f t="shared" si="5"/>
        <v>3</v>
      </c>
    </row>
    <row r="23" spans="1:19" x14ac:dyDescent="0.3">
      <c r="A23" s="63" t="s">
        <v>1333</v>
      </c>
      <c r="B23" s="64">
        <f>VLOOKUP($A23,'Return Data'!$B$7:$R$1700,3,0)</f>
        <v>44041</v>
      </c>
      <c r="C23" s="65">
        <f>VLOOKUP($A23,'Return Data'!$B$7:$R$1700,4,0)</f>
        <v>9.8148999999999997</v>
      </c>
      <c r="D23" s="65">
        <f>VLOOKUP($A23,'Return Data'!$B$7:$R$1700,10,0)</f>
        <v>8.0889000000000006</v>
      </c>
      <c r="E23" s="66">
        <f t="shared" si="0"/>
        <v>34</v>
      </c>
      <c r="F23" s="65">
        <f>VLOOKUP($A23,'Return Data'!$B$7:$R$1700,11,0)</f>
        <v>-16.509399999999999</v>
      </c>
      <c r="G23" s="66">
        <f t="shared" si="1"/>
        <v>33</v>
      </c>
      <c r="H23" s="65">
        <f>VLOOKUP($A23,'Return Data'!$B$7:$R$1700,12,0)</f>
        <v>-11.5815</v>
      </c>
      <c r="I23" s="66">
        <f t="shared" si="2"/>
        <v>32</v>
      </c>
      <c r="J23" s="65">
        <f>VLOOKUP($A23,'Return Data'!$B$7:$R$1700,13,0)</f>
        <v>-2.3471000000000002</v>
      </c>
      <c r="K23" s="66">
        <f t="shared" si="3"/>
        <v>26</v>
      </c>
      <c r="L23" s="65"/>
      <c r="M23" s="66"/>
      <c r="N23" s="65"/>
      <c r="O23" s="66"/>
      <c r="P23" s="65"/>
      <c r="Q23" s="66"/>
      <c r="R23" s="65">
        <f>VLOOKUP($A23,'Return Data'!$B$7:$R$1700,16,0)</f>
        <v>-1.5345</v>
      </c>
      <c r="S23" s="67">
        <f t="shared" si="5"/>
        <v>34</v>
      </c>
    </row>
    <row r="24" spans="1:19" x14ac:dyDescent="0.3">
      <c r="A24" s="63" t="s">
        <v>1336</v>
      </c>
      <c r="B24" s="64">
        <f>VLOOKUP($A24,'Return Data'!$B$7:$R$1700,3,0)</f>
        <v>44041</v>
      </c>
      <c r="C24" s="65">
        <f>VLOOKUP($A24,'Return Data'!$B$7:$R$1700,4,0)</f>
        <v>33.686799999999998</v>
      </c>
      <c r="D24" s="65">
        <f>VLOOKUP($A24,'Return Data'!$B$7:$R$1700,10,0)</f>
        <v>11.4398</v>
      </c>
      <c r="E24" s="66">
        <f t="shared" si="0"/>
        <v>25</v>
      </c>
      <c r="F24" s="65">
        <f>VLOOKUP($A24,'Return Data'!$B$7:$R$1700,11,0)</f>
        <v>-11.4754</v>
      </c>
      <c r="G24" s="66">
        <f t="shared" si="1"/>
        <v>22</v>
      </c>
      <c r="H24" s="65">
        <f>VLOOKUP($A24,'Return Data'!$B$7:$R$1700,12,0)</f>
        <v>-9.9969000000000001</v>
      </c>
      <c r="I24" s="66">
        <f t="shared" si="2"/>
        <v>29</v>
      </c>
      <c r="J24" s="65">
        <f>VLOOKUP($A24,'Return Data'!$B$7:$R$1700,13,0)</f>
        <v>1.0456000000000001</v>
      </c>
      <c r="K24" s="66">
        <f t="shared" si="3"/>
        <v>16</v>
      </c>
      <c r="L24" s="65">
        <f>VLOOKUP($A24,'Return Data'!$B$7:$R$1700,17,0)</f>
        <v>-1.2057</v>
      </c>
      <c r="M24" s="66">
        <f t="shared" si="4"/>
        <v>15</v>
      </c>
      <c r="N24" s="65">
        <f>VLOOKUP($A24,'Return Data'!$B$7:$R$1700,14,0)</f>
        <v>2.1858</v>
      </c>
      <c r="O24" s="66">
        <f t="shared" si="6"/>
        <v>13</v>
      </c>
      <c r="P24" s="65">
        <f>VLOOKUP($A24,'Return Data'!$B$7:$R$1700,15,0)</f>
        <v>7.8604000000000003</v>
      </c>
      <c r="Q24" s="66">
        <f t="shared" si="7"/>
        <v>6</v>
      </c>
      <c r="R24" s="65">
        <f>VLOOKUP($A24,'Return Data'!$B$7:$R$1700,16,0)</f>
        <v>12.569800000000001</v>
      </c>
      <c r="S24" s="67">
        <f t="shared" si="5"/>
        <v>9</v>
      </c>
    </row>
    <row r="25" spans="1:19" x14ac:dyDescent="0.3">
      <c r="A25" s="63" t="s">
        <v>1338</v>
      </c>
      <c r="B25" s="64">
        <f>VLOOKUP($A25,'Return Data'!$B$7:$R$1700,3,0)</f>
        <v>44041</v>
      </c>
      <c r="C25" s="65">
        <f>VLOOKUP($A25,'Return Data'!$B$7:$R$1700,4,0)</f>
        <v>36.866</v>
      </c>
      <c r="D25" s="65">
        <f>VLOOKUP($A25,'Return Data'!$B$7:$R$1700,10,0)</f>
        <v>15.328799999999999</v>
      </c>
      <c r="E25" s="66">
        <f t="shared" si="0"/>
        <v>9</v>
      </c>
      <c r="F25" s="65">
        <f>VLOOKUP($A25,'Return Data'!$B$7:$R$1700,11,0)</f>
        <v>-10.308299999999999</v>
      </c>
      <c r="G25" s="66">
        <f t="shared" si="1"/>
        <v>17</v>
      </c>
      <c r="H25" s="65">
        <f>VLOOKUP($A25,'Return Data'!$B$7:$R$1700,12,0)</f>
        <v>-5.0652999999999997</v>
      </c>
      <c r="I25" s="66">
        <f t="shared" si="2"/>
        <v>14</v>
      </c>
      <c r="J25" s="65">
        <f>VLOOKUP($A25,'Return Data'!$B$7:$R$1700,13,0)</f>
        <v>0.38669999999999999</v>
      </c>
      <c r="K25" s="66">
        <f t="shared" si="3"/>
        <v>19</v>
      </c>
      <c r="L25" s="65">
        <f>VLOOKUP($A25,'Return Data'!$B$7:$R$1700,17,0)</f>
        <v>0.45150000000000001</v>
      </c>
      <c r="M25" s="66">
        <f t="shared" si="4"/>
        <v>11</v>
      </c>
      <c r="N25" s="65">
        <f>VLOOKUP($A25,'Return Data'!$B$7:$R$1700,14,0)</f>
        <v>3.7401</v>
      </c>
      <c r="O25" s="66">
        <f t="shared" si="6"/>
        <v>9</v>
      </c>
      <c r="P25" s="65">
        <f>VLOOKUP($A25,'Return Data'!$B$7:$R$1700,15,0)</f>
        <v>8.8118999999999996</v>
      </c>
      <c r="Q25" s="66">
        <f t="shared" si="7"/>
        <v>3</v>
      </c>
      <c r="R25" s="65">
        <f>VLOOKUP($A25,'Return Data'!$B$7:$R$1700,16,0)</f>
        <v>14.308999999999999</v>
      </c>
      <c r="S25" s="67">
        <f t="shared" si="5"/>
        <v>4</v>
      </c>
    </row>
    <row r="26" spans="1:19" x14ac:dyDescent="0.3">
      <c r="A26" s="63" t="s">
        <v>1339</v>
      </c>
      <c r="B26" s="64">
        <f>VLOOKUP($A26,'Return Data'!$B$7:$R$1700,3,0)</f>
        <v>44041</v>
      </c>
      <c r="C26" s="65">
        <f>VLOOKUP($A26,'Return Data'!$B$7:$R$1700,4,0)</f>
        <v>82.531999999999996</v>
      </c>
      <c r="D26" s="65">
        <f>VLOOKUP($A26,'Return Data'!$B$7:$R$1700,10,0)</f>
        <v>16.6876</v>
      </c>
      <c r="E26" s="66">
        <f t="shared" si="0"/>
        <v>6</v>
      </c>
      <c r="F26" s="65">
        <f>VLOOKUP($A26,'Return Data'!$B$7:$R$1700,11,0)</f>
        <v>-7.3445</v>
      </c>
      <c r="G26" s="66">
        <f t="shared" si="1"/>
        <v>11</v>
      </c>
      <c r="H26" s="65">
        <f>VLOOKUP($A26,'Return Data'!$B$7:$R$1700,12,0)</f>
        <v>-4.3540000000000001</v>
      </c>
      <c r="I26" s="66">
        <f t="shared" si="2"/>
        <v>12</v>
      </c>
      <c r="J26" s="65">
        <f>VLOOKUP($A26,'Return Data'!$B$7:$R$1700,13,0)</f>
        <v>-0.1186</v>
      </c>
      <c r="K26" s="66">
        <f t="shared" si="3"/>
        <v>22</v>
      </c>
      <c r="L26" s="65">
        <f>VLOOKUP($A26,'Return Data'!$B$7:$R$1700,17,0)</f>
        <v>-2.7900999999999998</v>
      </c>
      <c r="M26" s="66">
        <f t="shared" si="4"/>
        <v>19</v>
      </c>
      <c r="N26" s="65">
        <f>VLOOKUP($A26,'Return Data'!$B$7:$R$1700,14,0)</f>
        <v>1.3716999999999999</v>
      </c>
      <c r="O26" s="66">
        <f t="shared" si="6"/>
        <v>15</v>
      </c>
      <c r="P26" s="65">
        <f>VLOOKUP($A26,'Return Data'!$B$7:$R$1700,15,0)</f>
        <v>5.1073000000000004</v>
      </c>
      <c r="Q26" s="66">
        <f t="shared" si="7"/>
        <v>19</v>
      </c>
      <c r="R26" s="65">
        <f>VLOOKUP($A26,'Return Data'!$B$7:$R$1700,16,0)</f>
        <v>10.763</v>
      </c>
      <c r="S26" s="67">
        <f t="shared" si="5"/>
        <v>19</v>
      </c>
    </row>
    <row r="27" spans="1:19" x14ac:dyDescent="0.3">
      <c r="A27" s="63" t="s">
        <v>1342</v>
      </c>
      <c r="B27" s="64">
        <f>VLOOKUP($A27,'Return Data'!$B$7:$R$1700,3,0)</f>
        <v>44041</v>
      </c>
      <c r="C27" s="65">
        <f>VLOOKUP($A27,'Return Data'!$B$7:$R$1700,4,0)</f>
        <v>48.163699999999999</v>
      </c>
      <c r="D27" s="65">
        <f>VLOOKUP($A27,'Return Data'!$B$7:$R$1700,10,0)</f>
        <v>8.8011999999999997</v>
      </c>
      <c r="E27" s="66">
        <f t="shared" si="0"/>
        <v>31</v>
      </c>
      <c r="F27" s="65">
        <f>VLOOKUP($A27,'Return Data'!$B$7:$R$1700,11,0)</f>
        <v>-11.7997</v>
      </c>
      <c r="G27" s="66">
        <f t="shared" si="1"/>
        <v>25</v>
      </c>
      <c r="H27" s="65">
        <f>VLOOKUP($A27,'Return Data'!$B$7:$R$1700,12,0)</f>
        <v>-7.1215000000000002</v>
      </c>
      <c r="I27" s="66">
        <f t="shared" si="2"/>
        <v>25</v>
      </c>
      <c r="J27" s="65">
        <f>VLOOKUP($A27,'Return Data'!$B$7:$R$1700,13,0)</f>
        <v>0.63160000000000005</v>
      </c>
      <c r="K27" s="66">
        <f t="shared" si="3"/>
        <v>18</v>
      </c>
      <c r="L27" s="65">
        <f>VLOOKUP($A27,'Return Data'!$B$7:$R$1700,17,0)</f>
        <v>1.5935999999999999</v>
      </c>
      <c r="M27" s="66">
        <f t="shared" si="4"/>
        <v>7</v>
      </c>
      <c r="N27" s="65">
        <f>VLOOKUP($A27,'Return Data'!$B$7:$R$1700,14,0)</f>
        <v>2.5484</v>
      </c>
      <c r="O27" s="66">
        <f t="shared" si="6"/>
        <v>12</v>
      </c>
      <c r="P27" s="65">
        <f>VLOOKUP($A27,'Return Data'!$B$7:$R$1700,15,0)</f>
        <v>3.5789</v>
      </c>
      <c r="Q27" s="66">
        <f t="shared" si="7"/>
        <v>24</v>
      </c>
      <c r="R27" s="65">
        <f>VLOOKUP($A27,'Return Data'!$B$7:$R$1700,16,0)</f>
        <v>7.6890000000000001</v>
      </c>
      <c r="S27" s="67">
        <f t="shared" si="5"/>
        <v>26</v>
      </c>
    </row>
    <row r="28" spans="1:19" x14ac:dyDescent="0.3">
      <c r="A28" s="63" t="s">
        <v>1343</v>
      </c>
      <c r="B28" s="64">
        <f>VLOOKUP($A28,'Return Data'!$B$7:$R$1700,3,0)</f>
        <v>44041</v>
      </c>
      <c r="C28" s="65">
        <f>VLOOKUP($A28,'Return Data'!$B$7:$R$1700,4,0)</f>
        <v>11.8752</v>
      </c>
      <c r="D28" s="65">
        <f>VLOOKUP($A28,'Return Data'!$B$7:$R$1700,10,0)</f>
        <v>13.246</v>
      </c>
      <c r="E28" s="66">
        <f t="shared" si="0"/>
        <v>19</v>
      </c>
      <c r="F28" s="65">
        <f>VLOOKUP($A28,'Return Data'!$B$7:$R$1700,11,0)</f>
        <v>-6.56</v>
      </c>
      <c r="G28" s="66">
        <f t="shared" si="1"/>
        <v>8</v>
      </c>
      <c r="H28" s="65">
        <f>VLOOKUP($A28,'Return Data'!$B$7:$R$1700,12,0)</f>
        <v>-1.0168999999999999</v>
      </c>
      <c r="I28" s="66">
        <f t="shared" si="2"/>
        <v>7</v>
      </c>
      <c r="J28" s="65">
        <f>VLOOKUP($A28,'Return Data'!$B$7:$R$1700,13,0)</f>
        <v>7.4737</v>
      </c>
      <c r="K28" s="66">
        <f t="shared" si="3"/>
        <v>6</v>
      </c>
      <c r="L28" s="65">
        <f>VLOOKUP($A28,'Return Data'!$B$7:$R$1700,17,0)</f>
        <v>2.7092999999999998</v>
      </c>
      <c r="M28" s="66">
        <f t="shared" si="4"/>
        <v>6</v>
      </c>
      <c r="N28" s="65">
        <f>VLOOKUP($A28,'Return Data'!$B$7:$R$1700,14,0)</f>
        <v>4.0090000000000003</v>
      </c>
      <c r="O28" s="66">
        <f t="shared" si="6"/>
        <v>6</v>
      </c>
      <c r="P28" s="65"/>
      <c r="Q28" s="66"/>
      <c r="R28" s="65">
        <f>VLOOKUP($A28,'Return Data'!$B$7:$R$1700,16,0)</f>
        <v>5.4839000000000002</v>
      </c>
      <c r="S28" s="67">
        <f t="shared" si="5"/>
        <v>29</v>
      </c>
    </row>
    <row r="29" spans="1:19" x14ac:dyDescent="0.3">
      <c r="A29" s="63" t="s">
        <v>1345</v>
      </c>
      <c r="B29" s="64">
        <f>VLOOKUP($A29,'Return Data'!$B$7:$R$1700,3,0)</f>
        <v>44041</v>
      </c>
      <c r="C29" s="65">
        <f>VLOOKUP($A29,'Return Data'!$B$7:$R$1700,4,0)</f>
        <v>26.718299999999999</v>
      </c>
      <c r="D29" s="65">
        <f>VLOOKUP($A29,'Return Data'!$B$7:$R$1700,10,0)</f>
        <v>18.160299999999999</v>
      </c>
      <c r="E29" s="66">
        <f t="shared" si="0"/>
        <v>4</v>
      </c>
      <c r="F29" s="65">
        <f>VLOOKUP($A29,'Return Data'!$B$7:$R$1700,11,0)</f>
        <v>-7.5075000000000003</v>
      </c>
      <c r="G29" s="66">
        <f t="shared" si="1"/>
        <v>12</v>
      </c>
      <c r="H29" s="65">
        <f>VLOOKUP($A29,'Return Data'!$B$7:$R$1700,12,0)</f>
        <v>-6.0008999999999997</v>
      </c>
      <c r="I29" s="66">
        <f t="shared" si="2"/>
        <v>21</v>
      </c>
      <c r="J29" s="65">
        <f>VLOOKUP($A29,'Return Data'!$B$7:$R$1700,13,0)</f>
        <v>2.694</v>
      </c>
      <c r="K29" s="66">
        <f t="shared" si="3"/>
        <v>13</v>
      </c>
      <c r="L29" s="65">
        <f>VLOOKUP($A29,'Return Data'!$B$7:$R$1700,17,0)</f>
        <v>-3.028</v>
      </c>
      <c r="M29" s="66">
        <f t="shared" si="4"/>
        <v>21</v>
      </c>
      <c r="N29" s="65">
        <f>VLOOKUP($A29,'Return Data'!$B$7:$R$1700,14,0)</f>
        <v>0.83089999999999997</v>
      </c>
      <c r="O29" s="66">
        <f t="shared" si="6"/>
        <v>19</v>
      </c>
      <c r="P29" s="65">
        <f>VLOOKUP($A29,'Return Data'!$B$7:$R$1700,15,0)</f>
        <v>7.6684999999999999</v>
      </c>
      <c r="Q29" s="66">
        <f t="shared" si="7"/>
        <v>8</v>
      </c>
      <c r="R29" s="65">
        <f>VLOOKUP($A29,'Return Data'!$B$7:$R$1700,16,0)</f>
        <v>17.005700000000001</v>
      </c>
      <c r="S29" s="67">
        <f t="shared" si="5"/>
        <v>1</v>
      </c>
    </row>
    <row r="30" spans="1:19" x14ac:dyDescent="0.3">
      <c r="A30" s="63" t="s">
        <v>1348</v>
      </c>
      <c r="B30" s="64">
        <f>VLOOKUP($A30,'Return Data'!$B$7:$R$1700,3,0)</f>
        <v>44041</v>
      </c>
      <c r="C30" s="65">
        <f>VLOOKUP($A30,'Return Data'!$B$7:$R$1700,4,0)</f>
        <v>80.387500000000003</v>
      </c>
      <c r="D30" s="65">
        <f>VLOOKUP($A30,'Return Data'!$B$7:$R$1700,10,0)</f>
        <v>9.7868999999999993</v>
      </c>
      <c r="E30" s="66">
        <f t="shared" si="0"/>
        <v>30</v>
      </c>
      <c r="F30" s="65">
        <f>VLOOKUP($A30,'Return Data'!$B$7:$R$1700,11,0)</f>
        <v>-23.3337</v>
      </c>
      <c r="G30" s="66">
        <f t="shared" si="1"/>
        <v>34</v>
      </c>
      <c r="H30" s="65">
        <f>VLOOKUP($A30,'Return Data'!$B$7:$R$1700,12,0)</f>
        <v>-19.5761</v>
      </c>
      <c r="I30" s="66">
        <f t="shared" si="2"/>
        <v>34</v>
      </c>
      <c r="J30" s="65">
        <f>VLOOKUP($A30,'Return Data'!$B$7:$R$1700,13,0)</f>
        <v>-17.5152</v>
      </c>
      <c r="K30" s="66">
        <f t="shared" si="3"/>
        <v>33</v>
      </c>
      <c r="L30" s="65">
        <f>VLOOKUP($A30,'Return Data'!$B$7:$R$1700,17,0)</f>
        <v>-8.0868000000000002</v>
      </c>
      <c r="M30" s="66">
        <f t="shared" si="4"/>
        <v>29</v>
      </c>
      <c r="N30" s="65">
        <f>VLOOKUP($A30,'Return Data'!$B$7:$R$1700,14,0)</f>
        <v>-3.5522999999999998</v>
      </c>
      <c r="O30" s="66">
        <f t="shared" si="6"/>
        <v>27</v>
      </c>
      <c r="P30" s="65">
        <f>VLOOKUP($A30,'Return Data'!$B$7:$R$1700,15,0)</f>
        <v>0.85070000000000001</v>
      </c>
      <c r="Q30" s="66">
        <f t="shared" si="7"/>
        <v>27</v>
      </c>
      <c r="R30" s="65">
        <f>VLOOKUP($A30,'Return Data'!$B$7:$R$1700,16,0)</f>
        <v>8.0571000000000002</v>
      </c>
      <c r="S30" s="67">
        <f t="shared" si="5"/>
        <v>25</v>
      </c>
    </row>
    <row r="31" spans="1:19" x14ac:dyDescent="0.3">
      <c r="A31" s="63" t="s">
        <v>1349</v>
      </c>
      <c r="B31" s="64">
        <f>VLOOKUP($A31,'Return Data'!$B$7:$R$1700,3,0)</f>
        <v>44041</v>
      </c>
      <c r="C31" s="65">
        <f>VLOOKUP($A31,'Return Data'!$B$7:$R$1700,4,0)</f>
        <v>30.273399999999999</v>
      </c>
      <c r="D31" s="65">
        <f>VLOOKUP($A31,'Return Data'!$B$7:$R$1700,10,0)</f>
        <v>24.121700000000001</v>
      </c>
      <c r="E31" s="66">
        <f t="shared" si="0"/>
        <v>2</v>
      </c>
      <c r="F31" s="65">
        <f>VLOOKUP($A31,'Return Data'!$B$7:$R$1700,11,0)</f>
        <v>6.2381000000000002</v>
      </c>
      <c r="G31" s="66">
        <f t="shared" si="1"/>
        <v>1</v>
      </c>
      <c r="H31" s="65">
        <f>VLOOKUP($A31,'Return Data'!$B$7:$R$1700,12,0)</f>
        <v>10.973699999999999</v>
      </c>
      <c r="I31" s="66">
        <f t="shared" si="2"/>
        <v>1</v>
      </c>
      <c r="J31" s="65">
        <f>VLOOKUP($A31,'Return Data'!$B$7:$R$1700,13,0)</f>
        <v>17.6402</v>
      </c>
      <c r="K31" s="66">
        <f t="shared" si="3"/>
        <v>1</v>
      </c>
      <c r="L31" s="65">
        <f>VLOOKUP($A31,'Return Data'!$B$7:$R$1700,17,0)</f>
        <v>8.6736000000000004</v>
      </c>
      <c r="M31" s="66">
        <f t="shared" si="4"/>
        <v>1</v>
      </c>
      <c r="N31" s="65">
        <f>VLOOKUP($A31,'Return Data'!$B$7:$R$1700,14,0)</f>
        <v>11.9049</v>
      </c>
      <c r="O31" s="66">
        <f t="shared" si="6"/>
        <v>1</v>
      </c>
      <c r="P31" s="65">
        <f>VLOOKUP($A31,'Return Data'!$B$7:$R$1700,15,0)</f>
        <v>12.1465</v>
      </c>
      <c r="Q31" s="66">
        <f t="shared" si="7"/>
        <v>1</v>
      </c>
      <c r="R31" s="65">
        <f>VLOOKUP($A31,'Return Data'!$B$7:$R$1700,16,0)</f>
        <v>16.693999999999999</v>
      </c>
      <c r="S31" s="67">
        <f t="shared" si="5"/>
        <v>2</v>
      </c>
    </row>
    <row r="32" spans="1:19" x14ac:dyDescent="0.3">
      <c r="A32" s="63" t="s">
        <v>1351</v>
      </c>
      <c r="B32" s="64">
        <f>VLOOKUP($A32,'Return Data'!$B$7:$R$1700,3,0)</f>
        <v>44041</v>
      </c>
      <c r="C32" s="65">
        <f>VLOOKUP($A32,'Return Data'!$B$7:$R$1700,4,0)</f>
        <v>15.89</v>
      </c>
      <c r="D32" s="65">
        <f>VLOOKUP($A32,'Return Data'!$B$7:$R$1700,10,0)</f>
        <v>23.946999999999999</v>
      </c>
      <c r="E32" s="66">
        <f t="shared" si="0"/>
        <v>3</v>
      </c>
      <c r="F32" s="65">
        <f>VLOOKUP($A32,'Return Data'!$B$7:$R$1700,11,0)</f>
        <v>3.1818</v>
      </c>
      <c r="G32" s="66">
        <f t="shared" si="1"/>
        <v>3</v>
      </c>
      <c r="H32" s="65">
        <f>VLOOKUP($A32,'Return Data'!$B$7:$R$1700,12,0)</f>
        <v>8.7611000000000008</v>
      </c>
      <c r="I32" s="66">
        <f t="shared" si="2"/>
        <v>2</v>
      </c>
      <c r="J32" s="65">
        <f>VLOOKUP($A32,'Return Data'!$B$7:$R$1700,13,0)</f>
        <v>17.010300000000001</v>
      </c>
      <c r="K32" s="66">
        <f t="shared" si="3"/>
        <v>2</v>
      </c>
      <c r="L32" s="65">
        <f>VLOOKUP($A32,'Return Data'!$B$7:$R$1700,17,0)</f>
        <v>7.0430999999999999</v>
      </c>
      <c r="M32" s="66">
        <f t="shared" si="4"/>
        <v>2</v>
      </c>
      <c r="N32" s="65">
        <f>VLOOKUP($A32,'Return Data'!$B$7:$R$1700,14,0)</f>
        <v>6.5</v>
      </c>
      <c r="O32" s="66">
        <f t="shared" si="6"/>
        <v>4</v>
      </c>
      <c r="P32" s="65">
        <f>VLOOKUP($A32,'Return Data'!$B$7:$R$1700,15,0)</f>
        <v>8.6088000000000005</v>
      </c>
      <c r="Q32" s="66">
        <f t="shared" si="7"/>
        <v>4</v>
      </c>
      <c r="R32" s="65">
        <f>VLOOKUP($A32,'Return Data'!$B$7:$R$1700,16,0)</f>
        <v>8.9403000000000006</v>
      </c>
      <c r="S32" s="67">
        <f t="shared" si="5"/>
        <v>23</v>
      </c>
    </row>
    <row r="33" spans="1:19" x14ac:dyDescent="0.3">
      <c r="A33" s="63" t="s">
        <v>1354</v>
      </c>
      <c r="B33" s="64">
        <f>VLOOKUP($A33,'Return Data'!$B$7:$R$1700,3,0)</f>
        <v>44041</v>
      </c>
      <c r="C33" s="65">
        <f>VLOOKUP($A33,'Return Data'!$B$7:$R$1700,4,0)</f>
        <v>140.46</v>
      </c>
      <c r="D33" s="65">
        <f>VLOOKUP($A33,'Return Data'!$B$7:$R$1700,10,0)</f>
        <v>14.2973</v>
      </c>
      <c r="E33" s="66">
        <f t="shared" si="0"/>
        <v>12</v>
      </c>
      <c r="F33" s="65">
        <f>VLOOKUP($A33,'Return Data'!$B$7:$R$1700,11,0)</f>
        <v>-8.6022999999999996</v>
      </c>
      <c r="G33" s="66">
        <f t="shared" si="1"/>
        <v>14</v>
      </c>
      <c r="H33" s="65">
        <f>VLOOKUP($A33,'Return Data'!$B$7:$R$1700,12,0)</f>
        <v>-3.9918</v>
      </c>
      <c r="I33" s="66">
        <f t="shared" si="2"/>
        <v>9</v>
      </c>
      <c r="J33" s="65">
        <f>VLOOKUP($A33,'Return Data'!$B$7:$R$1700,13,0)</f>
        <v>-0.77710000000000001</v>
      </c>
      <c r="K33" s="66">
        <f t="shared" si="3"/>
        <v>24</v>
      </c>
      <c r="L33" s="65">
        <f>VLOOKUP($A33,'Return Data'!$B$7:$R$1700,17,0)</f>
        <v>-2.8249</v>
      </c>
      <c r="M33" s="66">
        <f t="shared" si="4"/>
        <v>20</v>
      </c>
      <c r="N33" s="65">
        <f>VLOOKUP($A33,'Return Data'!$B$7:$R$1700,14,0)</f>
        <v>0.6139</v>
      </c>
      <c r="O33" s="66">
        <f t="shared" si="6"/>
        <v>21</v>
      </c>
      <c r="P33" s="65">
        <f>VLOOKUP($A33,'Return Data'!$B$7:$R$1700,15,0)</f>
        <v>7.3513000000000002</v>
      </c>
      <c r="Q33" s="66">
        <f t="shared" si="7"/>
        <v>11</v>
      </c>
      <c r="R33" s="65">
        <f>VLOOKUP($A33,'Return Data'!$B$7:$R$1700,16,0)</f>
        <v>12.3264</v>
      </c>
      <c r="S33" s="67">
        <f t="shared" si="5"/>
        <v>11</v>
      </c>
    </row>
    <row r="34" spans="1:19" x14ac:dyDescent="0.3">
      <c r="A34" s="63" t="s">
        <v>1356</v>
      </c>
      <c r="B34" s="64">
        <f>VLOOKUP($A34,'Return Data'!$B$7:$R$1700,3,0)</f>
        <v>44041</v>
      </c>
      <c r="C34" s="65">
        <f>VLOOKUP($A34,'Return Data'!$B$7:$R$1700,4,0)</f>
        <v>202.54499999999999</v>
      </c>
      <c r="D34" s="65">
        <f>VLOOKUP($A34,'Return Data'!$B$7:$R$1700,10,0)</f>
        <v>24.898700000000002</v>
      </c>
      <c r="E34" s="66">
        <f t="shared" si="0"/>
        <v>1</v>
      </c>
      <c r="F34" s="65">
        <f>VLOOKUP($A34,'Return Data'!$B$7:$R$1700,11,0)</f>
        <v>3.9554</v>
      </c>
      <c r="G34" s="66">
        <f t="shared" si="1"/>
        <v>2</v>
      </c>
      <c r="H34" s="65">
        <f>VLOOKUP($A34,'Return Data'!$B$7:$R$1700,12,0)</f>
        <v>4.2480000000000002</v>
      </c>
      <c r="I34" s="66">
        <f t="shared" si="2"/>
        <v>3</v>
      </c>
      <c r="J34" s="65">
        <f>VLOOKUP($A34,'Return Data'!$B$7:$R$1700,13,0)</f>
        <v>14.315</v>
      </c>
      <c r="K34" s="66">
        <f t="shared" si="3"/>
        <v>3</v>
      </c>
      <c r="L34" s="65">
        <f>VLOOKUP($A34,'Return Data'!$B$7:$R$1700,17,0)</f>
        <v>5.16</v>
      </c>
      <c r="M34" s="66">
        <f t="shared" si="4"/>
        <v>3</v>
      </c>
      <c r="N34" s="65">
        <f>VLOOKUP($A34,'Return Data'!$B$7:$R$1700,14,0)</f>
        <v>8.3399000000000001</v>
      </c>
      <c r="O34" s="66">
        <f t="shared" si="6"/>
        <v>2</v>
      </c>
      <c r="P34" s="65">
        <f>VLOOKUP($A34,'Return Data'!$B$7:$R$1700,15,0)</f>
        <v>9.6659000000000006</v>
      </c>
      <c r="Q34" s="66">
        <f t="shared" si="7"/>
        <v>2</v>
      </c>
      <c r="R34" s="65">
        <f>VLOOKUP($A34,'Return Data'!$B$7:$R$1700,16,0)</f>
        <v>14.263999999999999</v>
      </c>
      <c r="S34" s="67">
        <f t="shared" si="5"/>
        <v>5</v>
      </c>
    </row>
    <row r="35" spans="1:19" x14ac:dyDescent="0.3">
      <c r="A35" s="63" t="s">
        <v>1357</v>
      </c>
      <c r="B35" s="64">
        <f>VLOOKUP($A35,'Return Data'!$B$7:$R$1700,3,0)</f>
        <v>44041</v>
      </c>
      <c r="C35" s="65">
        <f>VLOOKUP($A35,'Return Data'!$B$7:$R$1700,4,0)</f>
        <v>48.6158</v>
      </c>
      <c r="D35" s="65">
        <f>VLOOKUP($A35,'Return Data'!$B$7:$R$1700,10,0)</f>
        <v>11.9816</v>
      </c>
      <c r="E35" s="66">
        <f t="shared" si="0"/>
        <v>23</v>
      </c>
      <c r="F35" s="65">
        <f>VLOOKUP($A35,'Return Data'!$B$7:$R$1700,11,0)</f>
        <v>-12.908200000000001</v>
      </c>
      <c r="G35" s="66">
        <f t="shared" si="1"/>
        <v>29</v>
      </c>
      <c r="H35" s="65">
        <f>VLOOKUP($A35,'Return Data'!$B$7:$R$1700,12,0)</f>
        <v>-9.0594999999999999</v>
      </c>
      <c r="I35" s="66">
        <f t="shared" si="2"/>
        <v>27</v>
      </c>
      <c r="J35" s="65">
        <f>VLOOKUP($A35,'Return Data'!$B$7:$R$1700,13,0)</f>
        <v>-3.8464999999999998</v>
      </c>
      <c r="K35" s="66">
        <f t="shared" si="3"/>
        <v>29</v>
      </c>
      <c r="L35" s="65">
        <f>VLOOKUP($A35,'Return Data'!$B$7:$R$1700,17,0)</f>
        <v>-1.7386999999999999</v>
      </c>
      <c r="M35" s="66">
        <f t="shared" si="4"/>
        <v>17</v>
      </c>
      <c r="N35" s="65">
        <f>VLOOKUP($A35,'Return Data'!$B$7:$R$1700,14,0)</f>
        <v>2.1227999999999998</v>
      </c>
      <c r="O35" s="66">
        <f t="shared" si="6"/>
        <v>14</v>
      </c>
      <c r="P35" s="65">
        <f>VLOOKUP($A35,'Return Data'!$B$7:$R$1700,15,0)</f>
        <v>7.3956999999999997</v>
      </c>
      <c r="Q35" s="66">
        <f t="shared" si="7"/>
        <v>10</v>
      </c>
      <c r="R35" s="65">
        <f>VLOOKUP($A35,'Return Data'!$B$7:$R$1700,16,0)</f>
        <v>13.198499999999999</v>
      </c>
      <c r="S35" s="67">
        <f t="shared" si="5"/>
        <v>8</v>
      </c>
    </row>
    <row r="36" spans="1:19" x14ac:dyDescent="0.3">
      <c r="A36" s="63" t="s">
        <v>1359</v>
      </c>
      <c r="B36" s="64">
        <f>VLOOKUP($A36,'Return Data'!$B$7:$R$1700,3,0)</f>
        <v>44041</v>
      </c>
      <c r="C36" s="65">
        <f>VLOOKUP($A36,'Return Data'!$B$7:$R$1700,4,0)</f>
        <v>10.4756</v>
      </c>
      <c r="D36" s="65">
        <f>VLOOKUP($A36,'Return Data'!$B$7:$R$1700,10,0)</f>
        <v>13.6059</v>
      </c>
      <c r="E36" s="66">
        <f t="shared" si="0"/>
        <v>14</v>
      </c>
      <c r="F36" s="65">
        <f>VLOOKUP($A36,'Return Data'!$B$7:$R$1700,11,0)</f>
        <v>-6.3014000000000001</v>
      </c>
      <c r="G36" s="66">
        <f t="shared" si="1"/>
        <v>6</v>
      </c>
      <c r="H36" s="65">
        <f>VLOOKUP($A36,'Return Data'!$B$7:$R$1700,12,0)</f>
        <v>-5.1115000000000004</v>
      </c>
      <c r="I36" s="66">
        <f t="shared" si="2"/>
        <v>15</v>
      </c>
      <c r="J36" s="65">
        <f>VLOOKUP($A36,'Return Data'!$B$7:$R$1700,13,0)</f>
        <v>2.4619</v>
      </c>
      <c r="K36" s="66">
        <f t="shared" si="3"/>
        <v>14</v>
      </c>
      <c r="L36" s="65"/>
      <c r="M36" s="66"/>
      <c r="N36" s="65"/>
      <c r="O36" s="66"/>
      <c r="P36" s="65"/>
      <c r="Q36" s="66"/>
      <c r="R36" s="65">
        <f>VLOOKUP($A36,'Return Data'!$B$7:$R$1700,16,0)</f>
        <v>2.5634999999999999</v>
      </c>
      <c r="S36" s="67">
        <f t="shared" si="5"/>
        <v>31</v>
      </c>
    </row>
    <row r="37" spans="1:19" x14ac:dyDescent="0.3">
      <c r="A37" s="63" t="s">
        <v>1361</v>
      </c>
      <c r="B37" s="64">
        <f>VLOOKUP($A37,'Return Data'!$B$7:$R$1700,3,0)</f>
        <v>44041</v>
      </c>
      <c r="C37" s="65">
        <f>VLOOKUP($A37,'Return Data'!$B$7:$R$1700,4,0)</f>
        <v>10.0153</v>
      </c>
      <c r="D37" s="65">
        <f>VLOOKUP($A37,'Return Data'!$B$7:$R$1700,10,0)</f>
        <v>15.881600000000001</v>
      </c>
      <c r="E37" s="66">
        <f t="shared" si="0"/>
        <v>7</v>
      </c>
      <c r="F37" s="65">
        <f>VLOOKUP($A37,'Return Data'!$B$7:$R$1700,11,0)</f>
        <v>-10.3255</v>
      </c>
      <c r="G37" s="66">
        <f t="shared" si="1"/>
        <v>18</v>
      </c>
      <c r="H37" s="65">
        <f>VLOOKUP($A37,'Return Data'!$B$7:$R$1700,12,0)</f>
        <v>-5.7196999999999996</v>
      </c>
      <c r="I37" s="66">
        <f t="shared" si="2"/>
        <v>18</v>
      </c>
      <c r="J37" s="65"/>
      <c r="K37" s="66"/>
      <c r="L37" s="65"/>
      <c r="M37" s="66"/>
      <c r="N37" s="65"/>
      <c r="O37" s="66"/>
      <c r="P37" s="65"/>
      <c r="Q37" s="66"/>
      <c r="R37" s="65">
        <f>VLOOKUP($A37,'Return Data'!$B$7:$R$1700,16,0)</f>
        <v>0.153</v>
      </c>
      <c r="S37" s="67">
        <f t="shared" si="5"/>
        <v>33</v>
      </c>
    </row>
    <row r="38" spans="1:19" x14ac:dyDescent="0.3">
      <c r="A38" s="63" t="s">
        <v>1363</v>
      </c>
      <c r="B38" s="64">
        <f>VLOOKUP($A38,'Return Data'!$B$7:$R$1700,3,0)</f>
        <v>44041</v>
      </c>
      <c r="C38" s="65">
        <f>VLOOKUP($A38,'Return Data'!$B$7:$R$1700,4,0)</f>
        <v>10.867100000000001</v>
      </c>
      <c r="D38" s="65">
        <f>VLOOKUP($A38,'Return Data'!$B$7:$R$1700,10,0)</f>
        <v>11.245200000000001</v>
      </c>
      <c r="E38" s="66">
        <f t="shared" si="0"/>
        <v>27</v>
      </c>
      <c r="F38" s="65">
        <f>VLOOKUP($A38,'Return Data'!$B$7:$R$1700,11,0)</f>
        <v>-7.2472000000000003</v>
      </c>
      <c r="G38" s="66">
        <f t="shared" si="1"/>
        <v>10</v>
      </c>
      <c r="H38" s="65">
        <f>VLOOKUP($A38,'Return Data'!$B$7:$R$1700,12,0)</f>
        <v>-5.2149999999999999</v>
      </c>
      <c r="I38" s="66">
        <f t="shared" si="2"/>
        <v>16</v>
      </c>
      <c r="J38" s="65">
        <f>VLOOKUP($A38,'Return Data'!$B$7:$R$1700,13,0)</f>
        <v>5.5324999999999998</v>
      </c>
      <c r="K38" s="66">
        <f t="shared" si="3"/>
        <v>8</v>
      </c>
      <c r="L38" s="65"/>
      <c r="M38" s="66"/>
      <c r="N38" s="65"/>
      <c r="O38" s="66"/>
      <c r="P38" s="65"/>
      <c r="Q38" s="66"/>
      <c r="R38" s="65">
        <f>VLOOKUP($A38,'Return Data'!$B$7:$R$1700,16,0)</f>
        <v>4.4836999999999998</v>
      </c>
      <c r="S38" s="67">
        <f t="shared" si="5"/>
        <v>30</v>
      </c>
    </row>
    <row r="39" spans="1:19" x14ac:dyDescent="0.3">
      <c r="A39" s="63" t="s">
        <v>1365</v>
      </c>
      <c r="B39" s="64">
        <f>VLOOKUP($A39,'Return Data'!$B$7:$R$1700,3,0)</f>
        <v>44041</v>
      </c>
      <c r="C39" s="65">
        <f>VLOOKUP($A39,'Return Data'!$B$7:$R$1700,4,0)</f>
        <v>103.22</v>
      </c>
      <c r="D39" s="65">
        <f>VLOOKUP($A39,'Return Data'!$B$7:$R$1700,10,0)</f>
        <v>12.574999999999999</v>
      </c>
      <c r="E39" s="66">
        <f t="shared" si="0"/>
        <v>21</v>
      </c>
      <c r="F39" s="65">
        <f>VLOOKUP($A39,'Return Data'!$B$7:$R$1700,11,0)</f>
        <v>-12.0259</v>
      </c>
      <c r="G39" s="66">
        <f t="shared" si="1"/>
        <v>26</v>
      </c>
      <c r="H39" s="65">
        <f>VLOOKUP($A39,'Return Data'!$B$7:$R$1700,12,0)</f>
        <v>-9.5671999999999997</v>
      </c>
      <c r="I39" s="66">
        <f t="shared" si="2"/>
        <v>28</v>
      </c>
      <c r="J39" s="65">
        <f>VLOOKUP($A39,'Return Data'!$B$7:$R$1700,13,0)</f>
        <v>-5.5712999999999999</v>
      </c>
      <c r="K39" s="66">
        <f t="shared" si="3"/>
        <v>30</v>
      </c>
      <c r="L39" s="65">
        <f>VLOOKUP($A39,'Return Data'!$B$7:$R$1700,17,0)</f>
        <v>-6.9439000000000002</v>
      </c>
      <c r="M39" s="66">
        <f t="shared" si="4"/>
        <v>28</v>
      </c>
      <c r="N39" s="65">
        <f>VLOOKUP($A39,'Return Data'!$B$7:$R$1700,14,0)</f>
        <v>-3.6042999999999998</v>
      </c>
      <c r="O39" s="66">
        <f t="shared" si="6"/>
        <v>28</v>
      </c>
      <c r="P39" s="65">
        <f>VLOOKUP($A39,'Return Data'!$B$7:$R$1700,15,0)</f>
        <v>1.2598</v>
      </c>
      <c r="Q39" s="66">
        <f t="shared" si="7"/>
        <v>26</v>
      </c>
      <c r="R39" s="65">
        <f>VLOOKUP($A39,'Return Data'!$B$7:$R$1700,16,0)</f>
        <v>6.5061999999999998</v>
      </c>
      <c r="S39" s="67">
        <f t="shared" si="5"/>
        <v>28</v>
      </c>
    </row>
    <row r="40" spans="1:19" x14ac:dyDescent="0.3">
      <c r="A40" s="63" t="s">
        <v>1367</v>
      </c>
      <c r="B40" s="64">
        <f>VLOOKUP($A40,'Return Data'!$B$7:$R$1700,3,0)</f>
        <v>44041</v>
      </c>
      <c r="C40" s="65">
        <f>VLOOKUP($A40,'Return Data'!$B$7:$R$1700,4,0)</f>
        <v>21.08</v>
      </c>
      <c r="D40" s="65">
        <f>VLOOKUP($A40,'Return Data'!$B$7:$R$1700,10,0)</f>
        <v>15.3804</v>
      </c>
      <c r="E40" s="66">
        <f t="shared" si="0"/>
        <v>8</v>
      </c>
      <c r="F40" s="65">
        <f>VLOOKUP($A40,'Return Data'!$B$7:$R$1700,11,0)</f>
        <v>-5.4283999999999999</v>
      </c>
      <c r="G40" s="66">
        <f t="shared" si="1"/>
        <v>5</v>
      </c>
      <c r="H40" s="65">
        <f>VLOOKUP($A40,'Return Data'!$B$7:$R$1700,12,0)</f>
        <v>-0.98640000000000005</v>
      </c>
      <c r="I40" s="66">
        <f t="shared" si="2"/>
        <v>6</v>
      </c>
      <c r="J40" s="65">
        <f>VLOOKUP($A40,'Return Data'!$B$7:$R$1700,13,0)</f>
        <v>7.2228000000000003</v>
      </c>
      <c r="K40" s="66">
        <f t="shared" si="3"/>
        <v>7</v>
      </c>
      <c r="L40" s="65">
        <f>VLOOKUP($A40,'Return Data'!$B$7:$R$1700,17,0)</f>
        <v>1.5224</v>
      </c>
      <c r="M40" s="66">
        <f t="shared" si="4"/>
        <v>8</v>
      </c>
      <c r="N40" s="65">
        <f>VLOOKUP($A40,'Return Data'!$B$7:$R$1700,14,0)</f>
        <v>3.9557000000000002</v>
      </c>
      <c r="O40" s="66">
        <f t="shared" si="6"/>
        <v>7</v>
      </c>
      <c r="P40" s="65">
        <f>VLOOKUP($A40,'Return Data'!$B$7:$R$1700,15,0)</f>
        <v>5.3624000000000001</v>
      </c>
      <c r="Q40" s="66">
        <f t="shared" si="7"/>
        <v>17</v>
      </c>
      <c r="R40" s="65">
        <f>VLOOKUP($A40,'Return Data'!$B$7:$R$1700,16,0)</f>
        <v>9.1067999999999998</v>
      </c>
      <c r="S40" s="67">
        <f t="shared" si="5"/>
        <v>22</v>
      </c>
    </row>
    <row r="41" spans="1:19" x14ac:dyDescent="0.3">
      <c r="A41" s="63" t="s">
        <v>1369</v>
      </c>
      <c r="B41" s="64">
        <f>VLOOKUP($A41,'Return Data'!$B$7:$R$1700,3,0)</f>
        <v>44041</v>
      </c>
      <c r="C41" s="65">
        <f>VLOOKUP($A41,'Return Data'!$B$7:$R$1700,4,0)</f>
        <v>132.68558322241799</v>
      </c>
      <c r="D41" s="65">
        <f>VLOOKUP($A41,'Return Data'!$B$7:$R$1700,10,0)</f>
        <v>14.9984</v>
      </c>
      <c r="E41" s="66">
        <f t="shared" si="0"/>
        <v>10</v>
      </c>
      <c r="F41" s="65">
        <f>VLOOKUP($A41,'Return Data'!$B$7:$R$1700,11,0)</f>
        <v>-7.2084999999999999</v>
      </c>
      <c r="G41" s="66">
        <f t="shared" si="1"/>
        <v>9</v>
      </c>
      <c r="H41" s="65">
        <f>VLOOKUP($A41,'Return Data'!$B$7:$R$1700,12,0)</f>
        <v>0.41189999999999999</v>
      </c>
      <c r="I41" s="66">
        <f t="shared" si="2"/>
        <v>5</v>
      </c>
      <c r="J41" s="65">
        <f>VLOOKUP($A41,'Return Data'!$B$7:$R$1700,13,0)</f>
        <v>9.2575000000000003</v>
      </c>
      <c r="K41" s="66">
        <f t="shared" si="3"/>
        <v>4</v>
      </c>
      <c r="L41" s="65">
        <f>VLOOKUP($A41,'Return Data'!$B$7:$R$1700,17,0)</f>
        <v>0.54579999999999995</v>
      </c>
      <c r="M41" s="66">
        <f t="shared" si="4"/>
        <v>10</v>
      </c>
      <c r="N41" s="65">
        <f>VLOOKUP($A41,'Return Data'!$B$7:$R$1700,14,0)</f>
        <v>6.1120000000000001</v>
      </c>
      <c r="O41" s="66">
        <f t="shared" si="6"/>
        <v>5</v>
      </c>
      <c r="P41" s="65">
        <f>VLOOKUP($A41,'Return Data'!$B$7:$R$1700,15,0)</f>
        <v>7.5522999999999998</v>
      </c>
      <c r="Q41" s="66">
        <f t="shared" si="7"/>
        <v>9</v>
      </c>
      <c r="R41" s="65">
        <f>VLOOKUP($A41,'Return Data'!$B$7:$R$1700,16,0)</f>
        <v>12.0505</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13.84869411764706</v>
      </c>
      <c r="E43" s="74"/>
      <c r="F43" s="75">
        <f>AVERAGE(F8:F41)</f>
        <v>-9.2916970588235301</v>
      </c>
      <c r="G43" s="74"/>
      <c r="H43" s="75">
        <f>AVERAGE(H8:H41)</f>
        <v>-5.1743029411764709</v>
      </c>
      <c r="I43" s="74"/>
      <c r="J43" s="75">
        <f>AVERAGE(J8:J41)</f>
        <v>1.6367424242424242</v>
      </c>
      <c r="K43" s="74"/>
      <c r="L43" s="75">
        <f>AVERAGE(L8:L41)</f>
        <v>-0.74522068965517241</v>
      </c>
      <c r="M43" s="74"/>
      <c r="N43" s="75">
        <f>AVERAGE(N8:N41)</f>
        <v>2.3294857142857142</v>
      </c>
      <c r="O43" s="74"/>
      <c r="P43" s="75">
        <f>AVERAGE(P8:P41)</f>
        <v>6.2048296296296312</v>
      </c>
      <c r="Q43" s="74"/>
      <c r="R43" s="75">
        <f>AVERAGE(R8:R41)</f>
        <v>9.7958323529411757</v>
      </c>
      <c r="S43" s="76"/>
    </row>
    <row r="44" spans="1:19" x14ac:dyDescent="0.3">
      <c r="A44" s="73" t="s">
        <v>28</v>
      </c>
      <c r="B44" s="74"/>
      <c r="C44" s="74"/>
      <c r="D44" s="75">
        <f>MIN(D8:D41)</f>
        <v>8.0889000000000006</v>
      </c>
      <c r="E44" s="74"/>
      <c r="F44" s="75">
        <f>MIN(F8:F41)</f>
        <v>-23.3337</v>
      </c>
      <c r="G44" s="74"/>
      <c r="H44" s="75">
        <f>MIN(H8:H41)</f>
        <v>-19.5761</v>
      </c>
      <c r="I44" s="74"/>
      <c r="J44" s="75">
        <f>MIN(J8:J41)</f>
        <v>-17.5152</v>
      </c>
      <c r="K44" s="74"/>
      <c r="L44" s="75">
        <f>MIN(L8:L41)</f>
        <v>-8.0868000000000002</v>
      </c>
      <c r="M44" s="74"/>
      <c r="N44" s="75">
        <f>MIN(N8:N41)</f>
        <v>-3.6042999999999998</v>
      </c>
      <c r="O44" s="74"/>
      <c r="P44" s="75">
        <f>MIN(P8:P41)</f>
        <v>0.85070000000000001</v>
      </c>
      <c r="Q44" s="74"/>
      <c r="R44" s="75">
        <f>MIN(R8:R41)</f>
        <v>-1.5345</v>
      </c>
      <c r="S44" s="76"/>
    </row>
    <row r="45" spans="1:19" ht="15" thickBot="1" x14ac:dyDescent="0.35">
      <c r="A45" s="77" t="s">
        <v>29</v>
      </c>
      <c r="B45" s="78"/>
      <c r="C45" s="78"/>
      <c r="D45" s="79">
        <f>MAX(D8:D41)</f>
        <v>24.898700000000002</v>
      </c>
      <c r="E45" s="78"/>
      <c r="F45" s="79">
        <f>MAX(F8:F41)</f>
        <v>6.2381000000000002</v>
      </c>
      <c r="G45" s="78"/>
      <c r="H45" s="79">
        <f>MAX(H8:H41)</f>
        <v>10.973699999999999</v>
      </c>
      <c r="I45" s="78"/>
      <c r="J45" s="79">
        <f>MAX(J8:J41)</f>
        <v>17.6402</v>
      </c>
      <c r="K45" s="78"/>
      <c r="L45" s="79">
        <f>MAX(L8:L41)</f>
        <v>8.6736000000000004</v>
      </c>
      <c r="M45" s="78"/>
      <c r="N45" s="79">
        <f>MAX(N8:N41)</f>
        <v>11.9049</v>
      </c>
      <c r="O45" s="78"/>
      <c r="P45" s="79">
        <f>MAX(P8:P41)</f>
        <v>12.1465</v>
      </c>
      <c r="Q45" s="78"/>
      <c r="R45" s="79">
        <f>MAX(R8:R41)</f>
        <v>17.005700000000001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44041</v>
      </c>
      <c r="C8" s="65">
        <f>VLOOKUP($A8,'Return Data'!$B$7:$R$1700,4,0)</f>
        <v>685.34</v>
      </c>
      <c r="D8" s="65">
        <f>VLOOKUP($A8,'Return Data'!$B$7:$R$1700,10,0)</f>
        <v>13.271800000000001</v>
      </c>
      <c r="E8" s="66">
        <f>RANK(D8,D$8:D$41,0)</f>
        <v>15</v>
      </c>
      <c r="F8" s="65">
        <f>VLOOKUP($A8,'Return Data'!$B$7:$R$1700,11,0)</f>
        <v>-12.7233</v>
      </c>
      <c r="G8" s="66">
        <f>RANK(F8,F$8:F$41,0)</f>
        <v>27</v>
      </c>
      <c r="H8" s="65">
        <f>VLOOKUP($A8,'Return Data'!$B$7:$R$1700,12,0)</f>
        <v>-6.3052000000000001</v>
      </c>
      <c r="I8" s="66">
        <f>RANK(H8,H$8:H$41,0)</f>
        <v>15</v>
      </c>
      <c r="J8" s="65">
        <f>VLOOKUP($A8,'Return Data'!$B$7:$R$1700,13,0)</f>
        <v>-1.0482</v>
      </c>
      <c r="K8" s="66">
        <f>RANK(J8,J$8:J$41,0)</f>
        <v>22</v>
      </c>
      <c r="L8" s="65">
        <f>VLOOKUP($A8,'Return Data'!$B$7:$R$1700,17,0)</f>
        <v>-2.0438999999999998</v>
      </c>
      <c r="M8" s="66">
        <f>RANK(L8,L$8:L$41,0)</f>
        <v>14</v>
      </c>
      <c r="N8" s="65">
        <f>VLOOKUP($A8,'Return Data'!$B$7:$R$1700,14,0)</f>
        <v>6.5100000000000005E-2</v>
      </c>
      <c r="O8" s="66">
        <f>RANK(N8,N$8:N$41,0)</f>
        <v>16</v>
      </c>
      <c r="P8" s="65">
        <f>VLOOKUP($A8,'Return Data'!$B$7:$R$1700,15,0)</f>
        <v>6.7742000000000004</v>
      </c>
      <c r="Q8" s="66">
        <f>RANK(P8,P$8:P$41,0)</f>
        <v>7</v>
      </c>
      <c r="R8" s="65">
        <f>VLOOKUP($A8,'Return Data'!$B$7:$R$1700,16,0)</f>
        <v>21.252300000000002</v>
      </c>
      <c r="S8" s="67">
        <f>RANK(R8,R$8:R$41,0)</f>
        <v>1</v>
      </c>
    </row>
    <row r="9" spans="1:20" x14ac:dyDescent="0.3">
      <c r="A9" s="63" t="s">
        <v>1304</v>
      </c>
      <c r="B9" s="64">
        <f>VLOOKUP($A9,'Return Data'!$B$7:$R$1700,3,0)</f>
        <v>44041</v>
      </c>
      <c r="C9" s="65">
        <f>VLOOKUP($A9,'Return Data'!$B$7:$R$1700,4,0)</f>
        <v>11.93</v>
      </c>
      <c r="D9" s="65">
        <f>VLOOKUP($A9,'Return Data'!$B$7:$R$1700,10,0)</f>
        <v>8.0616000000000003</v>
      </c>
      <c r="E9" s="66">
        <f t="shared" ref="E9:E41" si="0">RANK(D9,D$8:D$41,0)</f>
        <v>33</v>
      </c>
      <c r="F9" s="65">
        <f>VLOOKUP($A9,'Return Data'!$B$7:$R$1700,11,0)</f>
        <v>-7.1595000000000004</v>
      </c>
      <c r="G9" s="66">
        <f t="shared" ref="G9:G41" si="1">RANK(F9,F$8:F$41,0)</f>
        <v>7</v>
      </c>
      <c r="H9" s="65">
        <f>VLOOKUP($A9,'Return Data'!$B$7:$R$1700,12,0)</f>
        <v>-5.0914999999999999</v>
      </c>
      <c r="I9" s="66">
        <f t="shared" ref="I9:I41" si="2">RANK(H9,H$8:H$41,0)</f>
        <v>12</v>
      </c>
      <c r="J9" s="65">
        <f>VLOOKUP($A9,'Return Data'!$B$7:$R$1700,13,0)</f>
        <v>3.9199000000000002</v>
      </c>
      <c r="K9" s="66">
        <f t="shared" ref="K9:K41" si="3">RANK(J9,J$8:J$41,0)</f>
        <v>8</v>
      </c>
      <c r="L9" s="65">
        <f>VLOOKUP($A9,'Return Data'!$B$7:$R$1700,17,0)</f>
        <v>2.2440000000000002</v>
      </c>
      <c r="M9" s="66">
        <f t="shared" ref="M9:M41" si="4">RANK(L9,L$8:L$41,0)</f>
        <v>5</v>
      </c>
      <c r="N9" s="65"/>
      <c r="O9" s="66"/>
      <c r="P9" s="65"/>
      <c r="Q9" s="66"/>
      <c r="R9" s="65">
        <f>VLOOKUP($A9,'Return Data'!$B$7:$R$1700,16,0)</f>
        <v>6.7577999999999996</v>
      </c>
      <c r="S9" s="67">
        <f t="shared" ref="S9:S41" si="5">RANK(R9,R$8:R$41,0)</f>
        <v>27</v>
      </c>
    </row>
    <row r="10" spans="1:20" x14ac:dyDescent="0.3">
      <c r="A10" s="63" t="s">
        <v>1305</v>
      </c>
      <c r="B10" s="64">
        <f>VLOOKUP($A10,'Return Data'!$B$7:$R$1700,3,0)</f>
        <v>44041</v>
      </c>
      <c r="C10" s="65">
        <f>VLOOKUP($A10,'Return Data'!$B$7:$R$1700,4,0)</f>
        <v>94.68</v>
      </c>
      <c r="D10" s="65">
        <f>VLOOKUP($A10,'Return Data'!$B$7:$R$1700,10,0)</f>
        <v>13.402799999999999</v>
      </c>
      <c r="E10" s="66">
        <f t="shared" si="0"/>
        <v>14</v>
      </c>
      <c r="F10" s="65">
        <f>VLOOKUP($A10,'Return Data'!$B$7:$R$1700,11,0)</f>
        <v>-8.0866000000000007</v>
      </c>
      <c r="G10" s="66">
        <f t="shared" si="1"/>
        <v>12</v>
      </c>
      <c r="H10" s="65">
        <f>VLOOKUP($A10,'Return Data'!$B$7:$R$1700,12,0)</f>
        <v>-4.3442999999999996</v>
      </c>
      <c r="I10" s="66">
        <f t="shared" si="2"/>
        <v>8</v>
      </c>
      <c r="J10" s="65">
        <f>VLOOKUP($A10,'Return Data'!$B$7:$R$1700,13,0)</f>
        <v>0.41360000000000002</v>
      </c>
      <c r="K10" s="66">
        <f t="shared" si="3"/>
        <v>15</v>
      </c>
      <c r="L10" s="65">
        <f>VLOOKUP($A10,'Return Data'!$B$7:$R$1700,17,0)</f>
        <v>-2.6175999999999999</v>
      </c>
      <c r="M10" s="66">
        <f t="shared" si="4"/>
        <v>16</v>
      </c>
      <c r="N10" s="65">
        <f>VLOOKUP($A10,'Return Data'!$B$7:$R$1700,14,0)</f>
        <v>-0.40089999999999998</v>
      </c>
      <c r="O10" s="66">
        <f t="shared" ref="O10:O41" si="6">RANK(N10,N$8:N$41,0)</f>
        <v>21</v>
      </c>
      <c r="P10" s="65">
        <f>VLOOKUP($A10,'Return Data'!$B$7:$R$1700,15,0)</f>
        <v>3.4878</v>
      </c>
      <c r="Q10" s="66">
        <f t="shared" ref="Q10:Q41" si="7">RANK(P10,P$8:P$41,0)</f>
        <v>22</v>
      </c>
      <c r="R10" s="65">
        <f>VLOOKUP($A10,'Return Data'!$B$7:$R$1700,16,0)</f>
        <v>14.235099999999999</v>
      </c>
      <c r="S10" s="67">
        <f t="shared" si="5"/>
        <v>11</v>
      </c>
    </row>
    <row r="11" spans="1:20" x14ac:dyDescent="0.3">
      <c r="A11" s="63" t="s">
        <v>1307</v>
      </c>
      <c r="B11" s="64">
        <f>VLOOKUP($A11,'Return Data'!$B$7:$R$1700,3,0)</f>
        <v>44041</v>
      </c>
      <c r="C11" s="65">
        <f>VLOOKUP($A11,'Return Data'!$B$7:$R$1700,4,0)</f>
        <v>45.253999999999998</v>
      </c>
      <c r="D11" s="65">
        <f>VLOOKUP($A11,'Return Data'!$B$7:$R$1700,10,0)</f>
        <v>10.930300000000001</v>
      </c>
      <c r="E11" s="66">
        <f t="shared" si="0"/>
        <v>27</v>
      </c>
      <c r="F11" s="65">
        <f>VLOOKUP($A11,'Return Data'!$B$7:$R$1700,11,0)</f>
        <v>-13.1068</v>
      </c>
      <c r="G11" s="66">
        <f t="shared" si="1"/>
        <v>28</v>
      </c>
      <c r="H11" s="65">
        <f>VLOOKUP($A11,'Return Data'!$B$7:$R$1700,12,0)</f>
        <v>-6.6870000000000003</v>
      </c>
      <c r="I11" s="66">
        <f t="shared" si="2"/>
        <v>19</v>
      </c>
      <c r="J11" s="65">
        <f>VLOOKUP($A11,'Return Data'!$B$7:$R$1700,13,0)</f>
        <v>-0.4531</v>
      </c>
      <c r="K11" s="66">
        <f t="shared" si="3"/>
        <v>18</v>
      </c>
      <c r="L11" s="65">
        <f>VLOOKUP($A11,'Return Data'!$B$7:$R$1700,17,0)</f>
        <v>-1.1686000000000001</v>
      </c>
      <c r="M11" s="66">
        <f t="shared" si="4"/>
        <v>12</v>
      </c>
      <c r="N11" s="65">
        <f>VLOOKUP($A11,'Return Data'!$B$7:$R$1700,14,0)</f>
        <v>-0.37730000000000002</v>
      </c>
      <c r="O11" s="66">
        <f t="shared" si="6"/>
        <v>20</v>
      </c>
      <c r="P11" s="65">
        <f>VLOOKUP($A11,'Return Data'!$B$7:$R$1700,15,0)</f>
        <v>4.4169999999999998</v>
      </c>
      <c r="Q11" s="66">
        <f t="shared" si="7"/>
        <v>16</v>
      </c>
      <c r="R11" s="65">
        <f>VLOOKUP($A11,'Return Data'!$B$7:$R$1700,16,0)</f>
        <v>10.678800000000001</v>
      </c>
      <c r="S11" s="67">
        <f t="shared" si="5"/>
        <v>21</v>
      </c>
    </row>
    <row r="12" spans="1:20" x14ac:dyDescent="0.3">
      <c r="A12" s="63" t="s">
        <v>1311</v>
      </c>
      <c r="B12" s="64">
        <f>VLOOKUP($A12,'Return Data'!$B$7:$R$1700,3,0)</f>
        <v>44041</v>
      </c>
      <c r="C12" s="65">
        <f>VLOOKUP($A12,'Return Data'!$B$7:$R$1700,4,0)</f>
        <v>139.01</v>
      </c>
      <c r="D12" s="65">
        <f>VLOOKUP($A12,'Return Data'!$B$7:$R$1700,10,0)</f>
        <v>12.349500000000001</v>
      </c>
      <c r="E12" s="66">
        <f t="shared" si="0"/>
        <v>21</v>
      </c>
      <c r="F12" s="65">
        <f>VLOOKUP($A12,'Return Data'!$B$7:$R$1700,11,0)</f>
        <v>-4.7680999999999996</v>
      </c>
      <c r="G12" s="66">
        <f t="shared" si="1"/>
        <v>4</v>
      </c>
      <c r="H12" s="65">
        <f>VLOOKUP($A12,'Return Data'!$B$7:$R$1700,12,0)</f>
        <v>0.29580000000000001</v>
      </c>
      <c r="I12" s="66">
        <f t="shared" si="2"/>
        <v>4</v>
      </c>
      <c r="J12" s="65">
        <f>VLOOKUP($A12,'Return Data'!$B$7:$R$1700,13,0)</f>
        <v>7.1780999999999997</v>
      </c>
      <c r="K12" s="66">
        <f t="shared" si="3"/>
        <v>5</v>
      </c>
      <c r="L12" s="65">
        <f>VLOOKUP($A12,'Return Data'!$B$7:$R$1700,17,0)</f>
        <v>2.9523999999999999</v>
      </c>
      <c r="M12" s="66">
        <f t="shared" si="4"/>
        <v>4</v>
      </c>
      <c r="N12" s="65">
        <f>VLOOKUP($A12,'Return Data'!$B$7:$R$1700,14,0)</f>
        <v>6.2210000000000001</v>
      </c>
      <c r="O12" s="66">
        <f t="shared" si="6"/>
        <v>3</v>
      </c>
      <c r="P12" s="65">
        <f>VLOOKUP($A12,'Return Data'!$B$7:$R$1700,15,0)</f>
        <v>7.0639000000000003</v>
      </c>
      <c r="Q12" s="66">
        <f t="shared" si="7"/>
        <v>4</v>
      </c>
      <c r="R12" s="65">
        <f>VLOOKUP($A12,'Return Data'!$B$7:$R$1700,16,0)</f>
        <v>16.874099999999999</v>
      </c>
      <c r="S12" s="67">
        <f t="shared" si="5"/>
        <v>4</v>
      </c>
    </row>
    <row r="13" spans="1:20" x14ac:dyDescent="0.3">
      <c r="A13" s="63" t="s">
        <v>1313</v>
      </c>
      <c r="B13" s="64">
        <f>VLOOKUP($A13,'Return Data'!$B$7:$R$1700,3,0)</f>
        <v>44041</v>
      </c>
      <c r="C13" s="65">
        <f>VLOOKUP($A13,'Return Data'!$B$7:$R$1700,4,0)</f>
        <v>495.722727451754</v>
      </c>
      <c r="D13" s="65">
        <f>VLOOKUP($A13,'Return Data'!$B$7:$R$1700,10,0)</f>
        <v>11.614699999999999</v>
      </c>
      <c r="E13" s="66">
        <f t="shared" si="0"/>
        <v>24</v>
      </c>
      <c r="F13" s="65">
        <f>VLOOKUP($A13,'Return Data'!$B$7:$R$1700,11,0)</f>
        <v>-11.8466</v>
      </c>
      <c r="G13" s="66">
        <f t="shared" si="1"/>
        <v>22</v>
      </c>
      <c r="H13" s="65">
        <f>VLOOKUP($A13,'Return Data'!$B$7:$R$1700,12,0)</f>
        <v>-7.5335999999999999</v>
      </c>
      <c r="I13" s="66">
        <f t="shared" si="2"/>
        <v>24</v>
      </c>
      <c r="J13" s="65">
        <f>VLOOKUP($A13,'Return Data'!$B$7:$R$1700,13,0)</f>
        <v>2.6920999999999999</v>
      </c>
      <c r="K13" s="66">
        <f t="shared" si="3"/>
        <v>11</v>
      </c>
      <c r="L13" s="65">
        <f>VLOOKUP($A13,'Return Data'!$B$7:$R$1700,17,0)</f>
        <v>2.5700000000000001E-2</v>
      </c>
      <c r="M13" s="66">
        <f t="shared" si="4"/>
        <v>9</v>
      </c>
      <c r="N13" s="65">
        <f>VLOOKUP($A13,'Return Data'!$B$7:$R$1700,14,0)</f>
        <v>2.6635</v>
      </c>
      <c r="O13" s="66">
        <f t="shared" si="6"/>
        <v>8</v>
      </c>
      <c r="P13" s="65">
        <f>VLOOKUP($A13,'Return Data'!$B$7:$R$1700,15,0)</f>
        <v>6.3160999999999996</v>
      </c>
      <c r="Q13" s="66">
        <f t="shared" si="7"/>
        <v>11</v>
      </c>
      <c r="R13" s="65">
        <f>VLOOKUP($A13,'Return Data'!$B$7:$R$1700,16,0)</f>
        <v>18.267099999999999</v>
      </c>
      <c r="S13" s="67">
        <f t="shared" si="5"/>
        <v>2</v>
      </c>
    </row>
    <row r="14" spans="1:20" x14ac:dyDescent="0.3">
      <c r="A14" s="63" t="s">
        <v>1315</v>
      </c>
      <c r="B14" s="64">
        <f>VLOOKUP($A14,'Return Data'!$B$7:$R$1700,3,0)</f>
        <v>44041</v>
      </c>
      <c r="C14" s="65">
        <f>VLOOKUP($A14,'Return Data'!$B$7:$R$1700,4,0)</f>
        <v>13.752000000000001</v>
      </c>
      <c r="D14" s="65">
        <f>VLOOKUP($A14,'Return Data'!$B$7:$R$1700,10,0)</f>
        <v>13.0456</v>
      </c>
      <c r="E14" s="66">
        <f t="shared" si="0"/>
        <v>17</v>
      </c>
      <c r="F14" s="65">
        <f>VLOOKUP($A14,'Return Data'!$B$7:$R$1700,11,0)</f>
        <v>-10.3169</v>
      </c>
      <c r="G14" s="66">
        <f t="shared" si="1"/>
        <v>16</v>
      </c>
      <c r="H14" s="65">
        <f>VLOOKUP($A14,'Return Data'!$B$7:$R$1700,12,0)</f>
        <v>-7.1688999999999998</v>
      </c>
      <c r="I14" s="66">
        <f t="shared" si="2"/>
        <v>21</v>
      </c>
      <c r="J14" s="65">
        <f>VLOOKUP($A14,'Return Data'!$B$7:$R$1700,13,0)</f>
        <v>-1.7714000000000001</v>
      </c>
      <c r="K14" s="66">
        <f t="shared" si="3"/>
        <v>24</v>
      </c>
      <c r="L14" s="65">
        <f>VLOOKUP($A14,'Return Data'!$B$7:$R$1700,17,0)</f>
        <v>-3.2618</v>
      </c>
      <c r="M14" s="66">
        <f t="shared" si="4"/>
        <v>18</v>
      </c>
      <c r="N14" s="65">
        <f>VLOOKUP($A14,'Return Data'!$B$7:$R$1700,14,0)</f>
        <v>2.3624999999999998</v>
      </c>
      <c r="O14" s="66">
        <f t="shared" si="6"/>
        <v>9</v>
      </c>
      <c r="P14" s="65">
        <f>VLOOKUP($A14,'Return Data'!$B$7:$R$1700,15,0)</f>
        <v>5.8460999999999999</v>
      </c>
      <c r="Q14" s="66">
        <f t="shared" si="7"/>
        <v>13</v>
      </c>
      <c r="R14" s="65">
        <f>VLOOKUP($A14,'Return Data'!$B$7:$R$1700,16,0)</f>
        <v>5.9775999999999998</v>
      </c>
      <c r="S14" s="67">
        <f t="shared" si="5"/>
        <v>28</v>
      </c>
    </row>
    <row r="15" spans="1:20" x14ac:dyDescent="0.3">
      <c r="A15" s="63" t="s">
        <v>1317</v>
      </c>
      <c r="B15" s="64">
        <f>VLOOKUP($A15,'Return Data'!$B$7:$R$1700,3,0)</f>
        <v>44041</v>
      </c>
      <c r="C15" s="65">
        <f>VLOOKUP($A15,'Return Data'!$B$7:$R$1700,4,0)</f>
        <v>9.8759999999999994</v>
      </c>
      <c r="D15" s="65">
        <f>VLOOKUP($A15,'Return Data'!$B$7:$R$1700,10,0)</f>
        <v>12.7912</v>
      </c>
      <c r="E15" s="66">
        <f t="shared" si="0"/>
        <v>18</v>
      </c>
      <c r="F15" s="65">
        <f>VLOOKUP($A15,'Return Data'!$B$7:$R$1700,11,0)</f>
        <v>-12.495699999999999</v>
      </c>
      <c r="G15" s="66">
        <f t="shared" si="1"/>
        <v>26</v>
      </c>
      <c r="H15" s="65">
        <f>VLOOKUP($A15,'Return Data'!$B$7:$R$1700,12,0)</f>
        <v>-9.2120999999999995</v>
      </c>
      <c r="I15" s="66">
        <f t="shared" si="2"/>
        <v>26</v>
      </c>
      <c r="J15" s="65">
        <f>VLOOKUP($A15,'Return Data'!$B$7:$R$1700,13,0)</f>
        <v>-3.5971000000000002</v>
      </c>
      <c r="K15" s="66">
        <f t="shared" si="3"/>
        <v>25</v>
      </c>
      <c r="L15" s="65"/>
      <c r="M15" s="66"/>
      <c r="N15" s="65"/>
      <c r="O15" s="66"/>
      <c r="P15" s="65"/>
      <c r="Q15" s="66"/>
      <c r="R15" s="65">
        <f>VLOOKUP($A15,'Return Data'!$B$7:$R$1700,16,0)</f>
        <v>-0.60460000000000003</v>
      </c>
      <c r="S15" s="67">
        <f t="shared" si="5"/>
        <v>32</v>
      </c>
    </row>
    <row r="16" spans="1:20" x14ac:dyDescent="0.3">
      <c r="A16" s="63" t="s">
        <v>1318</v>
      </c>
      <c r="B16" s="64">
        <f>VLOOKUP($A16,'Return Data'!$B$7:$R$1700,3,0)</f>
        <v>44041</v>
      </c>
      <c r="C16" s="65">
        <f>VLOOKUP($A16,'Return Data'!$B$7:$R$1700,4,0)</f>
        <v>533.99570000000006</v>
      </c>
      <c r="D16" s="65">
        <f>VLOOKUP($A16,'Return Data'!$B$7:$R$1700,10,0)</f>
        <v>16.832899999999999</v>
      </c>
      <c r="E16" s="66">
        <f t="shared" si="0"/>
        <v>5</v>
      </c>
      <c r="F16" s="65">
        <f>VLOOKUP($A16,'Return Data'!$B$7:$R$1700,11,0)</f>
        <v>-11.703799999999999</v>
      </c>
      <c r="G16" s="66">
        <f t="shared" si="1"/>
        <v>20</v>
      </c>
      <c r="H16" s="65">
        <f>VLOOKUP($A16,'Return Data'!$B$7:$R$1700,12,0)</f>
        <v>-6.859</v>
      </c>
      <c r="I16" s="66">
        <f t="shared" si="2"/>
        <v>20</v>
      </c>
      <c r="J16" s="65">
        <f>VLOOKUP($A16,'Return Data'!$B$7:$R$1700,13,0)</f>
        <v>-3.8753000000000002</v>
      </c>
      <c r="K16" s="66">
        <f t="shared" si="3"/>
        <v>26</v>
      </c>
      <c r="L16" s="65">
        <f>VLOOKUP($A16,'Return Data'!$B$7:$R$1700,17,0)</f>
        <v>-4.7908999999999997</v>
      </c>
      <c r="M16" s="66">
        <f t="shared" si="4"/>
        <v>23</v>
      </c>
      <c r="N16" s="65">
        <f>VLOOKUP($A16,'Return Data'!$B$7:$R$1700,14,0)</f>
        <v>-1.6862999999999999</v>
      </c>
      <c r="O16" s="66">
        <f t="shared" si="6"/>
        <v>24</v>
      </c>
      <c r="P16" s="65">
        <f>VLOOKUP($A16,'Return Data'!$B$7:$R$1700,15,0)</f>
        <v>3.36</v>
      </c>
      <c r="Q16" s="66">
        <f t="shared" si="7"/>
        <v>23</v>
      </c>
      <c r="R16" s="65">
        <f>VLOOKUP($A16,'Return Data'!$B$7:$R$1700,16,0)</f>
        <v>16.6356</v>
      </c>
      <c r="S16" s="67">
        <f t="shared" si="5"/>
        <v>6</v>
      </c>
    </row>
    <row r="17" spans="1:19" x14ac:dyDescent="0.3">
      <c r="A17" s="63" t="s">
        <v>1320</v>
      </c>
      <c r="B17" s="64">
        <f>VLOOKUP($A17,'Return Data'!$B$7:$R$1700,3,0)</f>
        <v>44041</v>
      </c>
      <c r="C17" s="65">
        <f>VLOOKUP($A17,'Return Data'!$B$7:$R$1700,4,0)</f>
        <v>562.30100000000004</v>
      </c>
      <c r="D17" s="65">
        <f>VLOOKUP($A17,'Return Data'!$B$7:$R$1700,10,0)</f>
        <v>10.951499999999999</v>
      </c>
      <c r="E17" s="66">
        <f t="shared" si="0"/>
        <v>26</v>
      </c>
      <c r="F17" s="65">
        <f>VLOOKUP($A17,'Return Data'!$B$7:$R$1700,11,0)</f>
        <v>-16.122900000000001</v>
      </c>
      <c r="G17" s="66">
        <f t="shared" si="1"/>
        <v>32</v>
      </c>
      <c r="H17" s="65">
        <f>VLOOKUP($A17,'Return Data'!$B$7:$R$1700,12,0)</f>
        <v>-14.162000000000001</v>
      </c>
      <c r="I17" s="66">
        <f t="shared" si="2"/>
        <v>33</v>
      </c>
      <c r="J17" s="65">
        <f>VLOOKUP($A17,'Return Data'!$B$7:$R$1700,13,0)</f>
        <v>-13.615500000000001</v>
      </c>
      <c r="K17" s="66">
        <f t="shared" si="3"/>
        <v>32</v>
      </c>
      <c r="L17" s="65">
        <f>VLOOKUP($A17,'Return Data'!$B$7:$R$1700,17,0)</f>
        <v>-5.1364000000000001</v>
      </c>
      <c r="M17" s="66">
        <f t="shared" si="4"/>
        <v>24</v>
      </c>
      <c r="N17" s="65">
        <f>VLOOKUP($A17,'Return Data'!$B$7:$R$1700,14,0)</f>
        <v>-2.0693000000000001</v>
      </c>
      <c r="O17" s="66">
        <f t="shared" si="6"/>
        <v>26</v>
      </c>
      <c r="P17" s="65">
        <f>VLOOKUP($A17,'Return Data'!$B$7:$R$1700,15,0)</f>
        <v>3.6747999999999998</v>
      </c>
      <c r="Q17" s="66">
        <f t="shared" si="7"/>
        <v>21</v>
      </c>
      <c r="R17" s="65">
        <f>VLOOKUP($A17,'Return Data'!$B$7:$R$1700,16,0)</f>
        <v>17.052299999999999</v>
      </c>
      <c r="S17" s="67">
        <f t="shared" si="5"/>
        <v>3</v>
      </c>
    </row>
    <row r="18" spans="1:19" x14ac:dyDescent="0.3">
      <c r="A18" s="63" t="s">
        <v>1322</v>
      </c>
      <c r="B18" s="64">
        <f>VLOOKUP($A18,'Return Data'!$B$7:$R$1700,3,0)</f>
        <v>44041</v>
      </c>
      <c r="C18" s="65">
        <f>VLOOKUP($A18,'Return Data'!$B$7:$R$1700,4,0)</f>
        <v>79.893000000000001</v>
      </c>
      <c r="D18" s="65">
        <f>VLOOKUP($A18,'Return Data'!$B$7:$R$1700,10,0)</f>
        <v>14.1236</v>
      </c>
      <c r="E18" s="66">
        <f t="shared" si="0"/>
        <v>11</v>
      </c>
      <c r="F18" s="65">
        <f>VLOOKUP($A18,'Return Data'!$B$7:$R$1700,11,0)</f>
        <v>-11.4701</v>
      </c>
      <c r="G18" s="66">
        <f t="shared" si="1"/>
        <v>19</v>
      </c>
      <c r="H18" s="65">
        <f>VLOOKUP($A18,'Return Data'!$B$7:$R$1700,12,0)</f>
        <v>-5.3284000000000002</v>
      </c>
      <c r="I18" s="66">
        <f t="shared" si="2"/>
        <v>13</v>
      </c>
      <c r="J18" s="65">
        <f>VLOOKUP($A18,'Return Data'!$B$7:$R$1700,13,0)</f>
        <v>-1.0118</v>
      </c>
      <c r="K18" s="66">
        <f t="shared" si="3"/>
        <v>21</v>
      </c>
      <c r="L18" s="65">
        <f>VLOOKUP($A18,'Return Data'!$B$7:$R$1700,17,0)</f>
        <v>-5.5850999999999997</v>
      </c>
      <c r="M18" s="66">
        <f t="shared" si="4"/>
        <v>26</v>
      </c>
      <c r="N18" s="65">
        <f>VLOOKUP($A18,'Return Data'!$B$7:$R$1700,14,0)</f>
        <v>-1.8339000000000001</v>
      </c>
      <c r="O18" s="66">
        <f t="shared" si="6"/>
        <v>25</v>
      </c>
      <c r="P18" s="65">
        <f>VLOOKUP($A18,'Return Data'!$B$7:$R$1700,15,0)</f>
        <v>4.1177000000000001</v>
      </c>
      <c r="Q18" s="66">
        <f t="shared" si="7"/>
        <v>19</v>
      </c>
      <c r="R18" s="65">
        <f>VLOOKUP($A18,'Return Data'!$B$7:$R$1700,16,0)</f>
        <v>13.4756</v>
      </c>
      <c r="S18" s="67">
        <f t="shared" si="5"/>
        <v>14</v>
      </c>
    </row>
    <row r="19" spans="1:19" x14ac:dyDescent="0.3">
      <c r="A19" s="63" t="s">
        <v>1324</v>
      </c>
      <c r="B19" s="64">
        <f>VLOOKUP($A19,'Return Data'!$B$7:$R$1700,3,0)</f>
        <v>44041</v>
      </c>
      <c r="C19" s="65">
        <f>VLOOKUP($A19,'Return Data'!$B$7:$R$1700,4,0)</f>
        <v>258.02999999999997</v>
      </c>
      <c r="D19" s="65">
        <f>VLOOKUP($A19,'Return Data'!$B$7:$R$1700,10,0)</f>
        <v>13.5695</v>
      </c>
      <c r="E19" s="66">
        <f t="shared" si="0"/>
        <v>13</v>
      </c>
      <c r="F19" s="65">
        <f>VLOOKUP($A19,'Return Data'!$B$7:$R$1700,11,0)</f>
        <v>-14.776899999999999</v>
      </c>
      <c r="G19" s="66">
        <f t="shared" si="1"/>
        <v>30</v>
      </c>
      <c r="H19" s="65">
        <f>VLOOKUP($A19,'Return Data'!$B$7:$R$1700,12,0)</f>
        <v>-11.113</v>
      </c>
      <c r="I19" s="66">
        <f t="shared" si="2"/>
        <v>30</v>
      </c>
      <c r="J19" s="65">
        <f>VLOOKUP($A19,'Return Data'!$B$7:$R$1700,13,0)</f>
        <v>-8.9745000000000008</v>
      </c>
      <c r="K19" s="66">
        <f t="shared" si="3"/>
        <v>31</v>
      </c>
      <c r="L19" s="65">
        <f>VLOOKUP($A19,'Return Data'!$B$7:$R$1700,17,0)</f>
        <v>-5.2576000000000001</v>
      </c>
      <c r="M19" s="66">
        <f t="shared" si="4"/>
        <v>25</v>
      </c>
      <c r="N19" s="65">
        <f>VLOOKUP($A19,'Return Data'!$B$7:$R$1700,14,0)</f>
        <v>-0.32540000000000002</v>
      </c>
      <c r="O19" s="66">
        <f t="shared" si="6"/>
        <v>19</v>
      </c>
      <c r="P19" s="65">
        <f>VLOOKUP($A19,'Return Data'!$B$7:$R$1700,15,0)</f>
        <v>4.6505999999999998</v>
      </c>
      <c r="Q19" s="66">
        <f t="shared" si="7"/>
        <v>14</v>
      </c>
      <c r="R19" s="65">
        <f>VLOOKUP($A19,'Return Data'!$B$7:$R$1700,16,0)</f>
        <v>13.4026</v>
      </c>
      <c r="S19" s="67">
        <f t="shared" si="5"/>
        <v>15</v>
      </c>
    </row>
    <row r="20" spans="1:19" x14ac:dyDescent="0.3">
      <c r="A20" s="63" t="s">
        <v>1326</v>
      </c>
      <c r="B20" s="64">
        <f>VLOOKUP($A20,'Return Data'!$B$7:$R$1700,3,0)</f>
        <v>44041</v>
      </c>
      <c r="C20" s="65">
        <f>VLOOKUP($A20,'Return Data'!$B$7:$R$1700,4,0)</f>
        <v>20.55</v>
      </c>
      <c r="D20" s="65">
        <f>VLOOKUP($A20,'Return Data'!$B$7:$R$1700,10,0)</f>
        <v>11.928100000000001</v>
      </c>
      <c r="E20" s="66">
        <f t="shared" si="0"/>
        <v>22</v>
      </c>
      <c r="F20" s="65">
        <f>VLOOKUP($A20,'Return Data'!$B$7:$R$1700,11,0)</f>
        <v>-9.5112000000000005</v>
      </c>
      <c r="G20" s="66">
        <f t="shared" si="1"/>
        <v>15</v>
      </c>
      <c r="H20" s="65">
        <f>VLOOKUP($A20,'Return Data'!$B$7:$R$1700,12,0)</f>
        <v>-7.6818999999999997</v>
      </c>
      <c r="I20" s="66">
        <f t="shared" si="2"/>
        <v>25</v>
      </c>
      <c r="J20" s="65">
        <f>VLOOKUP($A20,'Return Data'!$B$7:$R$1700,13,0)</f>
        <v>3.6831</v>
      </c>
      <c r="K20" s="66">
        <f t="shared" si="3"/>
        <v>9</v>
      </c>
      <c r="L20" s="65">
        <f>VLOOKUP($A20,'Return Data'!$B$7:$R$1700,17,0)</f>
        <v>-2.2930999999999999</v>
      </c>
      <c r="M20" s="66">
        <f t="shared" si="4"/>
        <v>15</v>
      </c>
      <c r="N20" s="65">
        <f>VLOOKUP($A20,'Return Data'!$B$7:$R$1700,14,0)</f>
        <v>1.2787999999999999</v>
      </c>
      <c r="O20" s="66">
        <f t="shared" si="6"/>
        <v>13</v>
      </c>
      <c r="P20" s="65">
        <f>VLOOKUP($A20,'Return Data'!$B$7:$R$1700,15,0)</f>
        <v>3.7519999999999998</v>
      </c>
      <c r="Q20" s="66">
        <f t="shared" si="7"/>
        <v>20</v>
      </c>
      <c r="R20" s="65">
        <f>VLOOKUP($A20,'Return Data'!$B$7:$R$1700,16,0)</f>
        <v>12.026400000000001</v>
      </c>
      <c r="S20" s="67">
        <f t="shared" si="5"/>
        <v>17</v>
      </c>
    </row>
    <row r="21" spans="1:19" x14ac:dyDescent="0.3">
      <c r="A21" s="63" t="s">
        <v>1329</v>
      </c>
      <c r="B21" s="64">
        <f>VLOOKUP($A21,'Return Data'!$B$7:$R$1700,3,0)</f>
        <v>44041</v>
      </c>
      <c r="C21" s="65">
        <f>VLOOKUP($A21,'Return Data'!$B$7:$R$1700,4,0)</f>
        <v>84.2</v>
      </c>
      <c r="D21" s="65">
        <f>VLOOKUP($A21,'Return Data'!$B$7:$R$1700,10,0)</f>
        <v>8.4352999999999998</v>
      </c>
      <c r="E21" s="66">
        <f t="shared" si="0"/>
        <v>32</v>
      </c>
      <c r="F21" s="65">
        <f>VLOOKUP($A21,'Return Data'!$B$7:$R$1700,11,0)</f>
        <v>-15.6228</v>
      </c>
      <c r="G21" s="66">
        <f t="shared" si="1"/>
        <v>31</v>
      </c>
      <c r="H21" s="65">
        <f>VLOOKUP($A21,'Return Data'!$B$7:$R$1700,12,0)</f>
        <v>-11.6196</v>
      </c>
      <c r="I21" s="66">
        <f t="shared" si="2"/>
        <v>31</v>
      </c>
      <c r="J21" s="65">
        <f>VLOOKUP($A21,'Return Data'!$B$7:$R$1700,13,0)</f>
        <v>-4.3291000000000004</v>
      </c>
      <c r="K21" s="66">
        <f t="shared" si="3"/>
        <v>27</v>
      </c>
      <c r="L21" s="65">
        <f>VLOOKUP($A21,'Return Data'!$B$7:$R$1700,17,0)</f>
        <v>-6.2053000000000003</v>
      </c>
      <c r="M21" s="66">
        <f t="shared" si="4"/>
        <v>27</v>
      </c>
      <c r="N21" s="65">
        <f>VLOOKUP($A21,'Return Data'!$B$7:$R$1700,14,0)</f>
        <v>-1.5876999999999999</v>
      </c>
      <c r="O21" s="66">
        <f t="shared" si="6"/>
        <v>23</v>
      </c>
      <c r="P21" s="65">
        <f>VLOOKUP($A21,'Return Data'!$B$7:$R$1700,15,0)</f>
        <v>2.3919000000000001</v>
      </c>
      <c r="Q21" s="66">
        <f t="shared" si="7"/>
        <v>25</v>
      </c>
      <c r="R21" s="65">
        <f>VLOOKUP($A21,'Return Data'!$B$7:$R$1700,16,0)</f>
        <v>15.434699999999999</v>
      </c>
      <c r="S21" s="67">
        <f t="shared" si="5"/>
        <v>9</v>
      </c>
    </row>
    <row r="22" spans="1:19" x14ac:dyDescent="0.3">
      <c r="A22" s="63" t="s">
        <v>1331</v>
      </c>
      <c r="B22" s="64">
        <f>VLOOKUP($A22,'Return Data'!$B$7:$R$1700,3,0)</f>
        <v>44041</v>
      </c>
      <c r="C22" s="65">
        <f>VLOOKUP($A22,'Return Data'!$B$7:$R$1700,4,0)</f>
        <v>44.82</v>
      </c>
      <c r="D22" s="65">
        <f>VLOOKUP($A22,'Return Data'!$B$7:$R$1700,10,0)</f>
        <v>10.2041</v>
      </c>
      <c r="E22" s="66">
        <f t="shared" si="0"/>
        <v>29</v>
      </c>
      <c r="F22" s="65">
        <f>VLOOKUP($A22,'Return Data'!$B$7:$R$1700,11,0)</f>
        <v>-12.306800000000001</v>
      </c>
      <c r="G22" s="66">
        <f t="shared" si="1"/>
        <v>25</v>
      </c>
      <c r="H22" s="65">
        <f>VLOOKUP($A22,'Return Data'!$B$7:$R$1700,12,0)</f>
        <v>-5.0826000000000002</v>
      </c>
      <c r="I22" s="66">
        <f t="shared" si="2"/>
        <v>11</v>
      </c>
      <c r="J22" s="65">
        <f>VLOOKUP($A22,'Return Data'!$B$7:$R$1700,13,0)</f>
        <v>2.1421999999999999</v>
      </c>
      <c r="K22" s="66">
        <f t="shared" si="3"/>
        <v>12</v>
      </c>
      <c r="L22" s="65">
        <f>VLOOKUP($A22,'Return Data'!$B$7:$R$1700,17,0)</f>
        <v>-4.6717000000000004</v>
      </c>
      <c r="M22" s="66">
        <f t="shared" si="4"/>
        <v>22</v>
      </c>
      <c r="N22" s="65">
        <f>VLOOKUP($A22,'Return Data'!$B$7:$R$1700,14,0)</f>
        <v>-0.44879999999999998</v>
      </c>
      <c r="O22" s="66">
        <f t="shared" si="6"/>
        <v>22</v>
      </c>
      <c r="P22" s="65">
        <f>VLOOKUP($A22,'Return Data'!$B$7:$R$1700,15,0)</f>
        <v>4.2161999999999997</v>
      </c>
      <c r="Q22" s="66">
        <f t="shared" si="7"/>
        <v>18</v>
      </c>
      <c r="R22" s="65">
        <f>VLOOKUP($A22,'Return Data'!$B$7:$R$1700,16,0)</f>
        <v>12.886699999999999</v>
      </c>
      <c r="S22" s="67">
        <f t="shared" si="5"/>
        <v>16</v>
      </c>
    </row>
    <row r="23" spans="1:19" x14ac:dyDescent="0.3">
      <c r="A23" s="63" t="s">
        <v>1334</v>
      </c>
      <c r="B23" s="64">
        <f>VLOOKUP($A23,'Return Data'!$B$7:$R$1700,3,0)</f>
        <v>44041</v>
      </c>
      <c r="C23" s="65">
        <f>VLOOKUP($A23,'Return Data'!$B$7:$R$1700,4,0)</f>
        <v>9.5642999999999994</v>
      </c>
      <c r="D23" s="65">
        <f>VLOOKUP($A23,'Return Data'!$B$7:$R$1700,10,0)</f>
        <v>7.4737</v>
      </c>
      <c r="E23" s="66">
        <f t="shared" si="0"/>
        <v>34</v>
      </c>
      <c r="F23" s="65">
        <f>VLOOKUP($A23,'Return Data'!$B$7:$R$1700,11,0)</f>
        <v>-17.431000000000001</v>
      </c>
      <c r="G23" s="66">
        <f t="shared" si="1"/>
        <v>33</v>
      </c>
      <c r="H23" s="65">
        <f>VLOOKUP($A23,'Return Data'!$B$7:$R$1700,12,0)</f>
        <v>-13.021000000000001</v>
      </c>
      <c r="I23" s="66">
        <f t="shared" si="2"/>
        <v>32</v>
      </c>
      <c r="J23" s="65">
        <f>VLOOKUP($A23,'Return Data'!$B$7:$R$1700,13,0)</f>
        <v>-4.4497</v>
      </c>
      <c r="K23" s="66">
        <f t="shared" si="3"/>
        <v>28</v>
      </c>
      <c r="L23" s="65"/>
      <c r="M23" s="66"/>
      <c r="N23" s="65"/>
      <c r="O23" s="66"/>
      <c r="P23" s="65"/>
      <c r="Q23" s="66"/>
      <c r="R23" s="65">
        <f>VLOOKUP($A23,'Return Data'!$B$7:$R$1700,16,0)</f>
        <v>-3.6198999999999999</v>
      </c>
      <c r="S23" s="67">
        <f t="shared" si="5"/>
        <v>34</v>
      </c>
    </row>
    <row r="24" spans="1:19" x14ac:dyDescent="0.3">
      <c r="A24" s="63" t="s">
        <v>1335</v>
      </c>
      <c r="B24" s="64">
        <f>VLOOKUP($A24,'Return Data'!$B$7:$R$1700,3,0)</f>
        <v>44041</v>
      </c>
      <c r="C24" s="65">
        <f>VLOOKUP($A24,'Return Data'!$B$7:$R$1700,4,0)</f>
        <v>31.184200000000001</v>
      </c>
      <c r="D24" s="65">
        <f>VLOOKUP($A24,'Return Data'!$B$7:$R$1700,10,0)</f>
        <v>11.2232</v>
      </c>
      <c r="E24" s="66">
        <f t="shared" si="0"/>
        <v>25</v>
      </c>
      <c r="F24" s="65">
        <f>VLOOKUP($A24,'Return Data'!$B$7:$R$1700,11,0)</f>
        <v>-11.8184</v>
      </c>
      <c r="G24" s="66">
        <f t="shared" si="1"/>
        <v>21</v>
      </c>
      <c r="H24" s="65">
        <f>VLOOKUP($A24,'Return Data'!$B$7:$R$1700,12,0)</f>
        <v>-10.5214</v>
      </c>
      <c r="I24" s="66">
        <f t="shared" si="2"/>
        <v>29</v>
      </c>
      <c r="J24" s="65">
        <f>VLOOKUP($A24,'Return Data'!$B$7:$R$1700,13,0)</f>
        <v>0.26040000000000002</v>
      </c>
      <c r="K24" s="66">
        <f t="shared" si="3"/>
        <v>16</v>
      </c>
      <c r="L24" s="65">
        <f>VLOOKUP($A24,'Return Data'!$B$7:$R$1700,17,0)</f>
        <v>-1.972</v>
      </c>
      <c r="M24" s="66">
        <f t="shared" si="4"/>
        <v>13</v>
      </c>
      <c r="N24" s="65">
        <f>VLOOKUP($A24,'Return Data'!$B$7:$R$1700,14,0)</f>
        <v>1.3928</v>
      </c>
      <c r="O24" s="66">
        <f t="shared" si="6"/>
        <v>12</v>
      </c>
      <c r="P24" s="65">
        <f>VLOOKUP($A24,'Return Data'!$B$7:$R$1700,15,0)</f>
        <v>6.6117999999999997</v>
      </c>
      <c r="Q24" s="66">
        <f t="shared" si="7"/>
        <v>9</v>
      </c>
      <c r="R24" s="65">
        <f>VLOOKUP($A24,'Return Data'!$B$7:$R$1700,16,0)</f>
        <v>10.069100000000001</v>
      </c>
      <c r="S24" s="67">
        <f t="shared" si="5"/>
        <v>22</v>
      </c>
    </row>
    <row r="25" spans="1:19" x14ac:dyDescent="0.3">
      <c r="A25" s="63" t="s">
        <v>1337</v>
      </c>
      <c r="B25" s="64">
        <f>VLOOKUP($A25,'Return Data'!$B$7:$R$1700,3,0)</f>
        <v>44041</v>
      </c>
      <c r="C25" s="65">
        <f>VLOOKUP($A25,'Return Data'!$B$7:$R$1700,4,0)</f>
        <v>34.234000000000002</v>
      </c>
      <c r="D25" s="65">
        <f>VLOOKUP($A25,'Return Data'!$B$7:$R$1700,10,0)</f>
        <v>15.056800000000001</v>
      </c>
      <c r="E25" s="66">
        <f t="shared" si="0"/>
        <v>9</v>
      </c>
      <c r="F25" s="65">
        <f>VLOOKUP($A25,'Return Data'!$B$7:$R$1700,11,0)</f>
        <v>-10.776899999999999</v>
      </c>
      <c r="G25" s="66">
        <f t="shared" si="1"/>
        <v>17</v>
      </c>
      <c r="H25" s="65">
        <f>VLOOKUP($A25,'Return Data'!$B$7:$R$1700,12,0)</f>
        <v>-5.7615999999999996</v>
      </c>
      <c r="I25" s="66">
        <f t="shared" si="2"/>
        <v>14</v>
      </c>
      <c r="J25" s="65">
        <f>VLOOKUP($A25,'Return Data'!$B$7:$R$1700,13,0)</f>
        <v>-0.56640000000000001</v>
      </c>
      <c r="K25" s="66">
        <f t="shared" si="3"/>
        <v>19</v>
      </c>
      <c r="L25" s="65">
        <f>VLOOKUP($A25,'Return Data'!$B$7:$R$1700,17,0)</f>
        <v>-0.53390000000000004</v>
      </c>
      <c r="M25" s="66">
        <f t="shared" si="4"/>
        <v>11</v>
      </c>
      <c r="N25" s="65">
        <f>VLOOKUP($A25,'Return Data'!$B$7:$R$1700,14,0)</f>
        <v>2.6812999999999998</v>
      </c>
      <c r="O25" s="66">
        <f t="shared" si="6"/>
        <v>7</v>
      </c>
      <c r="P25" s="65">
        <f>VLOOKUP($A25,'Return Data'!$B$7:$R$1700,15,0)</f>
        <v>7.657</v>
      </c>
      <c r="Q25" s="66">
        <f t="shared" si="7"/>
        <v>3</v>
      </c>
      <c r="R25" s="65">
        <f>VLOOKUP($A25,'Return Data'!$B$7:$R$1700,16,0)</f>
        <v>11.9666</v>
      </c>
      <c r="S25" s="67">
        <f t="shared" si="5"/>
        <v>18</v>
      </c>
    </row>
    <row r="26" spans="1:19" x14ac:dyDescent="0.3">
      <c r="A26" s="63" t="s">
        <v>1340</v>
      </c>
      <c r="B26" s="64">
        <f>VLOOKUP($A26,'Return Data'!$B$7:$R$1700,3,0)</f>
        <v>44041</v>
      </c>
      <c r="C26" s="65">
        <f>VLOOKUP($A26,'Return Data'!$B$7:$R$1700,4,0)</f>
        <v>78.341999999999999</v>
      </c>
      <c r="D26" s="65">
        <f>VLOOKUP($A26,'Return Data'!$B$7:$R$1700,10,0)</f>
        <v>16.4694</v>
      </c>
      <c r="E26" s="66">
        <f t="shared" si="0"/>
        <v>6</v>
      </c>
      <c r="F26" s="65">
        <f>VLOOKUP($A26,'Return Data'!$B$7:$R$1700,11,0)</f>
        <v>-7.6504000000000003</v>
      </c>
      <c r="G26" s="66">
        <f t="shared" si="1"/>
        <v>10</v>
      </c>
      <c r="H26" s="65">
        <f>VLOOKUP($A26,'Return Data'!$B$7:$R$1700,12,0)</f>
        <v>-4.8220000000000001</v>
      </c>
      <c r="I26" s="66">
        <f t="shared" si="2"/>
        <v>10</v>
      </c>
      <c r="J26" s="65">
        <f>VLOOKUP($A26,'Return Data'!$B$7:$R$1700,13,0)</f>
        <v>-0.78520000000000001</v>
      </c>
      <c r="K26" s="66">
        <f t="shared" si="3"/>
        <v>20</v>
      </c>
      <c r="L26" s="65">
        <f>VLOOKUP($A26,'Return Data'!$B$7:$R$1700,17,0)</f>
        <v>-3.4750999999999999</v>
      </c>
      <c r="M26" s="66">
        <f t="shared" si="4"/>
        <v>19</v>
      </c>
      <c r="N26" s="65">
        <f>VLOOKUP($A26,'Return Data'!$B$7:$R$1700,14,0)</f>
        <v>0.64659999999999995</v>
      </c>
      <c r="O26" s="66">
        <f t="shared" si="6"/>
        <v>15</v>
      </c>
      <c r="P26" s="65">
        <f>VLOOKUP($A26,'Return Data'!$B$7:$R$1700,15,0)</f>
        <v>4.3559000000000001</v>
      </c>
      <c r="Q26" s="66">
        <f t="shared" si="7"/>
        <v>17</v>
      </c>
      <c r="R26" s="65">
        <f>VLOOKUP($A26,'Return Data'!$B$7:$R$1700,16,0)</f>
        <v>14.4887</v>
      </c>
      <c r="S26" s="67">
        <f t="shared" si="5"/>
        <v>10</v>
      </c>
    </row>
    <row r="27" spans="1:19" x14ac:dyDescent="0.3">
      <c r="A27" s="63" t="s">
        <v>1341</v>
      </c>
      <c r="B27" s="64">
        <f>VLOOKUP($A27,'Return Data'!$B$7:$R$1700,3,0)</f>
        <v>44041</v>
      </c>
      <c r="C27" s="65">
        <f>VLOOKUP($A27,'Return Data'!$B$7:$R$1700,4,0)</f>
        <v>45.6995</v>
      </c>
      <c r="D27" s="65">
        <f>VLOOKUP($A27,'Return Data'!$B$7:$R$1700,10,0)</f>
        <v>8.5372000000000003</v>
      </c>
      <c r="E27" s="66">
        <f t="shared" si="0"/>
        <v>31</v>
      </c>
      <c r="F27" s="65">
        <f>VLOOKUP($A27,'Return Data'!$B$7:$R$1700,11,0)</f>
        <v>-12.2301</v>
      </c>
      <c r="G27" s="66">
        <f t="shared" si="1"/>
        <v>24</v>
      </c>
      <c r="H27" s="65">
        <f>VLOOKUP($A27,'Return Data'!$B$7:$R$1700,12,0)</f>
        <v>-7.5252999999999997</v>
      </c>
      <c r="I27" s="66">
        <f t="shared" si="2"/>
        <v>23</v>
      </c>
      <c r="J27" s="65">
        <f>VLOOKUP($A27,'Return Data'!$B$7:$R$1700,13,0)</f>
        <v>-4.3299999999999998E-2</v>
      </c>
      <c r="K27" s="66">
        <f t="shared" si="3"/>
        <v>17</v>
      </c>
      <c r="L27" s="65">
        <f>VLOOKUP($A27,'Return Data'!$B$7:$R$1700,17,0)</f>
        <v>0.79759999999999998</v>
      </c>
      <c r="M27" s="66">
        <f t="shared" si="4"/>
        <v>8</v>
      </c>
      <c r="N27" s="65">
        <f>VLOOKUP($A27,'Return Data'!$B$7:$R$1700,14,0)</f>
        <v>1.7078</v>
      </c>
      <c r="O27" s="66">
        <f t="shared" si="6"/>
        <v>11</v>
      </c>
      <c r="P27" s="65">
        <f>VLOOKUP($A27,'Return Data'!$B$7:$R$1700,15,0)</f>
        <v>2.7833000000000001</v>
      </c>
      <c r="Q27" s="66">
        <f t="shared" si="7"/>
        <v>24</v>
      </c>
      <c r="R27" s="65">
        <f>VLOOKUP($A27,'Return Data'!$B$7:$R$1700,16,0)</f>
        <v>8.0388999999999999</v>
      </c>
      <c r="S27" s="67">
        <f t="shared" si="5"/>
        <v>24</v>
      </c>
    </row>
    <row r="28" spans="1:19" x14ac:dyDescent="0.3">
      <c r="A28" s="63" t="s">
        <v>1344</v>
      </c>
      <c r="B28" s="64">
        <f>VLOOKUP($A28,'Return Data'!$B$7:$R$1700,3,0)</f>
        <v>44041</v>
      </c>
      <c r="C28" s="65">
        <f>VLOOKUP($A28,'Return Data'!$B$7:$R$1700,4,0)</f>
        <v>11.1059</v>
      </c>
      <c r="D28" s="65">
        <f>VLOOKUP($A28,'Return Data'!$B$7:$R$1700,10,0)</f>
        <v>12.754799999999999</v>
      </c>
      <c r="E28" s="66">
        <f t="shared" si="0"/>
        <v>19</v>
      </c>
      <c r="F28" s="65">
        <f>VLOOKUP($A28,'Return Data'!$B$7:$R$1700,11,0)</f>
        <v>-7.3628</v>
      </c>
      <c r="G28" s="66">
        <f t="shared" si="1"/>
        <v>8</v>
      </c>
      <c r="H28" s="65">
        <f>VLOOKUP($A28,'Return Data'!$B$7:$R$1700,12,0)</f>
        <v>-2.2677999999999998</v>
      </c>
      <c r="I28" s="66">
        <f t="shared" si="2"/>
        <v>7</v>
      </c>
      <c r="J28" s="65">
        <f>VLOOKUP($A28,'Return Data'!$B$7:$R$1700,13,0)</f>
        <v>5.6829000000000001</v>
      </c>
      <c r="K28" s="66">
        <f t="shared" si="3"/>
        <v>7</v>
      </c>
      <c r="L28" s="65">
        <f>VLOOKUP($A28,'Return Data'!$B$7:$R$1700,17,0)</f>
        <v>0.89239999999999997</v>
      </c>
      <c r="M28" s="66">
        <f t="shared" si="4"/>
        <v>6</v>
      </c>
      <c r="N28" s="65">
        <f>VLOOKUP($A28,'Return Data'!$B$7:$R$1700,14,0)</f>
        <v>1.9132</v>
      </c>
      <c r="O28" s="66">
        <f t="shared" si="6"/>
        <v>10</v>
      </c>
      <c r="P28" s="65"/>
      <c r="Q28" s="66"/>
      <c r="R28" s="65">
        <f>VLOOKUP($A28,'Return Data'!$B$7:$R$1700,16,0)</f>
        <v>3.3119999999999998</v>
      </c>
      <c r="S28" s="67">
        <f t="shared" si="5"/>
        <v>29</v>
      </c>
    </row>
    <row r="29" spans="1:19" x14ac:dyDescent="0.3">
      <c r="A29" s="63" t="s">
        <v>1346</v>
      </c>
      <c r="B29" s="64">
        <f>VLOOKUP($A29,'Return Data'!$B$7:$R$1700,3,0)</f>
        <v>44041</v>
      </c>
      <c r="C29" s="65">
        <f>VLOOKUP($A29,'Return Data'!$B$7:$R$1700,4,0)</f>
        <v>25.171700000000001</v>
      </c>
      <c r="D29" s="65">
        <f>VLOOKUP($A29,'Return Data'!$B$7:$R$1700,10,0)</f>
        <v>17.858799999999999</v>
      </c>
      <c r="E29" s="66">
        <f t="shared" si="0"/>
        <v>4</v>
      </c>
      <c r="F29" s="65">
        <f>VLOOKUP($A29,'Return Data'!$B$7:$R$1700,11,0)</f>
        <v>-7.9736000000000002</v>
      </c>
      <c r="G29" s="66">
        <f t="shared" si="1"/>
        <v>11</v>
      </c>
      <c r="H29" s="65">
        <f>VLOOKUP($A29,'Return Data'!$B$7:$R$1700,12,0)</f>
        <v>-6.6733000000000002</v>
      </c>
      <c r="I29" s="66">
        <f t="shared" si="2"/>
        <v>18</v>
      </c>
      <c r="J29" s="65">
        <f>VLOOKUP($A29,'Return Data'!$B$7:$R$1700,13,0)</f>
        <v>1.7568999999999999</v>
      </c>
      <c r="K29" s="66">
        <f t="shared" si="3"/>
        <v>13</v>
      </c>
      <c r="L29" s="65">
        <f>VLOOKUP($A29,'Return Data'!$B$7:$R$1700,17,0)</f>
        <v>-3.9198</v>
      </c>
      <c r="M29" s="66">
        <f t="shared" si="4"/>
        <v>21</v>
      </c>
      <c r="N29" s="65">
        <f>VLOOKUP($A29,'Return Data'!$B$7:$R$1700,14,0)</f>
        <v>-9.64E-2</v>
      </c>
      <c r="O29" s="66">
        <f t="shared" si="6"/>
        <v>17</v>
      </c>
      <c r="P29" s="65">
        <f>VLOOKUP($A29,'Return Data'!$B$7:$R$1700,15,0)</f>
        <v>6.7034000000000002</v>
      </c>
      <c r="Q29" s="66">
        <f t="shared" si="7"/>
        <v>8</v>
      </c>
      <c r="R29" s="65">
        <f>VLOOKUP($A29,'Return Data'!$B$7:$R$1700,16,0)</f>
        <v>15.896100000000001</v>
      </c>
      <c r="S29" s="67">
        <f t="shared" si="5"/>
        <v>8</v>
      </c>
    </row>
    <row r="30" spans="1:19" x14ac:dyDescent="0.3">
      <c r="A30" s="63" t="s">
        <v>1347</v>
      </c>
      <c r="B30" s="64">
        <f>VLOOKUP($A30,'Return Data'!$B$7:$R$1700,3,0)</f>
        <v>44041</v>
      </c>
      <c r="C30" s="65">
        <f>VLOOKUP($A30,'Return Data'!$B$7:$R$1700,4,0)</f>
        <v>75.988200000000006</v>
      </c>
      <c r="D30" s="65">
        <f>VLOOKUP($A30,'Return Data'!$B$7:$R$1700,10,0)</f>
        <v>9.6015999999999995</v>
      </c>
      <c r="E30" s="66">
        <f t="shared" si="0"/>
        <v>30</v>
      </c>
      <c r="F30" s="65">
        <f>VLOOKUP($A30,'Return Data'!$B$7:$R$1700,11,0)</f>
        <v>-23.6313</v>
      </c>
      <c r="G30" s="66">
        <f t="shared" si="1"/>
        <v>34</v>
      </c>
      <c r="H30" s="65">
        <f>VLOOKUP($A30,'Return Data'!$B$7:$R$1700,12,0)</f>
        <v>-20.012899999999998</v>
      </c>
      <c r="I30" s="66">
        <f t="shared" si="2"/>
        <v>34</v>
      </c>
      <c r="J30" s="65">
        <f>VLOOKUP($A30,'Return Data'!$B$7:$R$1700,13,0)</f>
        <v>-18.0914</v>
      </c>
      <c r="K30" s="66">
        <f t="shared" si="3"/>
        <v>33</v>
      </c>
      <c r="L30" s="65">
        <f>VLOOKUP($A30,'Return Data'!$B$7:$R$1700,17,0)</f>
        <v>-8.7056000000000004</v>
      </c>
      <c r="M30" s="66">
        <f t="shared" si="4"/>
        <v>29</v>
      </c>
      <c r="N30" s="65">
        <f>VLOOKUP($A30,'Return Data'!$B$7:$R$1700,14,0)</f>
        <v>-4.2413999999999996</v>
      </c>
      <c r="O30" s="66">
        <f t="shared" si="6"/>
        <v>28</v>
      </c>
      <c r="P30" s="65">
        <f>VLOOKUP($A30,'Return Data'!$B$7:$R$1700,15,0)</f>
        <v>0.1026</v>
      </c>
      <c r="Q30" s="66">
        <f t="shared" si="7"/>
        <v>27</v>
      </c>
      <c r="R30" s="65">
        <f>VLOOKUP($A30,'Return Data'!$B$7:$R$1700,16,0)</f>
        <v>14.126200000000001</v>
      </c>
      <c r="S30" s="67">
        <f t="shared" si="5"/>
        <v>12</v>
      </c>
    </row>
    <row r="31" spans="1:19" x14ac:dyDescent="0.3">
      <c r="A31" s="63" t="s">
        <v>1350</v>
      </c>
      <c r="B31" s="64">
        <f>VLOOKUP($A31,'Return Data'!$B$7:$R$1700,3,0)</f>
        <v>44041</v>
      </c>
      <c r="C31" s="65">
        <f>VLOOKUP($A31,'Return Data'!$B$7:$R$1700,4,0)</f>
        <v>29.000499999999999</v>
      </c>
      <c r="D31" s="65">
        <f>VLOOKUP($A31,'Return Data'!$B$7:$R$1700,10,0)</f>
        <v>23.8279</v>
      </c>
      <c r="E31" s="66">
        <f t="shared" si="0"/>
        <v>2</v>
      </c>
      <c r="F31" s="65">
        <f>VLOOKUP($A31,'Return Data'!$B$7:$R$1700,11,0)</f>
        <v>5.7664</v>
      </c>
      <c r="G31" s="66">
        <f t="shared" si="1"/>
        <v>1</v>
      </c>
      <c r="H31" s="65">
        <f>VLOOKUP($A31,'Return Data'!$B$7:$R$1700,12,0)</f>
        <v>10.237</v>
      </c>
      <c r="I31" s="66">
        <f t="shared" si="2"/>
        <v>1</v>
      </c>
      <c r="J31" s="65">
        <f>VLOOKUP($A31,'Return Data'!$B$7:$R$1700,13,0)</f>
        <v>16.634599999999999</v>
      </c>
      <c r="K31" s="66">
        <f t="shared" si="3"/>
        <v>1</v>
      </c>
      <c r="L31" s="65">
        <f>VLOOKUP($A31,'Return Data'!$B$7:$R$1700,17,0)</f>
        <v>7.8224</v>
      </c>
      <c r="M31" s="66">
        <f t="shared" si="4"/>
        <v>1</v>
      </c>
      <c r="N31" s="65">
        <f>VLOOKUP($A31,'Return Data'!$B$7:$R$1700,14,0)</f>
        <v>11.1114</v>
      </c>
      <c r="O31" s="66">
        <f t="shared" si="6"/>
        <v>1</v>
      </c>
      <c r="P31" s="65">
        <f>VLOOKUP($A31,'Return Data'!$B$7:$R$1700,15,0)</f>
        <v>11.420299999999999</v>
      </c>
      <c r="Q31" s="66">
        <f t="shared" si="7"/>
        <v>1</v>
      </c>
      <c r="R31" s="65">
        <f>VLOOKUP($A31,'Return Data'!$B$7:$R$1700,16,0)</f>
        <v>15.9976</v>
      </c>
      <c r="S31" s="67">
        <f t="shared" si="5"/>
        <v>7</v>
      </c>
    </row>
    <row r="32" spans="1:19" x14ac:dyDescent="0.3">
      <c r="A32" s="63" t="s">
        <v>1352</v>
      </c>
      <c r="B32" s="64">
        <f>VLOOKUP($A32,'Return Data'!$B$7:$R$1700,3,0)</f>
        <v>44041</v>
      </c>
      <c r="C32" s="65">
        <f>VLOOKUP($A32,'Return Data'!$B$7:$R$1700,4,0)</f>
        <v>14.73</v>
      </c>
      <c r="D32" s="65">
        <f>VLOOKUP($A32,'Return Data'!$B$7:$R$1700,10,0)</f>
        <v>23.366800000000001</v>
      </c>
      <c r="E32" s="66">
        <f t="shared" si="0"/>
        <v>3</v>
      </c>
      <c r="F32" s="65">
        <f>VLOOKUP($A32,'Return Data'!$B$7:$R$1700,11,0)</f>
        <v>2.2206999999999999</v>
      </c>
      <c r="G32" s="66">
        <f t="shared" si="1"/>
        <v>3</v>
      </c>
      <c r="H32" s="65">
        <f>VLOOKUP($A32,'Return Data'!$B$7:$R$1700,12,0)</f>
        <v>7.2051999999999996</v>
      </c>
      <c r="I32" s="66">
        <f t="shared" si="2"/>
        <v>2</v>
      </c>
      <c r="J32" s="65">
        <f>VLOOKUP($A32,'Return Data'!$B$7:$R$1700,13,0)</f>
        <v>14.8986</v>
      </c>
      <c r="K32" s="66">
        <f t="shared" si="3"/>
        <v>2</v>
      </c>
      <c r="L32" s="65">
        <f>VLOOKUP($A32,'Return Data'!$B$7:$R$1700,17,0)</f>
        <v>5.0202999999999998</v>
      </c>
      <c r="M32" s="66">
        <f t="shared" si="4"/>
        <v>2</v>
      </c>
      <c r="N32" s="65">
        <f>VLOOKUP($A32,'Return Data'!$B$7:$R$1700,14,0)</f>
        <v>4.4588999999999999</v>
      </c>
      <c r="O32" s="66">
        <f t="shared" si="6"/>
        <v>5</v>
      </c>
      <c r="P32" s="65">
        <f>VLOOKUP($A32,'Return Data'!$B$7:$R$1700,15,0)</f>
        <v>7.0171000000000001</v>
      </c>
      <c r="Q32" s="66">
        <f t="shared" si="7"/>
        <v>5</v>
      </c>
      <c r="R32" s="65">
        <f>VLOOKUP($A32,'Return Data'!$B$7:$R$1700,16,0)</f>
        <v>7.4240000000000004</v>
      </c>
      <c r="S32" s="67">
        <f t="shared" si="5"/>
        <v>26</v>
      </c>
    </row>
    <row r="33" spans="1:19" x14ac:dyDescent="0.3">
      <c r="A33" s="63" t="s">
        <v>1353</v>
      </c>
      <c r="B33" s="64">
        <f>VLOOKUP($A33,'Return Data'!$B$7:$R$1700,3,0)</f>
        <v>44041</v>
      </c>
      <c r="C33" s="65">
        <f>VLOOKUP($A33,'Return Data'!$B$7:$R$1700,4,0)</f>
        <v>132.72</v>
      </c>
      <c r="D33" s="65">
        <f>VLOOKUP($A33,'Return Data'!$B$7:$R$1700,10,0)</f>
        <v>14.069599999999999</v>
      </c>
      <c r="E33" s="66">
        <f t="shared" si="0"/>
        <v>12</v>
      </c>
      <c r="F33" s="65">
        <f>VLOOKUP($A33,'Return Data'!$B$7:$R$1700,11,0)</f>
        <v>-8.9711999999999996</v>
      </c>
      <c r="G33" s="66">
        <f t="shared" si="1"/>
        <v>14</v>
      </c>
      <c r="H33" s="65">
        <f>VLOOKUP($A33,'Return Data'!$B$7:$R$1700,12,0)</f>
        <v>-4.5797999999999996</v>
      </c>
      <c r="I33" s="66">
        <f t="shared" si="2"/>
        <v>9</v>
      </c>
      <c r="J33" s="65">
        <f>VLOOKUP($A33,'Return Data'!$B$7:$R$1700,13,0)</f>
        <v>-1.6013999999999999</v>
      </c>
      <c r="K33" s="66">
        <f t="shared" si="3"/>
        <v>23</v>
      </c>
      <c r="L33" s="65">
        <f>VLOOKUP($A33,'Return Data'!$B$7:$R$1700,17,0)</f>
        <v>-3.7004000000000001</v>
      </c>
      <c r="M33" s="66">
        <f t="shared" si="4"/>
        <v>20</v>
      </c>
      <c r="N33" s="65">
        <f>VLOOKUP($A33,'Return Data'!$B$7:$R$1700,14,0)</f>
        <v>-0.29659999999999997</v>
      </c>
      <c r="O33" s="66">
        <f t="shared" si="6"/>
        <v>18</v>
      </c>
      <c r="P33" s="65">
        <f>VLOOKUP($A33,'Return Data'!$B$7:$R$1700,15,0)</f>
        <v>6.4684999999999997</v>
      </c>
      <c r="Q33" s="66">
        <f t="shared" si="7"/>
        <v>10</v>
      </c>
      <c r="R33" s="65">
        <f>VLOOKUP($A33,'Return Data'!$B$7:$R$1700,16,0)</f>
        <v>13.970499999999999</v>
      </c>
      <c r="S33" s="67">
        <f t="shared" si="5"/>
        <v>13</v>
      </c>
    </row>
    <row r="34" spans="1:19" x14ac:dyDescent="0.3">
      <c r="A34" s="63" t="s">
        <v>1355</v>
      </c>
      <c r="B34" s="64">
        <f>VLOOKUP($A34,'Return Data'!$B$7:$R$1700,3,0)</f>
        <v>44041</v>
      </c>
      <c r="C34" s="65">
        <f>VLOOKUP($A34,'Return Data'!$B$7:$R$1700,4,0)</f>
        <v>199.6129</v>
      </c>
      <c r="D34" s="65">
        <f>VLOOKUP($A34,'Return Data'!$B$7:$R$1700,10,0)</f>
        <v>24.804600000000001</v>
      </c>
      <c r="E34" s="66">
        <f t="shared" si="0"/>
        <v>1</v>
      </c>
      <c r="F34" s="65">
        <f>VLOOKUP($A34,'Return Data'!$B$7:$R$1700,11,0)</f>
        <v>3.9154</v>
      </c>
      <c r="G34" s="66">
        <f t="shared" si="1"/>
        <v>2</v>
      </c>
      <c r="H34" s="65">
        <f>VLOOKUP($A34,'Return Data'!$B$7:$R$1700,12,0)</f>
        <v>4.1797000000000004</v>
      </c>
      <c r="I34" s="66">
        <f t="shared" si="2"/>
        <v>3</v>
      </c>
      <c r="J34" s="65">
        <f>VLOOKUP($A34,'Return Data'!$B$7:$R$1700,13,0)</f>
        <v>14.2059</v>
      </c>
      <c r="K34" s="66">
        <f t="shared" si="3"/>
        <v>3</v>
      </c>
      <c r="L34" s="65">
        <f>VLOOKUP($A34,'Return Data'!$B$7:$R$1700,17,0)</f>
        <v>4.8155999999999999</v>
      </c>
      <c r="M34" s="66">
        <f t="shared" si="4"/>
        <v>3</v>
      </c>
      <c r="N34" s="65">
        <f>VLOOKUP($A34,'Return Data'!$B$7:$R$1700,14,0)</f>
        <v>7.976</v>
      </c>
      <c r="O34" s="66">
        <f t="shared" si="6"/>
        <v>2</v>
      </c>
      <c r="P34" s="65">
        <f>VLOOKUP($A34,'Return Data'!$B$7:$R$1700,15,0)</f>
        <v>9.4413999999999998</v>
      </c>
      <c r="Q34" s="66">
        <f t="shared" si="7"/>
        <v>2</v>
      </c>
      <c r="R34" s="65">
        <f>VLOOKUP($A34,'Return Data'!$B$7:$R$1700,16,0)</f>
        <v>16.7118</v>
      </c>
      <c r="S34" s="67">
        <f t="shared" si="5"/>
        <v>5</v>
      </c>
    </row>
    <row r="35" spans="1:19" x14ac:dyDescent="0.3">
      <c r="A35" s="63" t="s">
        <v>1358</v>
      </c>
      <c r="B35" s="64">
        <f>VLOOKUP($A35,'Return Data'!$B$7:$R$1700,3,0)</f>
        <v>44041</v>
      </c>
      <c r="C35" s="65">
        <f>VLOOKUP($A35,'Return Data'!$B$7:$R$1700,4,0)</f>
        <v>45.490099999999998</v>
      </c>
      <c r="D35" s="65">
        <f>VLOOKUP($A35,'Return Data'!$B$7:$R$1700,10,0)</f>
        <v>11.696300000000001</v>
      </c>
      <c r="E35" s="66">
        <f t="shared" si="0"/>
        <v>23</v>
      </c>
      <c r="F35" s="65">
        <f>VLOOKUP($A35,'Return Data'!$B$7:$R$1700,11,0)</f>
        <v>-13.337</v>
      </c>
      <c r="G35" s="66">
        <f t="shared" si="1"/>
        <v>29</v>
      </c>
      <c r="H35" s="65">
        <f>VLOOKUP($A35,'Return Data'!$B$7:$R$1700,12,0)</f>
        <v>-9.7312999999999992</v>
      </c>
      <c r="I35" s="66">
        <f t="shared" si="2"/>
        <v>28</v>
      </c>
      <c r="J35" s="65">
        <f>VLOOKUP($A35,'Return Data'!$B$7:$R$1700,13,0)</f>
        <v>-4.7859999999999996</v>
      </c>
      <c r="K35" s="66">
        <f t="shared" si="3"/>
        <v>29</v>
      </c>
      <c r="L35" s="65">
        <f>VLOOKUP($A35,'Return Data'!$B$7:$R$1700,17,0)</f>
        <v>-2.6720999999999999</v>
      </c>
      <c r="M35" s="66">
        <f t="shared" si="4"/>
        <v>17</v>
      </c>
      <c r="N35" s="65">
        <f>VLOOKUP($A35,'Return Data'!$B$7:$R$1700,14,0)</f>
        <v>1.0780000000000001</v>
      </c>
      <c r="O35" s="66">
        <f t="shared" si="6"/>
        <v>14</v>
      </c>
      <c r="P35" s="65">
        <f>VLOOKUP($A35,'Return Data'!$B$7:$R$1700,15,0)</f>
        <v>6.2892999999999999</v>
      </c>
      <c r="Q35" s="66">
        <f t="shared" si="7"/>
        <v>12</v>
      </c>
      <c r="R35" s="65">
        <f>VLOOKUP($A35,'Return Data'!$B$7:$R$1700,16,0)</f>
        <v>10.7196</v>
      </c>
      <c r="S35" s="67">
        <f t="shared" si="5"/>
        <v>20</v>
      </c>
    </row>
    <row r="36" spans="1:19" x14ac:dyDescent="0.3">
      <c r="A36" s="63" t="s">
        <v>1360</v>
      </c>
      <c r="B36" s="64">
        <f>VLOOKUP($A36,'Return Data'!$B$7:$R$1700,3,0)</f>
        <v>44041</v>
      </c>
      <c r="C36" s="65">
        <f>VLOOKUP($A36,'Return Data'!$B$7:$R$1700,4,0)</f>
        <v>10.132899999999999</v>
      </c>
      <c r="D36" s="65">
        <f>VLOOKUP($A36,'Return Data'!$B$7:$R$1700,10,0)</f>
        <v>13.1119</v>
      </c>
      <c r="E36" s="66">
        <f t="shared" si="0"/>
        <v>16</v>
      </c>
      <c r="F36" s="65">
        <f>VLOOKUP($A36,'Return Data'!$B$7:$R$1700,11,0)</f>
        <v>-7.1364000000000001</v>
      </c>
      <c r="G36" s="66">
        <f t="shared" si="1"/>
        <v>6</v>
      </c>
      <c r="H36" s="65">
        <f>VLOOKUP($A36,'Return Data'!$B$7:$R$1700,12,0)</f>
        <v>-6.3960999999999997</v>
      </c>
      <c r="I36" s="66">
        <f t="shared" si="2"/>
        <v>16</v>
      </c>
      <c r="J36" s="65">
        <f>VLOOKUP($A36,'Return Data'!$B$7:$R$1700,13,0)</f>
        <v>0.60560000000000003</v>
      </c>
      <c r="K36" s="66">
        <f t="shared" si="3"/>
        <v>14</v>
      </c>
      <c r="L36" s="65"/>
      <c r="M36" s="66"/>
      <c r="N36" s="65"/>
      <c r="O36" s="66"/>
      <c r="P36" s="65"/>
      <c r="Q36" s="66"/>
      <c r="R36" s="65">
        <f>VLOOKUP($A36,'Return Data'!$B$7:$R$1700,16,0)</f>
        <v>0.7218</v>
      </c>
      <c r="S36" s="67">
        <f t="shared" si="5"/>
        <v>31</v>
      </c>
    </row>
    <row r="37" spans="1:19" x14ac:dyDescent="0.3">
      <c r="A37" s="63" t="s">
        <v>1362</v>
      </c>
      <c r="B37" s="64">
        <f>VLOOKUP($A37,'Return Data'!$B$7:$R$1700,3,0)</f>
        <v>44041</v>
      </c>
      <c r="C37" s="65">
        <f>VLOOKUP($A37,'Return Data'!$B$7:$R$1700,4,0)</f>
        <v>9.8323</v>
      </c>
      <c r="D37" s="65">
        <f>VLOOKUP($A37,'Return Data'!$B$7:$R$1700,10,0)</f>
        <v>15.2997</v>
      </c>
      <c r="E37" s="66">
        <f t="shared" si="0"/>
        <v>7</v>
      </c>
      <c r="F37" s="65">
        <f>VLOOKUP($A37,'Return Data'!$B$7:$R$1700,11,0)</f>
        <v>-11.2079</v>
      </c>
      <c r="G37" s="66">
        <f t="shared" si="1"/>
        <v>18</v>
      </c>
      <c r="H37" s="65">
        <f>VLOOKUP($A37,'Return Data'!$B$7:$R$1700,12,0)</f>
        <v>-7.1847000000000003</v>
      </c>
      <c r="I37" s="66">
        <f t="shared" si="2"/>
        <v>22</v>
      </c>
      <c r="J37" s="65"/>
      <c r="K37" s="66"/>
      <c r="L37" s="65"/>
      <c r="M37" s="66"/>
      <c r="N37" s="65"/>
      <c r="O37" s="66"/>
      <c r="P37" s="65"/>
      <c r="Q37" s="66"/>
      <c r="R37" s="65">
        <f>VLOOKUP($A37,'Return Data'!$B$7:$R$1700,16,0)</f>
        <v>-1.677</v>
      </c>
      <c r="S37" s="67">
        <f t="shared" si="5"/>
        <v>33</v>
      </c>
    </row>
    <row r="38" spans="1:19" x14ac:dyDescent="0.3">
      <c r="A38" s="63" t="s">
        <v>1364</v>
      </c>
      <c r="B38" s="64">
        <f>VLOOKUP($A38,'Return Data'!$B$7:$R$1700,3,0)</f>
        <v>44041</v>
      </c>
      <c r="C38" s="65">
        <f>VLOOKUP($A38,'Return Data'!$B$7:$R$1700,4,0)</f>
        <v>10.474600000000001</v>
      </c>
      <c r="D38" s="65">
        <f>VLOOKUP($A38,'Return Data'!$B$7:$R$1700,10,0)</f>
        <v>10.705299999999999</v>
      </c>
      <c r="E38" s="66">
        <f t="shared" si="0"/>
        <v>28</v>
      </c>
      <c r="F38" s="65">
        <f>VLOOKUP($A38,'Return Data'!$B$7:$R$1700,11,0)</f>
        <v>-8.1618999999999993</v>
      </c>
      <c r="G38" s="66">
        <f t="shared" si="1"/>
        <v>13</v>
      </c>
      <c r="H38" s="65">
        <f>VLOOKUP($A38,'Return Data'!$B$7:$R$1700,12,0)</f>
        <v>-6.5494000000000003</v>
      </c>
      <c r="I38" s="66">
        <f t="shared" si="2"/>
        <v>17</v>
      </c>
      <c r="J38" s="65">
        <f>VLOOKUP($A38,'Return Data'!$B$7:$R$1700,13,0)</f>
        <v>3.5550999999999999</v>
      </c>
      <c r="K38" s="66">
        <f t="shared" si="3"/>
        <v>10</v>
      </c>
      <c r="L38" s="65"/>
      <c r="M38" s="66"/>
      <c r="N38" s="65"/>
      <c r="O38" s="66"/>
      <c r="P38" s="65"/>
      <c r="Q38" s="66"/>
      <c r="R38" s="65">
        <f>VLOOKUP($A38,'Return Data'!$B$7:$R$1700,16,0)</f>
        <v>2.4759000000000002</v>
      </c>
      <c r="S38" s="67">
        <f t="shared" si="5"/>
        <v>30</v>
      </c>
    </row>
    <row r="39" spans="1:19" x14ac:dyDescent="0.3">
      <c r="A39" s="63" t="s">
        <v>1366</v>
      </c>
      <c r="B39" s="64">
        <f>VLOOKUP($A39,'Return Data'!$B$7:$R$1700,3,0)</f>
        <v>44041</v>
      </c>
      <c r="C39" s="65">
        <f>VLOOKUP($A39,'Return Data'!$B$7:$R$1700,4,0)</f>
        <v>99.47</v>
      </c>
      <c r="D39" s="65">
        <f>VLOOKUP($A39,'Return Data'!$B$7:$R$1700,10,0)</f>
        <v>12.5099</v>
      </c>
      <c r="E39" s="66">
        <f t="shared" si="0"/>
        <v>20</v>
      </c>
      <c r="F39" s="65">
        <f>VLOOKUP($A39,'Return Data'!$B$7:$R$1700,11,0)</f>
        <v>-12.129</v>
      </c>
      <c r="G39" s="66">
        <f t="shared" si="1"/>
        <v>23</v>
      </c>
      <c r="H39" s="65">
        <f>VLOOKUP($A39,'Return Data'!$B$7:$R$1700,12,0)</f>
        <v>-9.6795000000000009</v>
      </c>
      <c r="I39" s="66">
        <f t="shared" si="2"/>
        <v>27</v>
      </c>
      <c r="J39" s="65">
        <f>VLOOKUP($A39,'Return Data'!$B$7:$R$1700,13,0)</f>
        <v>-5.7066999999999997</v>
      </c>
      <c r="K39" s="66">
        <f t="shared" si="3"/>
        <v>30</v>
      </c>
      <c r="L39" s="65">
        <f>VLOOKUP($A39,'Return Data'!$B$7:$R$1700,17,0)</f>
        <v>-7.0739000000000001</v>
      </c>
      <c r="M39" s="66">
        <f t="shared" si="4"/>
        <v>28</v>
      </c>
      <c r="N39" s="65">
        <f>VLOOKUP($A39,'Return Data'!$B$7:$R$1700,14,0)</f>
        <v>-3.7361</v>
      </c>
      <c r="O39" s="66">
        <f t="shared" si="6"/>
        <v>27</v>
      </c>
      <c r="P39" s="65">
        <f>VLOOKUP($A39,'Return Data'!$B$7:$R$1700,15,0)</f>
        <v>0.7056</v>
      </c>
      <c r="Q39" s="66">
        <f t="shared" si="7"/>
        <v>26</v>
      </c>
      <c r="R39" s="65">
        <f>VLOOKUP($A39,'Return Data'!$B$7:$R$1700,16,0)</f>
        <v>9.0503999999999998</v>
      </c>
      <c r="S39" s="67">
        <f t="shared" si="5"/>
        <v>23</v>
      </c>
    </row>
    <row r="40" spans="1:19" x14ac:dyDescent="0.3">
      <c r="A40" s="63" t="s">
        <v>1368</v>
      </c>
      <c r="B40" s="64">
        <f>VLOOKUP($A40,'Return Data'!$B$7:$R$1700,3,0)</f>
        <v>44041</v>
      </c>
      <c r="C40" s="65">
        <f>VLOOKUP($A40,'Return Data'!$B$7:$R$1700,4,0)</f>
        <v>19.96</v>
      </c>
      <c r="D40" s="65">
        <f>VLOOKUP($A40,'Return Data'!$B$7:$R$1700,10,0)</f>
        <v>15.176</v>
      </c>
      <c r="E40" s="66">
        <f t="shared" si="0"/>
        <v>8</v>
      </c>
      <c r="F40" s="65">
        <f>VLOOKUP($A40,'Return Data'!$B$7:$R$1700,11,0)</f>
        <v>-5.7602000000000002</v>
      </c>
      <c r="G40" s="66">
        <f t="shared" si="1"/>
        <v>5</v>
      </c>
      <c r="H40" s="65">
        <f>VLOOKUP($A40,'Return Data'!$B$7:$R$1700,12,0)</f>
        <v>-1.5779000000000001</v>
      </c>
      <c r="I40" s="66">
        <f t="shared" si="2"/>
        <v>6</v>
      </c>
      <c r="J40" s="65">
        <f>VLOOKUP($A40,'Return Data'!$B$7:$R$1700,13,0)</f>
        <v>6.3966000000000003</v>
      </c>
      <c r="K40" s="66">
        <f t="shared" si="3"/>
        <v>6</v>
      </c>
      <c r="L40" s="65">
        <f>VLOOKUP($A40,'Return Data'!$B$7:$R$1700,17,0)</f>
        <v>0.88480000000000003</v>
      </c>
      <c r="M40" s="66">
        <f t="shared" si="4"/>
        <v>7</v>
      </c>
      <c r="N40" s="65">
        <f>VLOOKUP($A40,'Return Data'!$B$7:$R$1700,14,0)</f>
        <v>3.3271999999999999</v>
      </c>
      <c r="O40" s="66">
        <f t="shared" si="6"/>
        <v>6</v>
      </c>
      <c r="P40" s="65">
        <f>VLOOKUP($A40,'Return Data'!$B$7:$R$1700,15,0)</f>
        <v>4.5823999999999998</v>
      </c>
      <c r="Q40" s="66">
        <f t="shared" si="7"/>
        <v>15</v>
      </c>
      <c r="R40" s="65">
        <f>VLOOKUP($A40,'Return Data'!$B$7:$R$1700,16,0)</f>
        <v>7.8528000000000002</v>
      </c>
      <c r="S40" s="67">
        <f t="shared" si="5"/>
        <v>25</v>
      </c>
    </row>
    <row r="41" spans="1:19" x14ac:dyDescent="0.3">
      <c r="A41" s="63" t="s">
        <v>1370</v>
      </c>
      <c r="B41" s="64">
        <f>VLOOKUP($A41,'Return Data'!$B$7:$R$1700,3,0)</f>
        <v>44041</v>
      </c>
      <c r="C41" s="65">
        <f>VLOOKUP($A41,'Return Data'!$B$7:$R$1700,4,0)</f>
        <v>234.21448313321599</v>
      </c>
      <c r="D41" s="65">
        <f>VLOOKUP($A41,'Return Data'!$B$7:$R$1700,10,0)</f>
        <v>14.825900000000001</v>
      </c>
      <c r="E41" s="66">
        <f t="shared" si="0"/>
        <v>10</v>
      </c>
      <c r="F41" s="65">
        <f>VLOOKUP($A41,'Return Data'!$B$7:$R$1700,11,0)</f>
        <v>-7.4965999999999999</v>
      </c>
      <c r="G41" s="66">
        <f t="shared" si="1"/>
        <v>9</v>
      </c>
      <c r="H41" s="65">
        <f>VLOOKUP($A41,'Return Data'!$B$7:$R$1700,12,0)</f>
        <v>-3.3300000000000003E-2</v>
      </c>
      <c r="I41" s="66">
        <f t="shared" si="2"/>
        <v>5</v>
      </c>
      <c r="J41" s="65">
        <f>VLOOKUP($A41,'Return Data'!$B$7:$R$1700,13,0)</f>
        <v>8.5938999999999997</v>
      </c>
      <c r="K41" s="66">
        <f t="shared" si="3"/>
        <v>4</v>
      </c>
      <c r="L41" s="65">
        <f>VLOOKUP($A41,'Return Data'!$B$7:$R$1700,17,0)</f>
        <v>-1.41E-2</v>
      </c>
      <c r="M41" s="66">
        <f t="shared" si="4"/>
        <v>10</v>
      </c>
      <c r="N41" s="65">
        <f>VLOOKUP($A41,'Return Data'!$B$7:$R$1700,14,0)</f>
        <v>5.5509000000000004</v>
      </c>
      <c r="O41" s="66">
        <f t="shared" si="6"/>
        <v>4</v>
      </c>
      <c r="P41" s="65">
        <f>VLOOKUP($A41,'Return Data'!$B$7:$R$1700,15,0)</f>
        <v>7.0152000000000001</v>
      </c>
      <c r="Q41" s="66">
        <f t="shared" si="7"/>
        <v>6</v>
      </c>
      <c r="R41" s="65">
        <f>VLOOKUP($A41,'Return Data'!$B$7:$R$1700,16,0)</f>
        <v>11.825200000000001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13.525938235294118</v>
      </c>
      <c r="E43" s="74"/>
      <c r="F43" s="75">
        <f>AVERAGE(F8:F41)</f>
        <v>-9.7997117647058847</v>
      </c>
      <c r="G43" s="74"/>
      <c r="H43" s="75">
        <f>AVERAGE(H8:H41)</f>
        <v>-5.959079411764705</v>
      </c>
      <c r="I43" s="74"/>
      <c r="J43" s="75">
        <f>AVERAGE(J8:J41)</f>
        <v>0.54283030303030289</v>
      </c>
      <c r="K43" s="74"/>
      <c r="L43" s="75">
        <f>AVERAGE(L8:L41)</f>
        <v>-1.7118517241379312</v>
      </c>
      <c r="M43" s="74"/>
      <c r="N43" s="75">
        <f>AVERAGE(N8:N41)</f>
        <v>1.3333892857142859</v>
      </c>
      <c r="O43" s="74"/>
      <c r="P43" s="75">
        <f>AVERAGE(P8:P41)</f>
        <v>5.2304481481481488</v>
      </c>
      <c r="Q43" s="74"/>
      <c r="R43" s="75">
        <f>AVERAGE(R8:R41)</f>
        <v>10.697129411764704</v>
      </c>
      <c r="S43" s="76"/>
    </row>
    <row r="44" spans="1:19" x14ac:dyDescent="0.3">
      <c r="A44" s="73" t="s">
        <v>28</v>
      </c>
      <c r="B44" s="74"/>
      <c r="C44" s="74"/>
      <c r="D44" s="75">
        <f>MIN(D8:D41)</f>
        <v>7.4737</v>
      </c>
      <c r="E44" s="74"/>
      <c r="F44" s="75">
        <f>MIN(F8:F41)</f>
        <v>-23.6313</v>
      </c>
      <c r="G44" s="74"/>
      <c r="H44" s="75">
        <f>MIN(H8:H41)</f>
        <v>-20.012899999999998</v>
      </c>
      <c r="I44" s="74"/>
      <c r="J44" s="75">
        <f>MIN(J8:J41)</f>
        <v>-18.0914</v>
      </c>
      <c r="K44" s="74"/>
      <c r="L44" s="75">
        <f>MIN(L8:L41)</f>
        <v>-8.7056000000000004</v>
      </c>
      <c r="M44" s="74"/>
      <c r="N44" s="75">
        <f>MIN(N8:N41)</f>
        <v>-4.2413999999999996</v>
      </c>
      <c r="O44" s="74"/>
      <c r="P44" s="75">
        <f>MIN(P8:P41)</f>
        <v>0.1026</v>
      </c>
      <c r="Q44" s="74"/>
      <c r="R44" s="75">
        <f>MIN(R8:R41)</f>
        <v>-3.6198999999999999</v>
      </c>
      <c r="S44" s="76"/>
    </row>
    <row r="45" spans="1:19" ht="15" thickBot="1" x14ac:dyDescent="0.35">
      <c r="A45" s="77" t="s">
        <v>29</v>
      </c>
      <c r="B45" s="78"/>
      <c r="C45" s="78"/>
      <c r="D45" s="79">
        <f>MAX(D8:D41)</f>
        <v>24.804600000000001</v>
      </c>
      <c r="E45" s="78"/>
      <c r="F45" s="79">
        <f>MAX(F8:F41)</f>
        <v>5.7664</v>
      </c>
      <c r="G45" s="78"/>
      <c r="H45" s="79">
        <f>MAX(H8:H41)</f>
        <v>10.237</v>
      </c>
      <c r="I45" s="78"/>
      <c r="J45" s="79">
        <f>MAX(J8:J41)</f>
        <v>16.634599999999999</v>
      </c>
      <c r="K45" s="78"/>
      <c r="L45" s="79">
        <f>MAX(L8:L41)</f>
        <v>7.8224</v>
      </c>
      <c r="M45" s="78"/>
      <c r="N45" s="79">
        <f>MAX(N8:N41)</f>
        <v>11.1114</v>
      </c>
      <c r="O45" s="78"/>
      <c r="P45" s="79">
        <f>MAX(P8:P41)</f>
        <v>11.420299999999999</v>
      </c>
      <c r="Q45" s="78"/>
      <c r="R45" s="79">
        <f>MAX(R8:R41)</f>
        <v>21.252300000000002</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44041</v>
      </c>
      <c r="C8" s="65">
        <f>VLOOKUP($A8,'Return Data'!$B$7:$R$1700,4,0)</f>
        <v>194.69304509838099</v>
      </c>
      <c r="D8" s="65">
        <f>VLOOKUP($A8,'Return Data'!$B$7:$R$1700,10,0)</f>
        <v>14.6225</v>
      </c>
      <c r="E8" s="66">
        <f t="shared" ref="E8:E34" si="0">RANK(D8,D$8:D$34,0)</f>
        <v>10</v>
      </c>
      <c r="F8" s="65">
        <f>VLOOKUP($A8,'Return Data'!$B$7:$R$1700,11,0)</f>
        <v>-12.8558</v>
      </c>
      <c r="G8" s="66">
        <f t="shared" ref="G8:G23" si="1">RANK(F8,F$8:F$34,0)</f>
        <v>18</v>
      </c>
      <c r="H8" s="65">
        <f>VLOOKUP($A8,'Return Data'!$B$7:$R$1700,12,0)</f>
        <v>-6.8655999999999997</v>
      </c>
      <c r="I8" s="66">
        <f t="shared" ref="I8:I23" si="2">RANK(H8,H$8:H$34,0)</f>
        <v>16</v>
      </c>
      <c r="J8" s="65">
        <f>VLOOKUP($A8,'Return Data'!$B$7:$R$1700,13,0)</f>
        <v>1.2605</v>
      </c>
      <c r="K8" s="66">
        <f t="shared" ref="K8:K23" si="3">RANK(J8,J$8:J$34,0)</f>
        <v>14</v>
      </c>
      <c r="L8" s="65">
        <f>VLOOKUP($A8,'Return Data'!$B$7:$R$1700,17,0)</f>
        <v>-5.3754999999999997</v>
      </c>
      <c r="M8" s="66">
        <f>RANK(L8,L$8:L$34,0)</f>
        <v>20</v>
      </c>
      <c r="N8" s="65">
        <f>VLOOKUP($A8,'Return Data'!$B$7:$R$1700,14,0)</f>
        <v>-1.9480999999999999</v>
      </c>
      <c r="O8" s="66">
        <f>RANK(N8,N$8:N$34,0)</f>
        <v>19</v>
      </c>
      <c r="P8" s="65">
        <f>VLOOKUP($A8,'Return Data'!$B$7:$R$1700,15,0)</f>
        <v>5.6711999999999998</v>
      </c>
      <c r="Q8" s="66">
        <f>RANK(P8,P$8:P$34,0)</f>
        <v>14</v>
      </c>
      <c r="R8" s="65">
        <f>VLOOKUP($A8,'Return Data'!$B$7:$R$1700,16,0)</f>
        <v>12.6661</v>
      </c>
      <c r="S8" s="67">
        <f t="shared" ref="S8:S34" si="4">RANK(R8,R$8:R$34,0)</f>
        <v>9</v>
      </c>
    </row>
    <row r="9" spans="1:20" x14ac:dyDescent="0.3">
      <c r="A9" s="63" t="s">
        <v>921</v>
      </c>
      <c r="B9" s="64">
        <f>VLOOKUP($A9,'Return Data'!$B$7:$R$1700,3,0)</f>
        <v>44041</v>
      </c>
      <c r="C9" s="65">
        <f>VLOOKUP($A9,'Return Data'!$B$7:$R$1700,4,0)</f>
        <v>12.01</v>
      </c>
      <c r="D9" s="65">
        <f>VLOOKUP($A9,'Return Data'!$B$7:$R$1700,10,0)</f>
        <v>12.348000000000001</v>
      </c>
      <c r="E9" s="66">
        <f t="shared" si="0"/>
        <v>21</v>
      </c>
      <c r="F9" s="65">
        <f>VLOOKUP($A9,'Return Data'!$B$7:$R$1700,11,0)</f>
        <v>-4.3789999999999996</v>
      </c>
      <c r="G9" s="66">
        <f t="shared" si="1"/>
        <v>2</v>
      </c>
      <c r="H9" s="65">
        <f>VLOOKUP($A9,'Return Data'!$B$7:$R$1700,12,0)</f>
        <v>0.67059999999999997</v>
      </c>
      <c r="I9" s="66">
        <f t="shared" si="2"/>
        <v>2</v>
      </c>
      <c r="J9" s="65">
        <f>VLOOKUP($A9,'Return Data'!$B$7:$R$1700,13,0)</f>
        <v>8.1007999999999996</v>
      </c>
      <c r="K9" s="66">
        <f t="shared" si="3"/>
        <v>2</v>
      </c>
      <c r="L9" s="65"/>
      <c r="M9" s="66"/>
      <c r="N9" s="65"/>
      <c r="O9" s="66"/>
      <c r="P9" s="65"/>
      <c r="Q9" s="66"/>
      <c r="R9" s="65">
        <f>VLOOKUP($A9,'Return Data'!$B$7:$R$1700,16,0)</f>
        <v>10.902900000000001</v>
      </c>
      <c r="S9" s="67">
        <f t="shared" si="4"/>
        <v>14</v>
      </c>
    </row>
    <row r="10" spans="1:20" x14ac:dyDescent="0.3">
      <c r="A10" s="63" t="s">
        <v>923</v>
      </c>
      <c r="B10" s="64">
        <f>VLOOKUP($A10,'Return Data'!$B$7:$R$1700,3,0)</f>
        <v>44041</v>
      </c>
      <c r="C10" s="65">
        <f>VLOOKUP($A10,'Return Data'!$B$7:$R$1700,4,0)</f>
        <v>36.43</v>
      </c>
      <c r="D10" s="65">
        <f>VLOOKUP($A10,'Return Data'!$B$7:$R$1700,10,0)</f>
        <v>11.168799999999999</v>
      </c>
      <c r="E10" s="66">
        <f t="shared" si="0"/>
        <v>26</v>
      </c>
      <c r="F10" s="65">
        <f>VLOOKUP($A10,'Return Data'!$B$7:$R$1700,11,0)</f>
        <v>-8.9932999999999996</v>
      </c>
      <c r="G10" s="66">
        <f t="shared" si="1"/>
        <v>7</v>
      </c>
      <c r="H10" s="65">
        <f>VLOOKUP($A10,'Return Data'!$B$7:$R$1700,12,0)</f>
        <v>-4.0305999999999997</v>
      </c>
      <c r="I10" s="66">
        <f t="shared" si="2"/>
        <v>9</v>
      </c>
      <c r="J10" s="65">
        <f>VLOOKUP($A10,'Return Data'!$B$7:$R$1700,13,0)</f>
        <v>6.3029000000000002</v>
      </c>
      <c r="K10" s="66">
        <f t="shared" si="3"/>
        <v>6</v>
      </c>
      <c r="L10" s="65">
        <f>VLOOKUP($A10,'Return Data'!$B$7:$R$1700,17,0)</f>
        <v>-4.4889999999999999</v>
      </c>
      <c r="M10" s="66">
        <f t="shared" ref="M10:M16" si="5">RANK(L10,L$8:L$34,0)</f>
        <v>18</v>
      </c>
      <c r="N10" s="65">
        <f>VLOOKUP($A10,'Return Data'!$B$7:$R$1700,14,0)</f>
        <v>0.39579999999999999</v>
      </c>
      <c r="O10" s="66">
        <f t="shared" ref="O10:O16" si="6">RANK(N10,N$8:N$34,0)</f>
        <v>14</v>
      </c>
      <c r="P10" s="65">
        <f>VLOOKUP($A10,'Return Data'!$B$7:$R$1700,15,0)</f>
        <v>5.0118999999999998</v>
      </c>
      <c r="Q10" s="66">
        <f>RANK(P10,P$8:P$34,0)</f>
        <v>17</v>
      </c>
      <c r="R10" s="65">
        <f>VLOOKUP($A10,'Return Data'!$B$7:$R$1700,16,0)</f>
        <v>9.4007000000000005</v>
      </c>
      <c r="S10" s="67">
        <f t="shared" si="4"/>
        <v>17</v>
      </c>
    </row>
    <row r="11" spans="1:20" x14ac:dyDescent="0.3">
      <c r="A11" s="63" t="s">
        <v>925</v>
      </c>
      <c r="B11" s="64">
        <f>VLOOKUP($A11,'Return Data'!$B$7:$R$1700,3,0)</f>
        <v>44041</v>
      </c>
      <c r="C11" s="65">
        <f>VLOOKUP($A11,'Return Data'!$B$7:$R$1700,4,0)</f>
        <v>101.32</v>
      </c>
      <c r="D11" s="65">
        <f>VLOOKUP($A11,'Return Data'!$B$7:$R$1700,10,0)</f>
        <v>13.4602</v>
      </c>
      <c r="E11" s="66">
        <f t="shared" si="0"/>
        <v>15</v>
      </c>
      <c r="F11" s="65">
        <f>VLOOKUP($A11,'Return Data'!$B$7:$R$1700,11,0)</f>
        <v>-7.2671000000000001</v>
      </c>
      <c r="G11" s="66">
        <f t="shared" si="1"/>
        <v>5</v>
      </c>
      <c r="H11" s="65">
        <f>VLOOKUP($A11,'Return Data'!$B$7:$R$1700,12,0)</f>
        <v>-1.9699999999999999E-2</v>
      </c>
      <c r="I11" s="66">
        <f t="shared" si="2"/>
        <v>4</v>
      </c>
      <c r="J11" s="65">
        <f>VLOOKUP($A11,'Return Data'!$B$7:$R$1700,13,0)</f>
        <v>7.6955999999999998</v>
      </c>
      <c r="K11" s="66">
        <f t="shared" si="3"/>
        <v>3</v>
      </c>
      <c r="L11" s="65">
        <f>VLOOKUP($A11,'Return Data'!$B$7:$R$1700,17,0)</f>
        <v>0.1132</v>
      </c>
      <c r="M11" s="66">
        <f t="shared" si="5"/>
        <v>7</v>
      </c>
      <c r="N11" s="65">
        <f>VLOOKUP($A11,'Return Data'!$B$7:$R$1700,14,0)</f>
        <v>3.4765000000000001</v>
      </c>
      <c r="O11" s="66">
        <f t="shared" si="6"/>
        <v>6</v>
      </c>
      <c r="P11" s="65">
        <f>VLOOKUP($A11,'Return Data'!$B$7:$R$1700,15,0)</f>
        <v>9.6739999999999995</v>
      </c>
      <c r="Q11" s="66">
        <f>RANK(P11,P$8:P$34,0)</f>
        <v>2</v>
      </c>
      <c r="R11" s="65">
        <f>VLOOKUP($A11,'Return Data'!$B$7:$R$1700,16,0)</f>
        <v>18.6478</v>
      </c>
      <c r="S11" s="67">
        <f t="shared" si="4"/>
        <v>2</v>
      </c>
    </row>
    <row r="12" spans="1:20" x14ac:dyDescent="0.3">
      <c r="A12" s="63" t="s">
        <v>927</v>
      </c>
      <c r="B12" s="64">
        <f>VLOOKUP($A12,'Return Data'!$B$7:$R$1700,3,0)</f>
        <v>44041</v>
      </c>
      <c r="C12" s="65">
        <f>VLOOKUP($A12,'Return Data'!$B$7:$R$1700,4,0)</f>
        <v>229.08099999999999</v>
      </c>
      <c r="D12" s="65">
        <f>VLOOKUP($A12,'Return Data'!$B$7:$R$1700,10,0)</f>
        <v>14.7827</v>
      </c>
      <c r="E12" s="66">
        <f t="shared" si="0"/>
        <v>9</v>
      </c>
      <c r="F12" s="65">
        <f>VLOOKUP($A12,'Return Data'!$B$7:$R$1700,11,0)</f>
        <v>-10.5844</v>
      </c>
      <c r="G12" s="66">
        <f t="shared" si="1"/>
        <v>13</v>
      </c>
      <c r="H12" s="65">
        <f>VLOOKUP($A12,'Return Data'!$B$7:$R$1700,12,0)</f>
        <v>-5.6025</v>
      </c>
      <c r="I12" s="66">
        <f t="shared" si="2"/>
        <v>11</v>
      </c>
      <c r="J12" s="65">
        <f>VLOOKUP($A12,'Return Data'!$B$7:$R$1700,13,0)</f>
        <v>2.9220999999999999</v>
      </c>
      <c r="K12" s="66">
        <f t="shared" si="3"/>
        <v>10</v>
      </c>
      <c r="L12" s="65">
        <f>VLOOKUP($A12,'Return Data'!$B$7:$R$1700,17,0)</f>
        <v>0.31869999999999998</v>
      </c>
      <c r="M12" s="66">
        <f t="shared" si="5"/>
        <v>5</v>
      </c>
      <c r="N12" s="65">
        <f>VLOOKUP($A12,'Return Data'!$B$7:$R$1700,14,0)</f>
        <v>2.3062</v>
      </c>
      <c r="O12" s="66">
        <f t="shared" si="6"/>
        <v>10</v>
      </c>
      <c r="P12" s="65">
        <f>VLOOKUP($A12,'Return Data'!$B$7:$R$1700,15,0)</f>
        <v>8.1868999999999996</v>
      </c>
      <c r="Q12" s="66">
        <f>RANK(P12,P$8:P$34,0)</f>
        <v>8</v>
      </c>
      <c r="R12" s="65">
        <f>VLOOKUP($A12,'Return Data'!$B$7:$R$1700,16,0)</f>
        <v>13.0197</v>
      </c>
      <c r="S12" s="67">
        <f t="shared" si="4"/>
        <v>7</v>
      </c>
    </row>
    <row r="13" spans="1:20" x14ac:dyDescent="0.3">
      <c r="A13" s="63" t="s">
        <v>929</v>
      </c>
      <c r="B13" s="64">
        <f>VLOOKUP($A13,'Return Data'!$B$7:$R$1700,3,0)</f>
        <v>44041</v>
      </c>
      <c r="C13" s="65">
        <f>VLOOKUP($A13,'Return Data'!$B$7:$R$1700,4,0)</f>
        <v>33.604999999999997</v>
      </c>
      <c r="D13" s="65">
        <f>VLOOKUP($A13,'Return Data'!$B$7:$R$1700,10,0)</f>
        <v>13.049200000000001</v>
      </c>
      <c r="E13" s="66">
        <f t="shared" si="0"/>
        <v>17</v>
      </c>
      <c r="F13" s="65">
        <f>VLOOKUP($A13,'Return Data'!$B$7:$R$1700,11,0)</f>
        <v>-8.0724999999999998</v>
      </c>
      <c r="G13" s="66">
        <f t="shared" si="1"/>
        <v>6</v>
      </c>
      <c r="H13" s="65">
        <f>VLOOKUP($A13,'Return Data'!$B$7:$R$1700,12,0)</f>
        <v>-3.6112000000000002</v>
      </c>
      <c r="I13" s="66">
        <f t="shared" si="2"/>
        <v>8</v>
      </c>
      <c r="J13" s="65">
        <f>VLOOKUP($A13,'Return Data'!$B$7:$R$1700,13,0)</f>
        <v>3.7959999999999998</v>
      </c>
      <c r="K13" s="66">
        <f t="shared" si="3"/>
        <v>8</v>
      </c>
      <c r="L13" s="65">
        <f>VLOOKUP($A13,'Return Data'!$B$7:$R$1700,17,0)</f>
        <v>0.14849999999999999</v>
      </c>
      <c r="M13" s="66">
        <f t="shared" si="5"/>
        <v>6</v>
      </c>
      <c r="N13" s="65">
        <f>VLOOKUP($A13,'Return Data'!$B$7:$R$1700,14,0)</f>
        <v>4.6288999999999998</v>
      </c>
      <c r="O13" s="66">
        <f t="shared" si="6"/>
        <v>3</v>
      </c>
      <c r="P13" s="65">
        <f>VLOOKUP($A13,'Return Data'!$B$7:$R$1700,15,0)</f>
        <v>7.085</v>
      </c>
      <c r="Q13" s="66">
        <f>RANK(P13,P$8:P$34,0)</f>
        <v>11</v>
      </c>
      <c r="R13" s="65">
        <f>VLOOKUP($A13,'Return Data'!$B$7:$R$1700,16,0)</f>
        <v>11.9453</v>
      </c>
      <c r="S13" s="67">
        <f t="shared" si="4"/>
        <v>11</v>
      </c>
    </row>
    <row r="14" spans="1:20" x14ac:dyDescent="0.3">
      <c r="A14" s="63" t="s">
        <v>931</v>
      </c>
      <c r="B14" s="64">
        <f>VLOOKUP($A14,'Return Data'!$B$7:$R$1700,3,0)</f>
        <v>44041</v>
      </c>
      <c r="C14" s="65">
        <f>VLOOKUP($A14,'Return Data'!$B$7:$R$1700,4,0)</f>
        <v>14.965</v>
      </c>
      <c r="D14" s="65">
        <f>VLOOKUP($A14,'Return Data'!$B$7:$R$1700,10,0)</f>
        <v>13.21</v>
      </c>
      <c r="E14" s="66">
        <f t="shared" si="0"/>
        <v>16</v>
      </c>
      <c r="F14" s="65">
        <f>VLOOKUP($A14,'Return Data'!$B$7:$R$1700,11,0)</f>
        <v>-14.9339</v>
      </c>
      <c r="G14" s="66">
        <f t="shared" si="1"/>
        <v>25</v>
      </c>
      <c r="H14" s="65">
        <f>VLOOKUP($A14,'Return Data'!$B$7:$R$1700,12,0)</f>
        <v>-9.6704000000000008</v>
      </c>
      <c r="I14" s="66">
        <f t="shared" si="2"/>
        <v>22</v>
      </c>
      <c r="J14" s="65">
        <f>VLOOKUP($A14,'Return Data'!$B$7:$R$1700,13,0)</f>
        <v>-4.4752999999999998</v>
      </c>
      <c r="K14" s="66">
        <f t="shared" si="3"/>
        <v>20</v>
      </c>
      <c r="L14" s="65">
        <f>VLOOKUP($A14,'Return Data'!$B$7:$R$1700,17,0)</f>
        <v>-2.4983</v>
      </c>
      <c r="M14" s="66">
        <f t="shared" si="5"/>
        <v>13</v>
      </c>
      <c r="N14" s="65">
        <f>VLOOKUP($A14,'Return Data'!$B$7:$R$1700,14,0)</f>
        <v>0.60919999999999996</v>
      </c>
      <c r="O14" s="66">
        <f t="shared" si="6"/>
        <v>13</v>
      </c>
      <c r="P14" s="65"/>
      <c r="Q14" s="66"/>
      <c r="R14" s="65">
        <f>VLOOKUP($A14,'Return Data'!$B$7:$R$1700,16,0)</f>
        <v>9.0632999999999999</v>
      </c>
      <c r="S14" s="67">
        <f t="shared" si="4"/>
        <v>19</v>
      </c>
    </row>
    <row r="15" spans="1:20" x14ac:dyDescent="0.3">
      <c r="A15" s="63" t="s">
        <v>934</v>
      </c>
      <c r="B15" s="64">
        <f>VLOOKUP($A15,'Return Data'!$B$7:$R$1700,3,0)</f>
        <v>44041</v>
      </c>
      <c r="C15" s="65">
        <f>VLOOKUP($A15,'Return Data'!$B$7:$R$1700,4,0)</f>
        <v>71.2834</v>
      </c>
      <c r="D15" s="65">
        <f>VLOOKUP($A15,'Return Data'!$B$7:$R$1700,10,0)</f>
        <v>15.7431</v>
      </c>
      <c r="E15" s="66">
        <f t="shared" si="0"/>
        <v>3</v>
      </c>
      <c r="F15" s="65">
        <f>VLOOKUP($A15,'Return Data'!$B$7:$R$1700,11,0)</f>
        <v>-18.035699999999999</v>
      </c>
      <c r="G15" s="66">
        <f t="shared" si="1"/>
        <v>26</v>
      </c>
      <c r="H15" s="65">
        <f>VLOOKUP($A15,'Return Data'!$B$7:$R$1700,12,0)</f>
        <v>-13.371700000000001</v>
      </c>
      <c r="I15" s="66">
        <f t="shared" si="2"/>
        <v>24</v>
      </c>
      <c r="J15" s="65">
        <f>VLOOKUP($A15,'Return Data'!$B$7:$R$1700,13,0)</f>
        <v>-9.9984000000000002</v>
      </c>
      <c r="K15" s="66">
        <f t="shared" si="3"/>
        <v>24</v>
      </c>
      <c r="L15" s="65">
        <f>VLOOKUP($A15,'Return Data'!$B$7:$R$1700,17,0)</f>
        <v>-7.5568</v>
      </c>
      <c r="M15" s="66">
        <f t="shared" si="5"/>
        <v>22</v>
      </c>
      <c r="N15" s="65">
        <f>VLOOKUP($A15,'Return Data'!$B$7:$R$1700,14,0)</f>
        <v>-3.0886999999999998</v>
      </c>
      <c r="O15" s="66">
        <f t="shared" si="6"/>
        <v>21</v>
      </c>
      <c r="P15" s="65">
        <f>VLOOKUP($A15,'Return Data'!$B$7:$R$1700,15,0)</f>
        <v>2.0005000000000002</v>
      </c>
      <c r="Q15" s="66">
        <f>RANK(P15,P$8:P$34,0)</f>
        <v>21</v>
      </c>
      <c r="R15" s="65">
        <f>VLOOKUP($A15,'Return Data'!$B$7:$R$1700,16,0)</f>
        <v>9.56</v>
      </c>
      <c r="S15" s="67">
        <f t="shared" si="4"/>
        <v>16</v>
      </c>
    </row>
    <row r="16" spans="1:20" x14ac:dyDescent="0.3">
      <c r="A16" s="63" t="s">
        <v>935</v>
      </c>
      <c r="B16" s="64">
        <f>VLOOKUP($A16,'Return Data'!$B$7:$R$1700,3,0)</f>
        <v>44041</v>
      </c>
      <c r="C16" s="65">
        <f>VLOOKUP($A16,'Return Data'!$B$7:$R$1700,4,0)</f>
        <v>103.61799999999999</v>
      </c>
      <c r="D16" s="65">
        <f>VLOOKUP($A16,'Return Data'!$B$7:$R$1700,10,0)</f>
        <v>13.6312</v>
      </c>
      <c r="E16" s="66">
        <f t="shared" si="0"/>
        <v>14</v>
      </c>
      <c r="F16" s="65">
        <f>VLOOKUP($A16,'Return Data'!$B$7:$R$1700,11,0)</f>
        <v>-13.128299999999999</v>
      </c>
      <c r="G16" s="66">
        <f t="shared" si="1"/>
        <v>20</v>
      </c>
      <c r="H16" s="65">
        <f>VLOOKUP($A16,'Return Data'!$B$7:$R$1700,12,0)</f>
        <v>-8.9105000000000008</v>
      </c>
      <c r="I16" s="66">
        <f t="shared" si="2"/>
        <v>20</v>
      </c>
      <c r="J16" s="65">
        <f>VLOOKUP($A16,'Return Data'!$B$7:$R$1700,13,0)</f>
        <v>-5.601</v>
      </c>
      <c r="K16" s="66">
        <f t="shared" si="3"/>
        <v>23</v>
      </c>
      <c r="L16" s="65">
        <f>VLOOKUP($A16,'Return Data'!$B$7:$R$1700,17,0)</f>
        <v>-4.2782999999999998</v>
      </c>
      <c r="M16" s="66">
        <f t="shared" si="5"/>
        <v>17</v>
      </c>
      <c r="N16" s="65">
        <f>VLOOKUP($A16,'Return Data'!$B$7:$R$1700,14,0)</f>
        <v>-1.2992999999999999</v>
      </c>
      <c r="O16" s="66">
        <f t="shared" si="6"/>
        <v>18</v>
      </c>
      <c r="P16" s="65">
        <f>VLOOKUP($A16,'Return Data'!$B$7:$R$1700,15,0)</f>
        <v>2.5726</v>
      </c>
      <c r="Q16" s="66">
        <f>RANK(P16,P$8:P$34,0)</f>
        <v>19</v>
      </c>
      <c r="R16" s="65">
        <f>VLOOKUP($A16,'Return Data'!$B$7:$R$1700,16,0)</f>
        <v>5.9377000000000004</v>
      </c>
      <c r="S16" s="67">
        <f t="shared" si="4"/>
        <v>23</v>
      </c>
    </row>
    <row r="17" spans="1:19" x14ac:dyDescent="0.3">
      <c r="A17" s="63" t="s">
        <v>937</v>
      </c>
      <c r="B17" s="64">
        <f>VLOOKUP($A17,'Return Data'!$B$7:$R$1700,3,0)</f>
        <v>44041</v>
      </c>
      <c r="C17" s="65">
        <f>VLOOKUP($A17,'Return Data'!$B$7:$R$1700,4,0)</f>
        <v>9.6318999999999999</v>
      </c>
      <c r="D17" s="65">
        <f>VLOOKUP($A17,'Return Data'!$B$7:$R$1700,10,0)</f>
        <v>11.674200000000001</v>
      </c>
      <c r="E17" s="66">
        <f t="shared" si="0"/>
        <v>24</v>
      </c>
      <c r="F17" s="65">
        <f>VLOOKUP($A17,'Return Data'!$B$7:$R$1700,11,0)</f>
        <v>-12.0045</v>
      </c>
      <c r="G17" s="66">
        <f t="shared" si="1"/>
        <v>14</v>
      </c>
      <c r="H17" s="65">
        <f>VLOOKUP($A17,'Return Data'!$B$7:$R$1700,12,0)</f>
        <v>-5.8235000000000001</v>
      </c>
      <c r="I17" s="66">
        <f t="shared" si="2"/>
        <v>12</v>
      </c>
      <c r="J17" s="65">
        <f>VLOOKUP($A17,'Return Data'!$B$7:$R$1700,13,0)</f>
        <v>0.98129999999999995</v>
      </c>
      <c r="K17" s="66">
        <f t="shared" si="3"/>
        <v>15</v>
      </c>
      <c r="L17" s="65"/>
      <c r="M17" s="66"/>
      <c r="N17" s="65"/>
      <c r="O17" s="66"/>
      <c r="P17" s="65"/>
      <c r="Q17" s="66"/>
      <c r="R17" s="65">
        <f>VLOOKUP($A17,'Return Data'!$B$7:$R$1700,16,0)</f>
        <v>-2.7606000000000002</v>
      </c>
      <c r="S17" s="67">
        <f t="shared" si="4"/>
        <v>25</v>
      </c>
    </row>
    <row r="18" spans="1:19" x14ac:dyDescent="0.3">
      <c r="A18" s="63" t="s">
        <v>940</v>
      </c>
      <c r="B18" s="64">
        <f>VLOOKUP($A18,'Return Data'!$B$7:$R$1700,3,0)</f>
        <v>44041</v>
      </c>
      <c r="C18" s="65">
        <f>VLOOKUP($A18,'Return Data'!$B$7:$R$1700,4,0)</f>
        <v>313.60000000000002</v>
      </c>
      <c r="D18" s="65">
        <f>VLOOKUP($A18,'Return Data'!$B$7:$R$1700,10,0)</f>
        <v>14.2066</v>
      </c>
      <c r="E18" s="66">
        <f t="shared" si="0"/>
        <v>11</v>
      </c>
      <c r="F18" s="65">
        <f>VLOOKUP($A18,'Return Data'!$B$7:$R$1700,11,0)</f>
        <v>-13.091699999999999</v>
      </c>
      <c r="G18" s="66">
        <f t="shared" si="1"/>
        <v>19</v>
      </c>
      <c r="H18" s="65">
        <f>VLOOKUP($A18,'Return Data'!$B$7:$R$1700,12,0)</f>
        <v>-9.4138999999999999</v>
      </c>
      <c r="I18" s="66">
        <f t="shared" si="2"/>
        <v>21</v>
      </c>
      <c r="J18" s="65">
        <f>VLOOKUP($A18,'Return Data'!$B$7:$R$1700,13,0)</f>
        <v>-5.1966999999999999</v>
      </c>
      <c r="K18" s="66">
        <f t="shared" si="3"/>
        <v>21</v>
      </c>
      <c r="L18" s="65">
        <f>VLOOKUP($A18,'Return Data'!$B$7:$R$1700,17,0)</f>
        <v>-2.9228999999999998</v>
      </c>
      <c r="M18" s="66">
        <f t="shared" ref="M18:M23" si="7">RANK(L18,L$8:L$34,0)</f>
        <v>14</v>
      </c>
      <c r="N18" s="65">
        <f>VLOOKUP($A18,'Return Data'!$B$7:$R$1700,14,0)</f>
        <v>-0.63270000000000004</v>
      </c>
      <c r="O18" s="66">
        <f t="shared" ref="O18:O23" si="8">RANK(N18,N$8:N$34,0)</f>
        <v>17</v>
      </c>
      <c r="P18" s="65">
        <f>VLOOKUP($A18,'Return Data'!$B$7:$R$1700,15,0)</f>
        <v>5.6878000000000002</v>
      </c>
      <c r="Q18" s="66">
        <f t="shared" ref="Q18:Q23" si="9">RANK(P18,P$8:P$34,0)</f>
        <v>13</v>
      </c>
      <c r="R18" s="65">
        <f>VLOOKUP($A18,'Return Data'!$B$7:$R$1700,16,0)</f>
        <v>9.8108000000000004</v>
      </c>
      <c r="S18" s="67">
        <f t="shared" si="4"/>
        <v>15</v>
      </c>
    </row>
    <row r="19" spans="1:19" x14ac:dyDescent="0.3">
      <c r="A19" s="63" t="s">
        <v>941</v>
      </c>
      <c r="B19" s="64">
        <f>VLOOKUP($A19,'Return Data'!$B$7:$R$1700,3,0)</f>
        <v>44041</v>
      </c>
      <c r="C19" s="65">
        <f>VLOOKUP($A19,'Return Data'!$B$7:$R$1700,4,0)</f>
        <v>44.56</v>
      </c>
      <c r="D19" s="65">
        <f>VLOOKUP($A19,'Return Data'!$B$7:$R$1700,10,0)</f>
        <v>15.112399999999999</v>
      </c>
      <c r="E19" s="66">
        <f t="shared" si="0"/>
        <v>6</v>
      </c>
      <c r="F19" s="65">
        <f>VLOOKUP($A19,'Return Data'!$B$7:$R$1700,11,0)</f>
        <v>-13.5932</v>
      </c>
      <c r="G19" s="66">
        <f t="shared" si="1"/>
        <v>21</v>
      </c>
      <c r="H19" s="65">
        <f>VLOOKUP($A19,'Return Data'!$B$7:$R$1700,12,0)</f>
        <v>-8.0479000000000003</v>
      </c>
      <c r="I19" s="66">
        <f t="shared" si="2"/>
        <v>18</v>
      </c>
      <c r="J19" s="65">
        <f>VLOOKUP($A19,'Return Data'!$B$7:$R$1700,13,0)</f>
        <v>-3.7997000000000001</v>
      </c>
      <c r="K19" s="66">
        <f t="shared" si="3"/>
        <v>19</v>
      </c>
      <c r="L19" s="65">
        <f>VLOOKUP($A19,'Return Data'!$B$7:$R$1700,17,0)</f>
        <v>-4.7164000000000001</v>
      </c>
      <c r="M19" s="66">
        <f t="shared" si="7"/>
        <v>19</v>
      </c>
      <c r="N19" s="65">
        <f>VLOOKUP($A19,'Return Data'!$B$7:$R$1700,14,0)</f>
        <v>-0.4204</v>
      </c>
      <c r="O19" s="66">
        <f t="shared" si="8"/>
        <v>16</v>
      </c>
      <c r="P19" s="65">
        <f>VLOOKUP($A19,'Return Data'!$B$7:$R$1700,15,0)</f>
        <v>6.3894000000000002</v>
      </c>
      <c r="Q19" s="66">
        <f t="shared" si="9"/>
        <v>12</v>
      </c>
      <c r="R19" s="65">
        <f>VLOOKUP($A19,'Return Data'!$B$7:$R$1700,16,0)</f>
        <v>9.2424999999999997</v>
      </c>
      <c r="S19" s="67">
        <f t="shared" si="4"/>
        <v>18</v>
      </c>
    </row>
    <row r="20" spans="1:19" x14ac:dyDescent="0.3">
      <c r="A20" s="63" t="s">
        <v>944</v>
      </c>
      <c r="B20" s="64">
        <f>VLOOKUP($A20,'Return Data'!$B$7:$R$1700,3,0)</f>
        <v>44041</v>
      </c>
      <c r="C20" s="65">
        <f>VLOOKUP($A20,'Return Data'!$B$7:$R$1700,4,0)</f>
        <v>36.99</v>
      </c>
      <c r="D20" s="65">
        <f>VLOOKUP($A20,'Return Data'!$B$7:$R$1700,10,0)</f>
        <v>12.1929</v>
      </c>
      <c r="E20" s="66">
        <f t="shared" si="0"/>
        <v>23</v>
      </c>
      <c r="F20" s="65">
        <f>VLOOKUP($A20,'Return Data'!$B$7:$R$1700,11,0)</f>
        <v>-10.1966</v>
      </c>
      <c r="G20" s="66">
        <f t="shared" si="1"/>
        <v>11</v>
      </c>
      <c r="H20" s="65">
        <f>VLOOKUP($A20,'Return Data'!$B$7:$R$1700,12,0)</f>
        <v>-6.6616</v>
      </c>
      <c r="I20" s="66">
        <f t="shared" si="2"/>
        <v>15</v>
      </c>
      <c r="J20" s="65">
        <f>VLOOKUP($A20,'Return Data'!$B$7:$R$1700,13,0)</f>
        <v>3.5264000000000002</v>
      </c>
      <c r="K20" s="66">
        <f t="shared" si="3"/>
        <v>9</v>
      </c>
      <c r="L20" s="65">
        <f>VLOOKUP($A20,'Return Data'!$B$7:$R$1700,17,0)</f>
        <v>8.09E-2</v>
      </c>
      <c r="M20" s="66">
        <f t="shared" si="7"/>
        <v>8</v>
      </c>
      <c r="N20" s="65">
        <f>VLOOKUP($A20,'Return Data'!$B$7:$R$1700,14,0)</f>
        <v>4.9725000000000001</v>
      </c>
      <c r="O20" s="66">
        <f t="shared" si="8"/>
        <v>2</v>
      </c>
      <c r="P20" s="65">
        <f>VLOOKUP($A20,'Return Data'!$B$7:$R$1700,15,0)</f>
        <v>8.2974999999999994</v>
      </c>
      <c r="Q20" s="66">
        <f t="shared" si="9"/>
        <v>7</v>
      </c>
      <c r="R20" s="65">
        <f>VLOOKUP($A20,'Return Data'!$B$7:$R$1700,16,0)</f>
        <v>13.9389</v>
      </c>
      <c r="S20" s="67">
        <f t="shared" si="4"/>
        <v>5</v>
      </c>
    </row>
    <row r="21" spans="1:19" x14ac:dyDescent="0.3">
      <c r="A21" s="63" t="s">
        <v>946</v>
      </c>
      <c r="B21" s="64">
        <f>VLOOKUP($A21,'Return Data'!$B$7:$R$1700,3,0)</f>
        <v>44041</v>
      </c>
      <c r="C21" s="65">
        <f>VLOOKUP($A21,'Return Data'!$B$7:$R$1700,4,0)</f>
        <v>130.87200000000001</v>
      </c>
      <c r="D21" s="65">
        <f>VLOOKUP($A21,'Return Data'!$B$7:$R$1700,10,0)</f>
        <v>14.8383</v>
      </c>
      <c r="E21" s="66">
        <f t="shared" si="0"/>
        <v>8</v>
      </c>
      <c r="F21" s="65">
        <f>VLOOKUP($A21,'Return Data'!$B$7:$R$1700,11,0)</f>
        <v>-9.6274999999999995</v>
      </c>
      <c r="G21" s="66">
        <f t="shared" si="1"/>
        <v>9</v>
      </c>
      <c r="H21" s="65">
        <f>VLOOKUP($A21,'Return Data'!$B$7:$R$1700,12,0)</f>
        <v>-0.26519999999999999</v>
      </c>
      <c r="I21" s="66">
        <f t="shared" si="2"/>
        <v>5</v>
      </c>
      <c r="J21" s="65">
        <f>VLOOKUP($A21,'Return Data'!$B$7:$R$1700,13,0)</f>
        <v>5.9332000000000003</v>
      </c>
      <c r="K21" s="66">
        <f t="shared" si="3"/>
        <v>7</v>
      </c>
      <c r="L21" s="65">
        <f>VLOOKUP($A21,'Return Data'!$B$7:$R$1700,17,0)</f>
        <v>2.4552</v>
      </c>
      <c r="M21" s="66">
        <f t="shared" si="7"/>
        <v>4</v>
      </c>
      <c r="N21" s="65">
        <f>VLOOKUP($A21,'Return Data'!$B$7:$R$1700,14,0)</f>
        <v>3.8929999999999998</v>
      </c>
      <c r="O21" s="66">
        <f t="shared" si="8"/>
        <v>5</v>
      </c>
      <c r="P21" s="65">
        <f>VLOOKUP($A21,'Return Data'!$B$7:$R$1700,15,0)</f>
        <v>8.6410999999999998</v>
      </c>
      <c r="Q21" s="66">
        <f t="shared" si="9"/>
        <v>5</v>
      </c>
      <c r="R21" s="65">
        <f>VLOOKUP($A21,'Return Data'!$B$7:$R$1700,16,0)</f>
        <v>13.313499999999999</v>
      </c>
      <c r="S21" s="67">
        <f t="shared" si="4"/>
        <v>6</v>
      </c>
    </row>
    <row r="22" spans="1:19" x14ac:dyDescent="0.3">
      <c r="A22" s="63" t="s">
        <v>947</v>
      </c>
      <c r="B22" s="64">
        <f>VLOOKUP($A22,'Return Data'!$B$7:$R$1700,3,0)</f>
        <v>44041</v>
      </c>
      <c r="C22" s="65">
        <f>VLOOKUP($A22,'Return Data'!$B$7:$R$1700,4,0)</f>
        <v>47.518999999999998</v>
      </c>
      <c r="D22" s="65">
        <f>VLOOKUP($A22,'Return Data'!$B$7:$R$1700,10,0)</f>
        <v>12.4231</v>
      </c>
      <c r="E22" s="66">
        <f t="shared" si="0"/>
        <v>20</v>
      </c>
      <c r="F22" s="65">
        <f>VLOOKUP($A22,'Return Data'!$B$7:$R$1700,11,0)</f>
        <v>-10.382099999999999</v>
      </c>
      <c r="G22" s="66">
        <f t="shared" si="1"/>
        <v>12</v>
      </c>
      <c r="H22" s="65">
        <f>VLOOKUP($A22,'Return Data'!$B$7:$R$1700,12,0)</f>
        <v>-4.7504999999999997</v>
      </c>
      <c r="I22" s="66">
        <f t="shared" si="2"/>
        <v>10</v>
      </c>
      <c r="J22" s="65">
        <f>VLOOKUP($A22,'Return Data'!$B$7:$R$1700,13,0)</f>
        <v>1.6819</v>
      </c>
      <c r="K22" s="66">
        <f t="shared" si="3"/>
        <v>13</v>
      </c>
      <c r="L22" s="65">
        <f>VLOOKUP($A22,'Return Data'!$B$7:$R$1700,17,0)</f>
        <v>-2.9853000000000001</v>
      </c>
      <c r="M22" s="66">
        <f t="shared" si="7"/>
        <v>15</v>
      </c>
      <c r="N22" s="65">
        <f>VLOOKUP($A22,'Return Data'!$B$7:$R$1700,14,0)</f>
        <v>-0.39800000000000002</v>
      </c>
      <c r="O22" s="66">
        <f t="shared" si="8"/>
        <v>15</v>
      </c>
      <c r="P22" s="65">
        <f>VLOOKUP($A22,'Return Data'!$B$7:$R$1700,15,0)</f>
        <v>5.0843999999999996</v>
      </c>
      <c r="Q22" s="66">
        <f t="shared" si="9"/>
        <v>16</v>
      </c>
      <c r="R22" s="65">
        <f>VLOOKUP($A22,'Return Data'!$B$7:$R$1700,16,0)</f>
        <v>11.008800000000001</v>
      </c>
      <c r="S22" s="67">
        <f t="shared" si="4"/>
        <v>13</v>
      </c>
    </row>
    <row r="23" spans="1:19" x14ac:dyDescent="0.3">
      <c r="A23" s="63" t="s">
        <v>949</v>
      </c>
      <c r="B23" s="64">
        <f>VLOOKUP($A23,'Return Data'!$B$7:$R$1700,3,0)</f>
        <v>44041</v>
      </c>
      <c r="C23" s="65">
        <f>VLOOKUP($A23,'Return Data'!$B$7:$R$1700,4,0)</f>
        <v>15.4894</v>
      </c>
      <c r="D23" s="65">
        <f>VLOOKUP($A23,'Return Data'!$B$7:$R$1700,10,0)</f>
        <v>11.4794</v>
      </c>
      <c r="E23" s="66">
        <f t="shared" si="0"/>
        <v>25</v>
      </c>
      <c r="F23" s="65">
        <f>VLOOKUP($A23,'Return Data'!$B$7:$R$1700,11,0)</f>
        <v>-12.2911</v>
      </c>
      <c r="G23" s="66">
        <f t="shared" si="1"/>
        <v>16</v>
      </c>
      <c r="H23" s="65">
        <f>VLOOKUP($A23,'Return Data'!$B$7:$R$1700,12,0)</f>
        <v>-6.2419000000000002</v>
      </c>
      <c r="I23" s="66">
        <f t="shared" si="2"/>
        <v>14</v>
      </c>
      <c r="J23" s="65">
        <f>VLOOKUP($A23,'Return Data'!$B$7:$R$1700,13,0)</f>
        <v>2.4342999999999999</v>
      </c>
      <c r="K23" s="66">
        <f t="shared" si="3"/>
        <v>11</v>
      </c>
      <c r="L23" s="65">
        <f>VLOOKUP($A23,'Return Data'!$B$7:$R$1700,17,0)</f>
        <v>-3.5700000000000003E-2</v>
      </c>
      <c r="M23" s="66">
        <f t="shared" si="7"/>
        <v>9</v>
      </c>
      <c r="N23" s="65">
        <f>VLOOKUP($A23,'Return Data'!$B$7:$R$1700,14,0)</f>
        <v>2.9171999999999998</v>
      </c>
      <c r="O23" s="66">
        <f t="shared" si="8"/>
        <v>8</v>
      </c>
      <c r="P23" s="65">
        <f>VLOOKUP($A23,'Return Data'!$B$7:$R$1700,15,0)</f>
        <v>8.4312000000000005</v>
      </c>
      <c r="Q23" s="66">
        <f t="shared" si="9"/>
        <v>6</v>
      </c>
      <c r="R23" s="65">
        <f>VLOOKUP($A23,'Return Data'!$B$7:$R$1700,16,0)</f>
        <v>8.3962000000000003</v>
      </c>
      <c r="S23" s="67">
        <f t="shared" si="4"/>
        <v>21</v>
      </c>
    </row>
    <row r="24" spans="1:19" x14ac:dyDescent="0.3">
      <c r="A24" s="63" t="s">
        <v>951</v>
      </c>
      <c r="B24" s="64">
        <f>VLOOKUP($A24,'Return Data'!$B$7:$R$1700,3,0)</f>
        <v>44041</v>
      </c>
      <c r="C24" s="65">
        <f>VLOOKUP($A24,'Return Data'!$B$7:$R$1700,4,0)</f>
        <v>9.5594000000000001</v>
      </c>
      <c r="D24" s="65">
        <f>VLOOKUP($A24,'Return Data'!$B$7:$R$1700,10,0)</f>
        <v>14.140700000000001</v>
      </c>
      <c r="E24" s="66">
        <f t="shared" si="0"/>
        <v>12</v>
      </c>
      <c r="F24" s="65"/>
      <c r="G24" s="66"/>
      <c r="H24" s="65"/>
      <c r="I24" s="66"/>
      <c r="J24" s="65"/>
      <c r="K24" s="66"/>
      <c r="L24" s="65"/>
      <c r="M24" s="66"/>
      <c r="N24" s="65"/>
      <c r="O24" s="66"/>
      <c r="P24" s="65"/>
      <c r="Q24" s="66"/>
      <c r="R24" s="65">
        <f>VLOOKUP($A24,'Return Data'!$B$7:$R$1700,16,0)</f>
        <v>-4.4059999999999997</v>
      </c>
      <c r="S24" s="67">
        <f t="shared" si="4"/>
        <v>27</v>
      </c>
    </row>
    <row r="25" spans="1:19" x14ac:dyDescent="0.3">
      <c r="A25" s="63" t="s">
        <v>953</v>
      </c>
      <c r="B25" s="64">
        <f>VLOOKUP($A25,'Return Data'!$B$7:$R$1700,3,0)</f>
        <v>44041</v>
      </c>
      <c r="C25" s="65">
        <f>VLOOKUP($A25,'Return Data'!$B$7:$R$1700,4,0)</f>
        <v>58.927999999999997</v>
      </c>
      <c r="D25" s="65">
        <f>VLOOKUP($A25,'Return Data'!$B$7:$R$1700,10,0)</f>
        <v>15.107200000000001</v>
      </c>
      <c r="E25" s="66">
        <f t="shared" si="0"/>
        <v>7</v>
      </c>
      <c r="F25" s="65">
        <f>VLOOKUP($A25,'Return Data'!$B$7:$R$1700,11,0)</f>
        <v>-6.3818000000000001</v>
      </c>
      <c r="G25" s="66">
        <f t="shared" ref="G25:G34" si="10">RANK(F25,F$8:F$34,0)</f>
        <v>4</v>
      </c>
      <c r="H25" s="65">
        <f>VLOOKUP($A25,'Return Data'!$B$7:$R$1700,12,0)</f>
        <v>0.11890000000000001</v>
      </c>
      <c r="I25" s="66">
        <f>RANK(H25,H$8:H$34,0)</f>
        <v>3</v>
      </c>
      <c r="J25" s="65">
        <f>VLOOKUP($A25,'Return Data'!$B$7:$R$1700,13,0)</f>
        <v>7.5347999999999997</v>
      </c>
      <c r="K25" s="66">
        <f>RANK(J25,J$8:J$34,0)</f>
        <v>4</v>
      </c>
      <c r="L25" s="65">
        <f>VLOOKUP($A25,'Return Data'!$B$7:$R$1700,17,0)</f>
        <v>6.2694999999999999</v>
      </c>
      <c r="M25" s="66">
        <f>RANK(L25,L$8:L$34,0)</f>
        <v>1</v>
      </c>
      <c r="N25" s="65">
        <f>VLOOKUP($A25,'Return Data'!$B$7:$R$1700,14,0)</f>
        <v>6.1238999999999999</v>
      </c>
      <c r="O25" s="66">
        <f>RANK(N25,N$8:N$34,0)</f>
        <v>1</v>
      </c>
      <c r="P25" s="65">
        <f>VLOOKUP($A25,'Return Data'!$B$7:$R$1700,15,0)</f>
        <v>12.888999999999999</v>
      </c>
      <c r="Q25" s="66">
        <f>RANK(P25,P$8:P$34,0)</f>
        <v>1</v>
      </c>
      <c r="R25" s="65">
        <f>VLOOKUP($A25,'Return Data'!$B$7:$R$1700,16,0)</f>
        <v>20.8611</v>
      </c>
      <c r="S25" s="67">
        <f t="shared" si="4"/>
        <v>1</v>
      </c>
    </row>
    <row r="26" spans="1:19" x14ac:dyDescent="0.3">
      <c r="A26" s="63" t="s">
        <v>955</v>
      </c>
      <c r="B26" s="64">
        <f>VLOOKUP($A26,'Return Data'!$B$7:$R$1700,3,0)</f>
        <v>44041</v>
      </c>
      <c r="C26" s="65">
        <f>VLOOKUP($A26,'Return Data'!$B$7:$R$1700,4,0)</f>
        <v>9.5853999999999999</v>
      </c>
      <c r="D26" s="65">
        <f>VLOOKUP($A26,'Return Data'!$B$7:$R$1700,10,0)</f>
        <v>10.7422</v>
      </c>
      <c r="E26" s="66">
        <f t="shared" si="0"/>
        <v>27</v>
      </c>
      <c r="F26" s="65">
        <f>VLOOKUP($A26,'Return Data'!$B$7:$R$1700,11,0)</f>
        <v>-13.6435</v>
      </c>
      <c r="G26" s="66">
        <f t="shared" si="10"/>
        <v>22</v>
      </c>
      <c r="H26" s="65"/>
      <c r="I26" s="66"/>
      <c r="J26" s="65"/>
      <c r="K26" s="66"/>
      <c r="L26" s="65"/>
      <c r="M26" s="66"/>
      <c r="N26" s="65"/>
      <c r="O26" s="66"/>
      <c r="P26" s="65"/>
      <c r="Q26" s="66"/>
      <c r="R26" s="65">
        <f>VLOOKUP($A26,'Return Data'!$B$7:$R$1700,16,0)</f>
        <v>-4.1459999999999999</v>
      </c>
      <c r="S26" s="67">
        <f t="shared" si="4"/>
        <v>26</v>
      </c>
    </row>
    <row r="27" spans="1:19" x14ac:dyDescent="0.3">
      <c r="A27" s="63" t="s">
        <v>958</v>
      </c>
      <c r="B27" s="64">
        <f>VLOOKUP($A27,'Return Data'!$B$7:$R$1700,3,0)</f>
        <v>44041</v>
      </c>
      <c r="C27" s="65">
        <f>VLOOKUP($A27,'Return Data'!$B$7:$R$1700,4,0)</f>
        <v>503.375</v>
      </c>
      <c r="D27" s="65">
        <f>VLOOKUP($A27,'Return Data'!$B$7:$R$1700,10,0)</f>
        <v>15.475300000000001</v>
      </c>
      <c r="E27" s="66">
        <f t="shared" si="0"/>
        <v>4</v>
      </c>
      <c r="F27" s="65">
        <f>VLOOKUP($A27,'Return Data'!$B$7:$R$1700,11,0)</f>
        <v>-12.8431</v>
      </c>
      <c r="G27" s="66">
        <f t="shared" si="10"/>
        <v>17</v>
      </c>
      <c r="H27" s="65">
        <f>VLOOKUP($A27,'Return Data'!$B$7:$R$1700,12,0)</f>
        <v>-8.5295000000000005</v>
      </c>
      <c r="I27" s="66">
        <f t="shared" ref="I27:I32" si="11">RANK(H27,H$8:H$34,0)</f>
        <v>19</v>
      </c>
      <c r="J27" s="65">
        <f>VLOOKUP($A27,'Return Data'!$B$7:$R$1700,13,0)</f>
        <v>-2.9771000000000001</v>
      </c>
      <c r="K27" s="66">
        <f t="shared" ref="K27:K32" si="12">RANK(J27,J$8:J$34,0)</f>
        <v>18</v>
      </c>
      <c r="L27" s="65">
        <f>VLOOKUP($A27,'Return Data'!$B$7:$R$1700,17,0)</f>
        <v>-3.7892999999999999</v>
      </c>
      <c r="M27" s="66">
        <f t="shared" ref="M27:M32" si="13">RANK(L27,L$8:L$34,0)</f>
        <v>16</v>
      </c>
      <c r="N27" s="65">
        <f>VLOOKUP($A27,'Return Data'!$B$7:$R$1700,14,0)</f>
        <v>-3.9942000000000002</v>
      </c>
      <c r="O27" s="66">
        <f t="shared" ref="O27:O32" si="14">RANK(N27,N$8:N$34,0)</f>
        <v>22</v>
      </c>
      <c r="P27" s="65">
        <f>VLOOKUP($A27,'Return Data'!$B$7:$R$1700,15,0)</f>
        <v>2.1591999999999998</v>
      </c>
      <c r="Q27" s="66">
        <f t="shared" ref="Q27:Q32" si="15">RANK(P27,P$8:P$34,0)</f>
        <v>20</v>
      </c>
      <c r="R27" s="65">
        <f>VLOOKUP($A27,'Return Data'!$B$7:$R$1700,16,0)</f>
        <v>8.4609000000000005</v>
      </c>
      <c r="S27" s="67">
        <f t="shared" si="4"/>
        <v>20</v>
      </c>
    </row>
    <row r="28" spans="1:19" x14ac:dyDescent="0.3">
      <c r="A28" s="63" t="s">
        <v>960</v>
      </c>
      <c r="B28" s="64">
        <f>VLOOKUP($A28,'Return Data'!$B$7:$R$1700,3,0)</f>
        <v>44041</v>
      </c>
      <c r="C28" s="65">
        <f>VLOOKUP($A28,'Return Data'!$B$7:$R$1700,4,0)</f>
        <v>109.48</v>
      </c>
      <c r="D28" s="65">
        <f>VLOOKUP($A28,'Return Data'!$B$7:$R$1700,10,0)</f>
        <v>12.333299999999999</v>
      </c>
      <c r="E28" s="66">
        <f t="shared" si="0"/>
        <v>22</v>
      </c>
      <c r="F28" s="65">
        <f>VLOOKUP($A28,'Return Data'!$B$7:$R$1700,11,0)</f>
        <v>-9.8114000000000008</v>
      </c>
      <c r="G28" s="66">
        <f t="shared" si="10"/>
        <v>10</v>
      </c>
      <c r="H28" s="65">
        <f>VLOOKUP($A28,'Return Data'!$B$7:$R$1700,12,0)</f>
        <v>-2.5632000000000001</v>
      </c>
      <c r="I28" s="66">
        <f t="shared" si="11"/>
        <v>6</v>
      </c>
      <c r="J28" s="65">
        <f>VLOOKUP($A28,'Return Data'!$B$7:$R$1700,13,0)</f>
        <v>6.4462999999999999</v>
      </c>
      <c r="K28" s="66">
        <f t="shared" si="12"/>
        <v>5</v>
      </c>
      <c r="L28" s="65">
        <f>VLOOKUP($A28,'Return Data'!$B$7:$R$1700,17,0)</f>
        <v>-2.0756000000000001</v>
      </c>
      <c r="M28" s="66">
        <f t="shared" si="13"/>
        <v>12</v>
      </c>
      <c r="N28" s="65">
        <f>VLOOKUP($A28,'Return Data'!$B$7:$R$1700,14,0)</f>
        <v>1.9520999999999999</v>
      </c>
      <c r="O28" s="66">
        <f t="shared" si="14"/>
        <v>11</v>
      </c>
      <c r="P28" s="65">
        <f>VLOOKUP($A28,'Return Data'!$B$7:$R$1700,15,0)</f>
        <v>8.7781000000000002</v>
      </c>
      <c r="Q28" s="66">
        <f t="shared" si="15"/>
        <v>4</v>
      </c>
      <c r="R28" s="65">
        <f>VLOOKUP($A28,'Return Data'!$B$7:$R$1700,16,0)</f>
        <v>16.586099999999998</v>
      </c>
      <c r="S28" s="67">
        <f t="shared" si="4"/>
        <v>3</v>
      </c>
    </row>
    <row r="29" spans="1:19" x14ac:dyDescent="0.3">
      <c r="A29" s="63" t="s">
        <v>962</v>
      </c>
      <c r="B29" s="64">
        <f>VLOOKUP($A29,'Return Data'!$B$7:$R$1700,3,0)</f>
        <v>44041</v>
      </c>
      <c r="C29" s="65">
        <f>VLOOKUP($A29,'Return Data'!$B$7:$R$1700,4,0)</f>
        <v>40.332599999999999</v>
      </c>
      <c r="D29" s="65">
        <f>VLOOKUP($A29,'Return Data'!$B$7:$R$1700,10,0)</f>
        <v>12.812200000000001</v>
      </c>
      <c r="E29" s="66">
        <f t="shared" si="0"/>
        <v>18</v>
      </c>
      <c r="F29" s="65">
        <f>VLOOKUP($A29,'Return Data'!$B$7:$R$1700,11,0)</f>
        <v>0.62470000000000003</v>
      </c>
      <c r="G29" s="66">
        <f t="shared" si="10"/>
        <v>1</v>
      </c>
      <c r="H29" s="65">
        <f>VLOOKUP($A29,'Return Data'!$B$7:$R$1700,12,0)</f>
        <v>4.0621</v>
      </c>
      <c r="I29" s="66">
        <f t="shared" si="11"/>
        <v>1</v>
      </c>
      <c r="J29" s="65">
        <f>VLOOKUP($A29,'Return Data'!$B$7:$R$1700,13,0)</f>
        <v>14.941700000000001</v>
      </c>
      <c r="K29" s="66">
        <f t="shared" si="12"/>
        <v>1</v>
      </c>
      <c r="L29" s="65">
        <f>VLOOKUP($A29,'Return Data'!$B$7:$R$1700,17,0)</f>
        <v>3.5390999999999999</v>
      </c>
      <c r="M29" s="66">
        <f t="shared" si="13"/>
        <v>3</v>
      </c>
      <c r="N29" s="65">
        <f>VLOOKUP($A29,'Return Data'!$B$7:$R$1700,14,0)</f>
        <v>2.7570999999999999</v>
      </c>
      <c r="O29" s="66">
        <f t="shared" si="14"/>
        <v>9</v>
      </c>
      <c r="P29" s="65">
        <f>VLOOKUP($A29,'Return Data'!$B$7:$R$1700,15,0)</f>
        <v>8.7886000000000006</v>
      </c>
      <c r="Q29" s="66">
        <f t="shared" si="15"/>
        <v>3</v>
      </c>
      <c r="R29" s="65">
        <f>VLOOKUP($A29,'Return Data'!$B$7:$R$1700,16,0)</f>
        <v>14.4537</v>
      </c>
      <c r="S29" s="67">
        <f t="shared" si="4"/>
        <v>4</v>
      </c>
    </row>
    <row r="30" spans="1:19" x14ac:dyDescent="0.3">
      <c r="A30" s="63" t="s">
        <v>963</v>
      </c>
      <c r="B30" s="64">
        <f>VLOOKUP($A30,'Return Data'!$B$7:$R$1700,3,0)</f>
        <v>44041</v>
      </c>
      <c r="C30" s="65">
        <f>VLOOKUP($A30,'Return Data'!$B$7:$R$1700,4,0)</f>
        <v>135.17539037921</v>
      </c>
      <c r="D30" s="65">
        <f>VLOOKUP($A30,'Return Data'!$B$7:$R$1700,10,0)</f>
        <v>12.671799999999999</v>
      </c>
      <c r="E30" s="66">
        <f t="shared" si="0"/>
        <v>19</v>
      </c>
      <c r="F30" s="65">
        <f>VLOOKUP($A30,'Return Data'!$B$7:$R$1700,11,0)</f>
        <v>-13.8149</v>
      </c>
      <c r="G30" s="66">
        <f t="shared" si="10"/>
        <v>23</v>
      </c>
      <c r="H30" s="65">
        <f>VLOOKUP($A30,'Return Data'!$B$7:$R$1700,12,0)</f>
        <v>-7.1280000000000001</v>
      </c>
      <c r="I30" s="66">
        <f t="shared" si="11"/>
        <v>17</v>
      </c>
      <c r="J30" s="65">
        <f>VLOOKUP($A30,'Return Data'!$B$7:$R$1700,13,0)</f>
        <v>-2.9003000000000001</v>
      </c>
      <c r="K30" s="66">
        <f t="shared" si="12"/>
        <v>17</v>
      </c>
      <c r="L30" s="65">
        <f>VLOOKUP($A30,'Return Data'!$B$7:$R$1700,17,0)</f>
        <v>-1.1294</v>
      </c>
      <c r="M30" s="66">
        <f t="shared" si="13"/>
        <v>10</v>
      </c>
      <c r="N30" s="65">
        <f>VLOOKUP($A30,'Return Data'!$B$7:$R$1700,14,0)</f>
        <v>1.7624</v>
      </c>
      <c r="O30" s="66">
        <f t="shared" si="14"/>
        <v>12</v>
      </c>
      <c r="P30" s="65">
        <f>VLOOKUP($A30,'Return Data'!$B$7:$R$1700,15,0)</f>
        <v>5.5987</v>
      </c>
      <c r="Q30" s="66">
        <f t="shared" si="15"/>
        <v>15</v>
      </c>
      <c r="R30" s="65">
        <f>VLOOKUP($A30,'Return Data'!$B$7:$R$1700,16,0)</f>
        <v>12.315799999999999</v>
      </c>
      <c r="S30" s="67">
        <f t="shared" si="4"/>
        <v>10</v>
      </c>
    </row>
    <row r="31" spans="1:19" x14ac:dyDescent="0.3">
      <c r="A31" s="63" t="s">
        <v>966</v>
      </c>
      <c r="B31" s="64">
        <f>VLOOKUP($A31,'Return Data'!$B$7:$R$1700,3,0)</f>
        <v>44041</v>
      </c>
      <c r="C31" s="65">
        <f>VLOOKUP($A31,'Return Data'!$B$7:$R$1700,4,0)</f>
        <v>34.183599999999998</v>
      </c>
      <c r="D31" s="65">
        <f>VLOOKUP($A31,'Return Data'!$B$7:$R$1700,10,0)</f>
        <v>15.2006</v>
      </c>
      <c r="E31" s="66">
        <f t="shared" si="0"/>
        <v>5</v>
      </c>
      <c r="F31" s="65">
        <f>VLOOKUP($A31,'Return Data'!$B$7:$R$1700,11,0)</f>
        <v>-14.4559</v>
      </c>
      <c r="G31" s="66">
        <f t="shared" si="10"/>
        <v>24</v>
      </c>
      <c r="H31" s="65">
        <f>VLOOKUP($A31,'Return Data'!$B$7:$R$1700,12,0)</f>
        <v>-11.081899999999999</v>
      </c>
      <c r="I31" s="66">
        <f t="shared" si="11"/>
        <v>23</v>
      </c>
      <c r="J31" s="65">
        <f>VLOOKUP($A31,'Return Data'!$B$7:$R$1700,13,0)</f>
        <v>-1.17</v>
      </c>
      <c r="K31" s="66">
        <f t="shared" si="12"/>
        <v>16</v>
      </c>
      <c r="L31" s="65">
        <f>VLOOKUP($A31,'Return Data'!$B$7:$R$1700,17,0)</f>
        <v>-1.6231</v>
      </c>
      <c r="M31" s="66">
        <f t="shared" si="13"/>
        <v>11</v>
      </c>
      <c r="N31" s="65">
        <f>VLOOKUP($A31,'Return Data'!$B$7:$R$1700,14,0)</f>
        <v>3.383</v>
      </c>
      <c r="O31" s="66">
        <f t="shared" si="14"/>
        <v>7</v>
      </c>
      <c r="P31" s="65">
        <f>VLOOKUP($A31,'Return Data'!$B$7:$R$1700,15,0)</f>
        <v>7.6017999999999999</v>
      </c>
      <c r="Q31" s="66">
        <f t="shared" si="15"/>
        <v>9</v>
      </c>
      <c r="R31" s="65">
        <f>VLOOKUP($A31,'Return Data'!$B$7:$R$1700,16,0)</f>
        <v>11.155900000000001</v>
      </c>
      <c r="S31" s="67">
        <f t="shared" si="4"/>
        <v>12</v>
      </c>
    </row>
    <row r="32" spans="1:19" x14ac:dyDescent="0.3">
      <c r="A32" s="63" t="s">
        <v>968</v>
      </c>
      <c r="B32" s="64">
        <f>VLOOKUP($A32,'Return Data'!$B$7:$R$1700,3,0)</f>
        <v>44041</v>
      </c>
      <c r="C32" s="65">
        <f>VLOOKUP($A32,'Return Data'!$B$7:$R$1700,4,0)</f>
        <v>223.06139999999999</v>
      </c>
      <c r="D32" s="65">
        <f>VLOOKUP($A32,'Return Data'!$B$7:$R$1700,10,0)</f>
        <v>13.907299999999999</v>
      </c>
      <c r="E32" s="66">
        <f t="shared" si="0"/>
        <v>13</v>
      </c>
      <c r="F32" s="65">
        <f>VLOOKUP($A32,'Return Data'!$B$7:$R$1700,11,0)</f>
        <v>-8.9967000000000006</v>
      </c>
      <c r="G32" s="66">
        <f t="shared" si="10"/>
        <v>8</v>
      </c>
      <c r="H32" s="65">
        <f>VLOOKUP($A32,'Return Data'!$B$7:$R$1700,12,0)</f>
        <v>-3.1812</v>
      </c>
      <c r="I32" s="66">
        <f t="shared" si="11"/>
        <v>7</v>
      </c>
      <c r="J32" s="65">
        <f>VLOOKUP($A32,'Return Data'!$B$7:$R$1700,13,0)</f>
        <v>1.9400999999999999</v>
      </c>
      <c r="K32" s="66">
        <f t="shared" si="12"/>
        <v>12</v>
      </c>
      <c r="L32" s="65">
        <f>VLOOKUP($A32,'Return Data'!$B$7:$R$1700,17,0)</f>
        <v>4.069</v>
      </c>
      <c r="M32" s="66">
        <f t="shared" si="13"/>
        <v>2</v>
      </c>
      <c r="N32" s="65">
        <f>VLOOKUP($A32,'Return Data'!$B$7:$R$1700,14,0)</f>
        <v>4.1199000000000003</v>
      </c>
      <c r="O32" s="66">
        <f t="shared" si="14"/>
        <v>4</v>
      </c>
      <c r="P32" s="65">
        <f>VLOOKUP($A32,'Return Data'!$B$7:$R$1700,15,0)</f>
        <v>7.4005000000000001</v>
      </c>
      <c r="Q32" s="66">
        <f t="shared" si="15"/>
        <v>10</v>
      </c>
      <c r="R32" s="65">
        <f>VLOOKUP($A32,'Return Data'!$B$7:$R$1700,16,0)</f>
        <v>12.9277</v>
      </c>
      <c r="S32" s="67">
        <f t="shared" si="4"/>
        <v>8</v>
      </c>
    </row>
    <row r="33" spans="1:19" x14ac:dyDescent="0.3">
      <c r="A33" s="63" t="s">
        <v>969</v>
      </c>
      <c r="B33" s="64">
        <f>VLOOKUP($A33,'Return Data'!$B$7:$R$1700,3,0)</f>
        <v>44041</v>
      </c>
      <c r="C33" s="65">
        <f>VLOOKUP($A33,'Return Data'!$B$7:$R$1700,4,0)</f>
        <v>9.99</v>
      </c>
      <c r="D33" s="65">
        <f>VLOOKUP($A33,'Return Data'!$B$7:$R$1700,10,0)</f>
        <v>17.391300000000001</v>
      </c>
      <c r="E33" s="66">
        <f t="shared" si="0"/>
        <v>1</v>
      </c>
      <c r="F33" s="65">
        <f>VLOOKUP($A33,'Return Data'!$B$7:$R$1700,11,0)</f>
        <v>-4.4019000000000004</v>
      </c>
      <c r="G33" s="66">
        <f t="shared" si="10"/>
        <v>3</v>
      </c>
      <c r="H33" s="65"/>
      <c r="I33" s="66"/>
      <c r="J33" s="65"/>
      <c r="K33" s="66"/>
      <c r="L33" s="65"/>
      <c r="M33" s="66"/>
      <c r="N33" s="65"/>
      <c r="O33" s="66"/>
      <c r="P33" s="65"/>
      <c r="Q33" s="66"/>
      <c r="R33" s="65">
        <f>VLOOKUP($A33,'Return Data'!$B$7:$R$1700,16,0)</f>
        <v>-0.1</v>
      </c>
      <c r="S33" s="67">
        <f t="shared" si="4"/>
        <v>24</v>
      </c>
    </row>
    <row r="34" spans="1:19" x14ac:dyDescent="0.3">
      <c r="A34" s="63" t="s">
        <v>971</v>
      </c>
      <c r="B34" s="64">
        <f>VLOOKUP($A34,'Return Data'!$B$7:$R$1700,3,0)</f>
        <v>44041</v>
      </c>
      <c r="C34" s="65">
        <f>VLOOKUP($A34,'Return Data'!$B$7:$R$1700,4,0)</f>
        <v>57.509900000000002</v>
      </c>
      <c r="D34" s="65">
        <f>VLOOKUP($A34,'Return Data'!$B$7:$R$1700,10,0)</f>
        <v>17.0642</v>
      </c>
      <c r="E34" s="66">
        <f t="shared" si="0"/>
        <v>2</v>
      </c>
      <c r="F34" s="65">
        <f>VLOOKUP($A34,'Return Data'!$B$7:$R$1700,11,0)</f>
        <v>-12.151300000000001</v>
      </c>
      <c r="G34" s="66">
        <f t="shared" si="10"/>
        <v>15</v>
      </c>
      <c r="H34" s="65">
        <f>VLOOKUP($A34,'Return Data'!$B$7:$R$1700,12,0)</f>
        <v>-5.9976000000000003</v>
      </c>
      <c r="I34" s="66">
        <f>RANK(H34,H$8:H$34,0)</f>
        <v>13</v>
      </c>
      <c r="J34" s="65">
        <f>VLOOKUP($A34,'Return Data'!$B$7:$R$1700,13,0)</f>
        <v>-5.3663999999999996</v>
      </c>
      <c r="K34" s="66">
        <f>RANK(J34,J$8:J$34,0)</f>
        <v>22</v>
      </c>
      <c r="L34" s="65">
        <f>VLOOKUP($A34,'Return Data'!$B$7:$R$1700,17,0)</f>
        <v>-5.5176999999999996</v>
      </c>
      <c r="M34" s="66">
        <f>RANK(L34,L$8:L$34,0)</f>
        <v>21</v>
      </c>
      <c r="N34" s="65">
        <f>VLOOKUP($A34,'Return Data'!$B$7:$R$1700,14,0)</f>
        <v>-2.0830000000000002</v>
      </c>
      <c r="O34" s="66">
        <f>RANK(N34,N$8:N$34,0)</f>
        <v>20</v>
      </c>
      <c r="P34" s="65">
        <f>VLOOKUP($A34,'Return Data'!$B$7:$R$1700,15,0)</f>
        <v>2.6478999999999999</v>
      </c>
      <c r="Q34" s="66">
        <f>RANK(P34,P$8:P$34,0)</f>
        <v>18</v>
      </c>
      <c r="R34" s="65">
        <f>VLOOKUP($A34,'Return Data'!$B$7:$R$1700,16,0)</f>
        <v>8.2903000000000002</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13.732914814814821</v>
      </c>
      <c r="E36" s="74"/>
      <c r="F36" s="75">
        <f>AVERAGE(F8:F34)</f>
        <v>-10.588942307692305</v>
      </c>
      <c r="G36" s="74"/>
      <c r="H36" s="75">
        <f>AVERAGE(H8:H34)</f>
        <v>-5.2881875000000003</v>
      </c>
      <c r="I36" s="74"/>
      <c r="J36" s="75">
        <f>AVERAGE(J8:J34)</f>
        <v>1.4172083333333336</v>
      </c>
      <c r="K36" s="74"/>
      <c r="L36" s="75">
        <f>AVERAGE(L8:L34)</f>
        <v>-1.4545090909090908</v>
      </c>
      <c r="M36" s="74"/>
      <c r="N36" s="75">
        <f>AVERAGE(N8:N34)</f>
        <v>1.3378772727272727</v>
      </c>
      <c r="O36" s="74"/>
      <c r="P36" s="75">
        <f>AVERAGE(P8:P34)</f>
        <v>6.5998714285714284</v>
      </c>
      <c r="Q36" s="74"/>
      <c r="R36" s="75">
        <f>AVERAGE(R8:R34)</f>
        <v>9.6478925925925907</v>
      </c>
      <c r="S36" s="76"/>
    </row>
    <row r="37" spans="1:19" x14ac:dyDescent="0.3">
      <c r="A37" s="73" t="s">
        <v>28</v>
      </c>
      <c r="B37" s="74"/>
      <c r="C37" s="74"/>
      <c r="D37" s="75">
        <f>MIN(D8:D34)</f>
        <v>10.7422</v>
      </c>
      <c r="E37" s="74"/>
      <c r="F37" s="75">
        <f>MIN(F8:F34)</f>
        <v>-18.035699999999999</v>
      </c>
      <c r="G37" s="74"/>
      <c r="H37" s="75">
        <f>MIN(H8:H34)</f>
        <v>-13.371700000000001</v>
      </c>
      <c r="I37" s="74"/>
      <c r="J37" s="75">
        <f>MIN(J8:J34)</f>
        <v>-9.9984000000000002</v>
      </c>
      <c r="K37" s="74"/>
      <c r="L37" s="75">
        <f>MIN(L8:L34)</f>
        <v>-7.5568</v>
      </c>
      <c r="M37" s="74"/>
      <c r="N37" s="75">
        <f>MIN(N8:N34)</f>
        <v>-3.9942000000000002</v>
      </c>
      <c r="O37" s="74"/>
      <c r="P37" s="75">
        <f>MIN(P8:P34)</f>
        <v>2.0005000000000002</v>
      </c>
      <c r="Q37" s="74"/>
      <c r="R37" s="75">
        <f>MIN(R8:R34)</f>
        <v>-4.4059999999999997</v>
      </c>
      <c r="S37" s="76"/>
    </row>
    <row r="38" spans="1:19" ht="15" thickBot="1" x14ac:dyDescent="0.35">
      <c r="A38" s="77" t="s">
        <v>29</v>
      </c>
      <c r="B38" s="78"/>
      <c r="C38" s="78"/>
      <c r="D38" s="79">
        <f>MAX(D8:D34)</f>
        <v>17.391300000000001</v>
      </c>
      <c r="E38" s="78"/>
      <c r="F38" s="79">
        <f>MAX(F8:F34)</f>
        <v>0.62470000000000003</v>
      </c>
      <c r="G38" s="78"/>
      <c r="H38" s="79">
        <f>MAX(H8:H34)</f>
        <v>4.0621</v>
      </c>
      <c r="I38" s="78"/>
      <c r="J38" s="79">
        <f>MAX(J8:J34)</f>
        <v>14.941700000000001</v>
      </c>
      <c r="K38" s="78"/>
      <c r="L38" s="79">
        <f>MAX(L8:L34)</f>
        <v>6.2694999999999999</v>
      </c>
      <c r="M38" s="78"/>
      <c r="N38" s="79">
        <f>MAX(N8:N34)</f>
        <v>6.1238999999999999</v>
      </c>
      <c r="O38" s="78"/>
      <c r="P38" s="79">
        <f>MAX(P8:P34)</f>
        <v>12.888999999999999</v>
      </c>
      <c r="Q38" s="78"/>
      <c r="R38" s="79">
        <f>MAX(R8:R34)</f>
        <v>20.8611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44041</v>
      </c>
      <c r="C8" s="65">
        <f>VLOOKUP($A8,'Return Data'!$B$7:$R$1700,4,0)</f>
        <v>455.91590173937198</v>
      </c>
      <c r="D8" s="65">
        <f>VLOOKUP($A8,'Return Data'!$B$7:$R$1700,10,0)</f>
        <v>14.3378</v>
      </c>
      <c r="E8" s="66">
        <f t="shared" ref="E8:E34" si="0">RANK(D8,D$8:D$34,0)</f>
        <v>10</v>
      </c>
      <c r="F8" s="65">
        <f>VLOOKUP($A8,'Return Data'!$B$7:$R$1700,11,0)</f>
        <v>-13.260999999999999</v>
      </c>
      <c r="G8" s="66">
        <f t="shared" ref="G8:G23" si="1">RANK(F8,F$8:F$34,0)</f>
        <v>18</v>
      </c>
      <c r="H8" s="65">
        <f>VLOOKUP($A8,'Return Data'!$B$7:$R$1700,12,0)</f>
        <v>-7.5229999999999997</v>
      </c>
      <c r="I8" s="66">
        <f t="shared" ref="I8:I23" si="2">RANK(H8,H$8:H$34,0)</f>
        <v>16</v>
      </c>
      <c r="J8" s="65">
        <f>VLOOKUP($A8,'Return Data'!$B$7:$R$1700,13,0)</f>
        <v>-0.48</v>
      </c>
      <c r="K8" s="66">
        <f t="shared" ref="K8:K23" si="3">RANK(J8,J$8:J$34,0)</f>
        <v>14</v>
      </c>
      <c r="L8" s="65">
        <f>VLOOKUP($A8,'Return Data'!$B$7:$R$1700,17,0)</f>
        <v>-6.6201999999999996</v>
      </c>
      <c r="M8" s="66">
        <f>RANK(L8,L$8:L$34,0)</f>
        <v>21</v>
      </c>
      <c r="N8" s="65">
        <f>VLOOKUP($A8,'Return Data'!$B$7:$R$1700,14,0)</f>
        <v>-3.2202000000000002</v>
      </c>
      <c r="O8" s="66">
        <f>RANK(N8,N$8:N$34,0)</f>
        <v>20</v>
      </c>
      <c r="P8" s="65">
        <f>VLOOKUP($A8,'Return Data'!$B$7:$R$1700,15,0)</f>
        <v>4.3917999999999999</v>
      </c>
      <c r="Q8" s="66">
        <f>RANK(P8,P$8:P$34,0)</f>
        <v>15</v>
      </c>
      <c r="R8" s="65">
        <f>VLOOKUP($A8,'Return Data'!$B$7:$R$1700,16,0)</f>
        <v>16.197800000000001</v>
      </c>
      <c r="S8" s="67">
        <f t="shared" ref="S8:S34" si="4">RANK(R8,R$8:R$34,0)</f>
        <v>7</v>
      </c>
    </row>
    <row r="9" spans="1:20" x14ac:dyDescent="0.3">
      <c r="A9" s="63" t="s">
        <v>922</v>
      </c>
      <c r="B9" s="64">
        <f>VLOOKUP($A9,'Return Data'!$B$7:$R$1700,3,0)</f>
        <v>44041</v>
      </c>
      <c r="C9" s="65">
        <f>VLOOKUP($A9,'Return Data'!$B$7:$R$1700,4,0)</f>
        <v>11.63</v>
      </c>
      <c r="D9" s="65">
        <f>VLOOKUP($A9,'Return Data'!$B$7:$R$1700,10,0)</f>
        <v>11.8269</v>
      </c>
      <c r="E9" s="66">
        <f t="shared" si="0"/>
        <v>23</v>
      </c>
      <c r="F9" s="65">
        <f>VLOOKUP($A9,'Return Data'!$B$7:$R$1700,11,0)</f>
        <v>-5.1387</v>
      </c>
      <c r="G9" s="66">
        <f t="shared" si="1"/>
        <v>3</v>
      </c>
      <c r="H9" s="65">
        <f>VLOOKUP($A9,'Return Data'!$B$7:$R$1700,12,0)</f>
        <v>-0.59830000000000005</v>
      </c>
      <c r="I9" s="66">
        <f t="shared" si="2"/>
        <v>2</v>
      </c>
      <c r="J9" s="65">
        <f>VLOOKUP($A9,'Return Data'!$B$7:$R$1700,13,0)</f>
        <v>6.3071000000000002</v>
      </c>
      <c r="K9" s="66">
        <f t="shared" si="3"/>
        <v>4</v>
      </c>
      <c r="L9" s="65"/>
      <c r="M9" s="66"/>
      <c r="N9" s="65"/>
      <c r="O9" s="66"/>
      <c r="P9" s="65"/>
      <c r="Q9" s="66"/>
      <c r="R9" s="65">
        <f>VLOOKUP($A9,'Return Data'!$B$7:$R$1700,16,0)</f>
        <v>8.9063999999999997</v>
      </c>
      <c r="S9" s="67">
        <f t="shared" si="4"/>
        <v>20</v>
      </c>
    </row>
    <row r="10" spans="1:20" x14ac:dyDescent="0.3">
      <c r="A10" s="63" t="s">
        <v>924</v>
      </c>
      <c r="B10" s="64">
        <f>VLOOKUP($A10,'Return Data'!$B$7:$R$1700,3,0)</f>
        <v>44041</v>
      </c>
      <c r="C10" s="65">
        <f>VLOOKUP($A10,'Return Data'!$B$7:$R$1700,4,0)</f>
        <v>33.43</v>
      </c>
      <c r="D10" s="65">
        <f>VLOOKUP($A10,'Return Data'!$B$7:$R$1700,10,0)</f>
        <v>10.8789</v>
      </c>
      <c r="E10" s="66">
        <f t="shared" si="0"/>
        <v>26</v>
      </c>
      <c r="F10" s="65">
        <f>VLOOKUP($A10,'Return Data'!$B$7:$R$1700,11,0)</f>
        <v>-9.5018999999999991</v>
      </c>
      <c r="G10" s="66">
        <f t="shared" si="1"/>
        <v>8</v>
      </c>
      <c r="H10" s="65">
        <f>VLOOKUP($A10,'Return Data'!$B$7:$R$1700,12,0)</f>
        <v>-4.8662000000000001</v>
      </c>
      <c r="I10" s="66">
        <f t="shared" si="2"/>
        <v>9</v>
      </c>
      <c r="J10" s="65">
        <f>VLOOKUP($A10,'Return Data'!$B$7:$R$1700,13,0)</f>
        <v>5.0266999999999999</v>
      </c>
      <c r="K10" s="66">
        <f t="shared" si="3"/>
        <v>6</v>
      </c>
      <c r="L10" s="65">
        <f>VLOOKUP($A10,'Return Data'!$B$7:$R$1700,17,0)</f>
        <v>-5.6353999999999997</v>
      </c>
      <c r="M10" s="66">
        <f t="shared" ref="M10:M16" si="5">RANK(L10,L$8:L$34,0)</f>
        <v>18</v>
      </c>
      <c r="N10" s="65">
        <f>VLOOKUP($A10,'Return Data'!$B$7:$R$1700,14,0)</f>
        <v>-0.81269999999999998</v>
      </c>
      <c r="O10" s="66">
        <f t="shared" ref="O10:O16" si="6">RANK(N10,N$8:N$34,0)</f>
        <v>13</v>
      </c>
      <c r="P10" s="65">
        <f>VLOOKUP($A10,'Return Data'!$B$7:$R$1700,15,0)</f>
        <v>3.7307000000000001</v>
      </c>
      <c r="Q10" s="66">
        <f>RANK(P10,P$8:P$34,0)</f>
        <v>17</v>
      </c>
      <c r="R10" s="65">
        <f>VLOOKUP($A10,'Return Data'!$B$7:$R$1700,16,0)</f>
        <v>10.790100000000001</v>
      </c>
      <c r="S10" s="67">
        <f t="shared" si="4"/>
        <v>13</v>
      </c>
    </row>
    <row r="11" spans="1:20" x14ac:dyDescent="0.3">
      <c r="A11" s="63" t="s">
        <v>926</v>
      </c>
      <c r="B11" s="64">
        <f>VLOOKUP($A11,'Return Data'!$B$7:$R$1700,3,0)</f>
        <v>44041</v>
      </c>
      <c r="C11" s="65">
        <f>VLOOKUP($A11,'Return Data'!$B$7:$R$1700,4,0)</f>
        <v>93.55</v>
      </c>
      <c r="D11" s="65">
        <f>VLOOKUP($A11,'Return Data'!$B$7:$R$1700,10,0)</f>
        <v>13.1197</v>
      </c>
      <c r="E11" s="66">
        <f t="shared" si="0"/>
        <v>15</v>
      </c>
      <c r="F11" s="65">
        <f>VLOOKUP($A11,'Return Data'!$B$7:$R$1700,11,0)</f>
        <v>-7.7961999999999998</v>
      </c>
      <c r="G11" s="66">
        <f t="shared" si="1"/>
        <v>5</v>
      </c>
      <c r="H11" s="65">
        <f>VLOOKUP($A11,'Return Data'!$B$7:$R$1700,12,0)</f>
        <v>-0.91090000000000004</v>
      </c>
      <c r="I11" s="66">
        <f t="shared" si="2"/>
        <v>4</v>
      </c>
      <c r="J11" s="65">
        <f>VLOOKUP($A11,'Return Data'!$B$7:$R$1700,13,0)</f>
        <v>6.4035000000000002</v>
      </c>
      <c r="K11" s="66">
        <f t="shared" si="3"/>
        <v>3</v>
      </c>
      <c r="L11" s="65">
        <f>VLOOKUP($A11,'Return Data'!$B$7:$R$1700,17,0)</f>
        <v>-1.022</v>
      </c>
      <c r="M11" s="66">
        <f t="shared" si="5"/>
        <v>6</v>
      </c>
      <c r="N11" s="65">
        <f>VLOOKUP($A11,'Return Data'!$B$7:$R$1700,14,0)</f>
        <v>2.23</v>
      </c>
      <c r="O11" s="66">
        <f t="shared" si="6"/>
        <v>7</v>
      </c>
      <c r="P11" s="65">
        <f>VLOOKUP($A11,'Return Data'!$B$7:$R$1700,15,0)</f>
        <v>8.3878000000000004</v>
      </c>
      <c r="Q11" s="66">
        <f>RANK(P11,P$8:P$34,0)</f>
        <v>3</v>
      </c>
      <c r="R11" s="65">
        <f>VLOOKUP($A11,'Return Data'!$B$7:$R$1700,16,0)</f>
        <v>15.6318</v>
      </c>
      <c r="S11" s="67">
        <f t="shared" si="4"/>
        <v>8</v>
      </c>
    </row>
    <row r="12" spans="1:20" x14ac:dyDescent="0.3">
      <c r="A12" s="63" t="s">
        <v>928</v>
      </c>
      <c r="B12" s="64">
        <f>VLOOKUP($A12,'Return Data'!$B$7:$R$1700,3,0)</f>
        <v>44041</v>
      </c>
      <c r="C12" s="65">
        <f>VLOOKUP($A12,'Return Data'!$B$7:$R$1700,4,0)</f>
        <v>215.19399999999999</v>
      </c>
      <c r="D12" s="65">
        <f>VLOOKUP($A12,'Return Data'!$B$7:$R$1700,10,0)</f>
        <v>14.496600000000001</v>
      </c>
      <c r="E12" s="66">
        <f t="shared" si="0"/>
        <v>9</v>
      </c>
      <c r="F12" s="65">
        <f>VLOOKUP($A12,'Return Data'!$B$7:$R$1700,11,0)</f>
        <v>-11.0099</v>
      </c>
      <c r="G12" s="66">
        <f t="shared" si="1"/>
        <v>13</v>
      </c>
      <c r="H12" s="65">
        <f>VLOOKUP($A12,'Return Data'!$B$7:$R$1700,12,0)</f>
        <v>-6.2649999999999997</v>
      </c>
      <c r="I12" s="66">
        <f t="shared" si="2"/>
        <v>11</v>
      </c>
      <c r="J12" s="65">
        <f>VLOOKUP($A12,'Return Data'!$B$7:$R$1700,13,0)</f>
        <v>1.9510000000000001</v>
      </c>
      <c r="K12" s="66">
        <f t="shared" si="3"/>
        <v>10</v>
      </c>
      <c r="L12" s="65">
        <f>VLOOKUP($A12,'Return Data'!$B$7:$R$1700,17,0)</f>
        <v>-0.65169999999999995</v>
      </c>
      <c r="M12" s="66">
        <f t="shared" si="5"/>
        <v>5</v>
      </c>
      <c r="N12" s="65">
        <f>VLOOKUP($A12,'Return Data'!$B$7:$R$1700,14,0)</f>
        <v>1.2766</v>
      </c>
      <c r="O12" s="66">
        <f t="shared" si="6"/>
        <v>10</v>
      </c>
      <c r="P12" s="65">
        <f>VLOOKUP($A12,'Return Data'!$B$7:$R$1700,15,0)</f>
        <v>7.1325000000000003</v>
      </c>
      <c r="Q12" s="66">
        <f>RANK(P12,P$8:P$34,0)</f>
        <v>6</v>
      </c>
      <c r="R12" s="65">
        <f>VLOOKUP($A12,'Return Data'!$B$7:$R$1700,16,0)</f>
        <v>16.3933</v>
      </c>
      <c r="S12" s="67">
        <f t="shared" si="4"/>
        <v>6</v>
      </c>
    </row>
    <row r="13" spans="1:20" x14ac:dyDescent="0.3">
      <c r="A13" s="63" t="s">
        <v>930</v>
      </c>
      <c r="B13" s="64">
        <f>VLOOKUP($A13,'Return Data'!$B$7:$R$1700,3,0)</f>
        <v>44041</v>
      </c>
      <c r="C13" s="65">
        <f>VLOOKUP($A13,'Return Data'!$B$7:$R$1700,4,0)</f>
        <v>30.835999999999999</v>
      </c>
      <c r="D13" s="65">
        <f>VLOOKUP($A13,'Return Data'!$B$7:$R$1700,10,0)</f>
        <v>12.6059</v>
      </c>
      <c r="E13" s="66">
        <f t="shared" si="0"/>
        <v>18</v>
      </c>
      <c r="F13" s="65">
        <f>VLOOKUP($A13,'Return Data'!$B$7:$R$1700,11,0)</f>
        <v>-8.7988999999999997</v>
      </c>
      <c r="G13" s="66">
        <f t="shared" si="1"/>
        <v>6</v>
      </c>
      <c r="H13" s="65">
        <f>VLOOKUP($A13,'Return Data'!$B$7:$R$1700,12,0)</f>
        <v>-4.7477999999999998</v>
      </c>
      <c r="I13" s="66">
        <f t="shared" si="2"/>
        <v>8</v>
      </c>
      <c r="J13" s="65">
        <f>VLOOKUP($A13,'Return Data'!$B$7:$R$1700,13,0)</f>
        <v>2.1701999999999999</v>
      </c>
      <c r="K13" s="66">
        <f t="shared" si="3"/>
        <v>9</v>
      </c>
      <c r="L13" s="65">
        <f>VLOOKUP($A13,'Return Data'!$B$7:$R$1700,17,0)</f>
        <v>-1.3557999999999999</v>
      </c>
      <c r="M13" s="66">
        <f t="shared" si="5"/>
        <v>8</v>
      </c>
      <c r="N13" s="65">
        <f>VLOOKUP($A13,'Return Data'!$B$7:$R$1700,14,0)</f>
        <v>3.2437999999999998</v>
      </c>
      <c r="O13" s="66">
        <f t="shared" si="6"/>
        <v>3</v>
      </c>
      <c r="P13" s="65">
        <f>VLOOKUP($A13,'Return Data'!$B$7:$R$1700,15,0)</f>
        <v>5.9074999999999998</v>
      </c>
      <c r="Q13" s="66">
        <f>RANK(P13,P$8:P$34,0)</f>
        <v>10</v>
      </c>
      <c r="R13" s="65">
        <f>VLOOKUP($A13,'Return Data'!$B$7:$R$1700,16,0)</f>
        <v>8.952</v>
      </c>
      <c r="S13" s="67">
        <f t="shared" si="4"/>
        <v>19</v>
      </c>
    </row>
    <row r="14" spans="1:20" x14ac:dyDescent="0.3">
      <c r="A14" s="63" t="s">
        <v>932</v>
      </c>
      <c r="B14" s="64">
        <f>VLOOKUP($A14,'Return Data'!$B$7:$R$1700,3,0)</f>
        <v>44041</v>
      </c>
      <c r="C14" s="65">
        <f>VLOOKUP($A14,'Return Data'!$B$7:$R$1700,4,0)</f>
        <v>13.7936</v>
      </c>
      <c r="D14" s="65">
        <f>VLOOKUP($A14,'Return Data'!$B$7:$R$1700,10,0)</f>
        <v>12.644</v>
      </c>
      <c r="E14" s="66">
        <f t="shared" si="0"/>
        <v>17</v>
      </c>
      <c r="F14" s="65">
        <f>VLOOKUP($A14,'Return Data'!$B$7:$R$1700,11,0)</f>
        <v>-15.7684</v>
      </c>
      <c r="G14" s="66">
        <f t="shared" si="1"/>
        <v>25</v>
      </c>
      <c r="H14" s="65">
        <f>VLOOKUP($A14,'Return Data'!$B$7:$R$1700,12,0)</f>
        <v>-10.8705</v>
      </c>
      <c r="I14" s="66">
        <f t="shared" si="2"/>
        <v>22</v>
      </c>
      <c r="J14" s="65">
        <f>VLOOKUP($A14,'Return Data'!$B$7:$R$1700,13,0)</f>
        <v>-6.1634000000000002</v>
      </c>
      <c r="K14" s="66">
        <f t="shared" si="3"/>
        <v>23</v>
      </c>
      <c r="L14" s="65">
        <f>VLOOKUP($A14,'Return Data'!$B$7:$R$1700,17,0)</f>
        <v>-4.2727000000000004</v>
      </c>
      <c r="M14" s="66">
        <f t="shared" si="5"/>
        <v>15</v>
      </c>
      <c r="N14" s="65">
        <f>VLOOKUP($A14,'Return Data'!$B$7:$R$1700,14,0)</f>
        <v>-1.0915999999999999</v>
      </c>
      <c r="O14" s="66">
        <f t="shared" si="6"/>
        <v>14</v>
      </c>
      <c r="P14" s="65"/>
      <c r="Q14" s="66"/>
      <c r="R14" s="65">
        <f>VLOOKUP($A14,'Return Data'!$B$7:$R$1700,16,0)</f>
        <v>7.1668000000000003</v>
      </c>
      <c r="S14" s="67">
        <f t="shared" si="4"/>
        <v>22</v>
      </c>
    </row>
    <row r="15" spans="1:20" x14ac:dyDescent="0.3">
      <c r="A15" s="63" t="s">
        <v>933</v>
      </c>
      <c r="B15" s="64">
        <f>VLOOKUP($A15,'Return Data'!$B$7:$R$1700,3,0)</f>
        <v>44041</v>
      </c>
      <c r="C15" s="65">
        <f>VLOOKUP($A15,'Return Data'!$B$7:$R$1700,4,0)</f>
        <v>67.347899999999996</v>
      </c>
      <c r="D15" s="65">
        <f>VLOOKUP($A15,'Return Data'!$B$7:$R$1700,10,0)</f>
        <v>15.4453</v>
      </c>
      <c r="E15" s="66">
        <f t="shared" si="0"/>
        <v>3</v>
      </c>
      <c r="F15" s="65">
        <f>VLOOKUP($A15,'Return Data'!$B$7:$R$1700,11,0)</f>
        <v>-18.458500000000001</v>
      </c>
      <c r="G15" s="66">
        <f t="shared" si="1"/>
        <v>26</v>
      </c>
      <c r="H15" s="65">
        <f>VLOOKUP($A15,'Return Data'!$B$7:$R$1700,12,0)</f>
        <v>-14.009</v>
      </c>
      <c r="I15" s="66">
        <f t="shared" si="2"/>
        <v>24</v>
      </c>
      <c r="J15" s="65">
        <f>VLOOKUP($A15,'Return Data'!$B$7:$R$1700,13,0)</f>
        <v>-10.823700000000001</v>
      </c>
      <c r="K15" s="66">
        <f t="shared" si="3"/>
        <v>24</v>
      </c>
      <c r="L15" s="65">
        <f>VLOOKUP($A15,'Return Data'!$B$7:$R$1700,17,0)</f>
        <v>-8.3020999999999994</v>
      </c>
      <c r="M15" s="66">
        <f t="shared" si="5"/>
        <v>22</v>
      </c>
      <c r="N15" s="65">
        <f>VLOOKUP($A15,'Return Data'!$B$7:$R$1700,14,0)</f>
        <v>-3.8694999999999999</v>
      </c>
      <c r="O15" s="66">
        <f t="shared" si="6"/>
        <v>21</v>
      </c>
      <c r="P15" s="65">
        <f>VLOOKUP($A15,'Return Data'!$B$7:$R$1700,15,0)</f>
        <v>1.1889000000000001</v>
      </c>
      <c r="Q15" s="66">
        <f>RANK(P15,P$8:P$34,0)</f>
        <v>21</v>
      </c>
      <c r="R15" s="65">
        <f>VLOOKUP($A15,'Return Data'!$B$7:$R$1700,16,0)</f>
        <v>13.1671</v>
      </c>
      <c r="S15" s="67">
        <f t="shared" si="4"/>
        <v>10</v>
      </c>
    </row>
    <row r="16" spans="1:20" x14ac:dyDescent="0.3">
      <c r="A16" s="63" t="s">
        <v>936</v>
      </c>
      <c r="B16" s="64">
        <f>VLOOKUP($A16,'Return Data'!$B$7:$R$1700,3,0)</f>
        <v>44041</v>
      </c>
      <c r="C16" s="65">
        <f>VLOOKUP($A16,'Return Data'!$B$7:$R$1700,4,0)</f>
        <v>137.776799696034</v>
      </c>
      <c r="D16" s="65">
        <f>VLOOKUP($A16,'Return Data'!$B$7:$R$1700,10,0)</f>
        <v>13.5428</v>
      </c>
      <c r="E16" s="66">
        <f t="shared" si="0"/>
        <v>14</v>
      </c>
      <c r="F16" s="65">
        <f>VLOOKUP($A16,'Return Data'!$B$7:$R$1700,11,0)</f>
        <v>-13.264200000000001</v>
      </c>
      <c r="G16" s="66">
        <f t="shared" si="1"/>
        <v>19</v>
      </c>
      <c r="H16" s="65">
        <f>VLOOKUP($A16,'Return Data'!$B$7:$R$1700,12,0)</f>
        <v>-9.1082000000000001</v>
      </c>
      <c r="I16" s="66">
        <f t="shared" si="2"/>
        <v>20</v>
      </c>
      <c r="J16" s="65">
        <f>VLOOKUP($A16,'Return Data'!$B$7:$R$1700,13,0)</f>
        <v>-5.8423999999999996</v>
      </c>
      <c r="K16" s="66">
        <f t="shared" si="3"/>
        <v>21</v>
      </c>
      <c r="L16" s="65">
        <f>VLOOKUP($A16,'Return Data'!$B$7:$R$1700,17,0)</f>
        <v>-4.4672000000000001</v>
      </c>
      <c r="M16" s="66">
        <f t="shared" si="5"/>
        <v>17</v>
      </c>
      <c r="N16" s="65">
        <f>VLOOKUP($A16,'Return Data'!$B$7:$R$1700,14,0)</f>
        <v>-1.4658</v>
      </c>
      <c r="O16" s="66">
        <f t="shared" si="6"/>
        <v>16</v>
      </c>
      <c r="P16" s="65">
        <f>VLOOKUP($A16,'Return Data'!$B$7:$R$1700,15,0)</f>
        <v>2.4176000000000002</v>
      </c>
      <c r="Q16" s="66">
        <f>RANK(P16,P$8:P$34,0)</f>
        <v>18</v>
      </c>
      <c r="R16" s="65">
        <f>VLOOKUP($A16,'Return Data'!$B$7:$R$1700,16,0)</f>
        <v>10.421200000000001</v>
      </c>
      <c r="S16" s="67">
        <f t="shared" si="4"/>
        <v>15</v>
      </c>
    </row>
    <row r="17" spans="1:19" x14ac:dyDescent="0.3">
      <c r="A17" s="63" t="s">
        <v>938</v>
      </c>
      <c r="B17" s="64">
        <f>VLOOKUP($A17,'Return Data'!$B$7:$R$1700,3,0)</f>
        <v>44041</v>
      </c>
      <c r="C17" s="65">
        <f>VLOOKUP($A17,'Return Data'!$B$7:$R$1700,4,0)</f>
        <v>9.4257000000000009</v>
      </c>
      <c r="D17" s="65">
        <f>VLOOKUP($A17,'Return Data'!$B$7:$R$1700,10,0)</f>
        <v>11.2164</v>
      </c>
      <c r="E17" s="66">
        <f t="shared" si="0"/>
        <v>24</v>
      </c>
      <c r="F17" s="65">
        <f>VLOOKUP($A17,'Return Data'!$B$7:$R$1700,11,0)</f>
        <v>-12.728199999999999</v>
      </c>
      <c r="G17" s="66">
        <f t="shared" si="1"/>
        <v>15</v>
      </c>
      <c r="H17" s="65">
        <f>VLOOKUP($A17,'Return Data'!$B$7:$R$1700,12,0)</f>
        <v>-6.9718999999999998</v>
      </c>
      <c r="I17" s="66">
        <f t="shared" si="2"/>
        <v>13</v>
      </c>
      <c r="J17" s="65">
        <f>VLOOKUP($A17,'Return Data'!$B$7:$R$1700,13,0)</f>
        <v>-0.66190000000000004</v>
      </c>
      <c r="K17" s="66">
        <f t="shared" si="3"/>
        <v>15</v>
      </c>
      <c r="L17" s="65"/>
      <c r="M17" s="66"/>
      <c r="N17" s="65"/>
      <c r="O17" s="66"/>
      <c r="P17" s="65"/>
      <c r="Q17" s="66"/>
      <c r="R17" s="65">
        <f>VLOOKUP($A17,'Return Data'!$B$7:$R$1700,16,0)</f>
        <v>-4.3186999999999998</v>
      </c>
      <c r="S17" s="67">
        <f t="shared" si="4"/>
        <v>25</v>
      </c>
    </row>
    <row r="18" spans="1:19" x14ac:dyDescent="0.3">
      <c r="A18" s="63" t="s">
        <v>939</v>
      </c>
      <c r="B18" s="64">
        <f>VLOOKUP($A18,'Return Data'!$B$7:$R$1700,3,0)</f>
        <v>44041</v>
      </c>
      <c r="C18" s="65">
        <f>VLOOKUP($A18,'Return Data'!$B$7:$R$1700,4,0)</f>
        <v>292.64999999999998</v>
      </c>
      <c r="D18" s="65">
        <f>VLOOKUP($A18,'Return Data'!$B$7:$R$1700,10,0)</f>
        <v>13.9869</v>
      </c>
      <c r="E18" s="66">
        <f t="shared" si="0"/>
        <v>11</v>
      </c>
      <c r="F18" s="65">
        <f>VLOOKUP($A18,'Return Data'!$B$7:$R$1700,11,0)</f>
        <v>-13.4069</v>
      </c>
      <c r="G18" s="66">
        <f t="shared" si="1"/>
        <v>20</v>
      </c>
      <c r="H18" s="65">
        <f>VLOOKUP($A18,'Return Data'!$B$7:$R$1700,12,0)</f>
        <v>-9.9206000000000003</v>
      </c>
      <c r="I18" s="66">
        <f t="shared" si="2"/>
        <v>21</v>
      </c>
      <c r="J18" s="65">
        <f>VLOOKUP($A18,'Return Data'!$B$7:$R$1700,13,0)</f>
        <v>-5.9184999999999999</v>
      </c>
      <c r="K18" s="66">
        <f t="shared" si="3"/>
        <v>22</v>
      </c>
      <c r="L18" s="65">
        <f>VLOOKUP($A18,'Return Data'!$B$7:$R$1700,17,0)</f>
        <v>-3.7443</v>
      </c>
      <c r="M18" s="66">
        <f t="shared" ref="M18:M23" si="7">RANK(L18,L$8:L$34,0)</f>
        <v>13</v>
      </c>
      <c r="N18" s="65">
        <f>VLOOKUP($A18,'Return Data'!$B$7:$R$1700,14,0)</f>
        <v>-1.6035999999999999</v>
      </c>
      <c r="O18" s="66">
        <f t="shared" ref="O18:O23" si="8">RANK(N18,N$8:N$34,0)</f>
        <v>17</v>
      </c>
      <c r="P18" s="65">
        <f>VLOOKUP($A18,'Return Data'!$B$7:$R$1700,15,0)</f>
        <v>4.6349</v>
      </c>
      <c r="Q18" s="66">
        <f t="shared" ref="Q18:Q23" si="9">RANK(P18,P$8:P$34,0)</f>
        <v>14</v>
      </c>
      <c r="R18" s="65">
        <f>VLOOKUP($A18,'Return Data'!$B$7:$R$1700,16,0)</f>
        <v>16.529800000000002</v>
      </c>
      <c r="S18" s="67">
        <f t="shared" si="4"/>
        <v>5</v>
      </c>
    </row>
    <row r="19" spans="1:19" x14ac:dyDescent="0.3">
      <c r="A19" s="63" t="s">
        <v>942</v>
      </c>
      <c r="B19" s="64">
        <f>VLOOKUP($A19,'Return Data'!$B$7:$R$1700,3,0)</f>
        <v>44041</v>
      </c>
      <c r="C19" s="65">
        <f>VLOOKUP($A19,'Return Data'!$B$7:$R$1700,4,0)</f>
        <v>40.549999999999997</v>
      </c>
      <c r="D19" s="65">
        <f>VLOOKUP($A19,'Return Data'!$B$7:$R$1700,10,0)</f>
        <v>14.775</v>
      </c>
      <c r="E19" s="66">
        <f t="shared" si="0"/>
        <v>7</v>
      </c>
      <c r="F19" s="65">
        <f>VLOOKUP($A19,'Return Data'!$B$7:$R$1700,11,0)</f>
        <v>-14.089</v>
      </c>
      <c r="G19" s="66">
        <f t="shared" si="1"/>
        <v>21</v>
      </c>
      <c r="H19" s="65">
        <f>VLOOKUP($A19,'Return Data'!$B$7:$R$1700,12,0)</f>
        <v>-8.8559000000000001</v>
      </c>
      <c r="I19" s="66">
        <f t="shared" si="2"/>
        <v>18</v>
      </c>
      <c r="J19" s="65">
        <f>VLOOKUP($A19,'Return Data'!$B$7:$R$1700,13,0)</f>
        <v>-4.9238</v>
      </c>
      <c r="K19" s="66">
        <f t="shared" si="3"/>
        <v>19</v>
      </c>
      <c r="L19" s="65">
        <f>VLOOKUP($A19,'Return Data'!$B$7:$R$1700,17,0)</f>
        <v>-5.8619000000000003</v>
      </c>
      <c r="M19" s="66">
        <f t="shared" si="7"/>
        <v>19</v>
      </c>
      <c r="N19" s="65">
        <f>VLOOKUP($A19,'Return Data'!$B$7:$R$1700,14,0)</f>
        <v>-1.7490000000000001</v>
      </c>
      <c r="O19" s="66">
        <f t="shared" si="8"/>
        <v>18</v>
      </c>
      <c r="P19" s="65">
        <f>VLOOKUP($A19,'Return Data'!$B$7:$R$1700,15,0)</f>
        <v>4.7977999999999996</v>
      </c>
      <c r="Q19" s="66">
        <f t="shared" si="9"/>
        <v>13</v>
      </c>
      <c r="R19" s="65">
        <f>VLOOKUP($A19,'Return Data'!$B$7:$R$1700,16,0)</f>
        <v>9.7955000000000005</v>
      </c>
      <c r="S19" s="67">
        <f t="shared" si="4"/>
        <v>16</v>
      </c>
    </row>
    <row r="20" spans="1:19" x14ac:dyDescent="0.3">
      <c r="A20" s="63" t="s">
        <v>943</v>
      </c>
      <c r="B20" s="64">
        <f>VLOOKUP($A20,'Return Data'!$B$7:$R$1700,3,0)</f>
        <v>44041</v>
      </c>
      <c r="C20" s="65">
        <f>VLOOKUP($A20,'Return Data'!$B$7:$R$1700,4,0)</f>
        <v>33.25</v>
      </c>
      <c r="D20" s="65">
        <f>VLOOKUP($A20,'Return Data'!$B$7:$R$1700,10,0)</f>
        <v>11.8399</v>
      </c>
      <c r="E20" s="66">
        <f t="shared" si="0"/>
        <v>22</v>
      </c>
      <c r="F20" s="65">
        <f>VLOOKUP($A20,'Return Data'!$B$7:$R$1700,11,0)</f>
        <v>-10.690300000000001</v>
      </c>
      <c r="G20" s="66">
        <f t="shared" si="1"/>
        <v>11</v>
      </c>
      <c r="H20" s="65">
        <f>VLOOKUP($A20,'Return Data'!$B$7:$R$1700,12,0)</f>
        <v>-7.4074</v>
      </c>
      <c r="I20" s="66">
        <f t="shared" si="2"/>
        <v>14</v>
      </c>
      <c r="J20" s="65">
        <f>VLOOKUP($A20,'Return Data'!$B$7:$R$1700,13,0)</f>
        <v>2.4022000000000001</v>
      </c>
      <c r="K20" s="66">
        <f t="shared" si="3"/>
        <v>8</v>
      </c>
      <c r="L20" s="65">
        <f>VLOOKUP($A20,'Return Data'!$B$7:$R$1700,17,0)</f>
        <v>-1.0755999999999999</v>
      </c>
      <c r="M20" s="66">
        <f t="shared" si="7"/>
        <v>7</v>
      </c>
      <c r="N20" s="65">
        <f>VLOOKUP($A20,'Return Data'!$B$7:$R$1700,14,0)</f>
        <v>3.6080999999999999</v>
      </c>
      <c r="O20" s="66">
        <f t="shared" si="8"/>
        <v>2</v>
      </c>
      <c r="P20" s="65">
        <f>VLOOKUP($A20,'Return Data'!$B$7:$R$1700,15,0)</f>
        <v>6.6764000000000001</v>
      </c>
      <c r="Q20" s="66">
        <f t="shared" si="9"/>
        <v>8</v>
      </c>
      <c r="R20" s="65">
        <f>VLOOKUP($A20,'Return Data'!$B$7:$R$1700,16,0)</f>
        <v>9.6975999999999996</v>
      </c>
      <c r="S20" s="67">
        <f t="shared" si="4"/>
        <v>17</v>
      </c>
    </row>
    <row r="21" spans="1:19" x14ac:dyDescent="0.3">
      <c r="A21" s="63" t="s">
        <v>945</v>
      </c>
      <c r="B21" s="64">
        <f>VLOOKUP($A21,'Return Data'!$B$7:$R$1700,3,0)</f>
        <v>44041</v>
      </c>
      <c r="C21" s="65">
        <f>VLOOKUP($A21,'Return Data'!$B$7:$R$1700,4,0)</f>
        <v>120.786</v>
      </c>
      <c r="D21" s="65">
        <f>VLOOKUP($A21,'Return Data'!$B$7:$R$1700,10,0)</f>
        <v>14.504300000000001</v>
      </c>
      <c r="E21" s="66">
        <f t="shared" si="0"/>
        <v>8</v>
      </c>
      <c r="F21" s="65">
        <f>VLOOKUP($A21,'Return Data'!$B$7:$R$1700,11,0)</f>
        <v>-10.158899999999999</v>
      </c>
      <c r="G21" s="66">
        <f t="shared" si="1"/>
        <v>9</v>
      </c>
      <c r="H21" s="65">
        <f>VLOOKUP($A21,'Return Data'!$B$7:$R$1700,12,0)</f>
        <v>-1.0931999999999999</v>
      </c>
      <c r="I21" s="66">
        <f t="shared" si="2"/>
        <v>5</v>
      </c>
      <c r="J21" s="65">
        <f>VLOOKUP($A21,'Return Data'!$B$7:$R$1700,13,0)</f>
        <v>4.7934999999999999</v>
      </c>
      <c r="K21" s="66">
        <f t="shared" si="3"/>
        <v>7</v>
      </c>
      <c r="L21" s="65">
        <f>VLOOKUP($A21,'Return Data'!$B$7:$R$1700,17,0)</f>
        <v>1.3649</v>
      </c>
      <c r="M21" s="66">
        <f t="shared" si="7"/>
        <v>4</v>
      </c>
      <c r="N21" s="65">
        <f>VLOOKUP($A21,'Return Data'!$B$7:$R$1700,14,0)</f>
        <v>2.6888000000000001</v>
      </c>
      <c r="O21" s="66">
        <f t="shared" si="8"/>
        <v>5</v>
      </c>
      <c r="P21" s="65">
        <f>VLOOKUP($A21,'Return Data'!$B$7:$R$1700,15,0)</f>
        <v>7.3010000000000002</v>
      </c>
      <c r="Q21" s="66">
        <f t="shared" si="9"/>
        <v>5</v>
      </c>
      <c r="R21" s="65">
        <f>VLOOKUP($A21,'Return Data'!$B$7:$R$1700,16,0)</f>
        <v>16.968499999999999</v>
      </c>
      <c r="S21" s="67">
        <f t="shared" si="4"/>
        <v>3</v>
      </c>
    </row>
    <row r="22" spans="1:19" x14ac:dyDescent="0.3">
      <c r="A22" s="63" t="s">
        <v>948</v>
      </c>
      <c r="B22" s="64">
        <f>VLOOKUP($A22,'Return Data'!$B$7:$R$1700,3,0)</f>
        <v>44041</v>
      </c>
      <c r="C22" s="65">
        <f>VLOOKUP($A22,'Return Data'!$B$7:$R$1700,4,0)</f>
        <v>44.89</v>
      </c>
      <c r="D22" s="65">
        <f>VLOOKUP($A22,'Return Data'!$B$7:$R$1700,10,0)</f>
        <v>12.1717</v>
      </c>
      <c r="E22" s="66">
        <f t="shared" si="0"/>
        <v>20</v>
      </c>
      <c r="F22" s="65">
        <f>VLOOKUP($A22,'Return Data'!$B$7:$R$1700,11,0)</f>
        <v>-10.7501</v>
      </c>
      <c r="G22" s="66">
        <f t="shared" si="1"/>
        <v>12</v>
      </c>
      <c r="H22" s="65">
        <f>VLOOKUP($A22,'Return Data'!$B$7:$R$1700,12,0)</f>
        <v>-5.3333000000000004</v>
      </c>
      <c r="I22" s="66">
        <f t="shared" si="2"/>
        <v>10</v>
      </c>
      <c r="J22" s="65">
        <f>VLOOKUP($A22,'Return Data'!$B$7:$R$1700,13,0)</f>
        <v>0.83340000000000003</v>
      </c>
      <c r="K22" s="66">
        <f t="shared" si="3"/>
        <v>12</v>
      </c>
      <c r="L22" s="65">
        <f>VLOOKUP($A22,'Return Data'!$B$7:$R$1700,17,0)</f>
        <v>-3.7921999999999998</v>
      </c>
      <c r="M22" s="66">
        <f t="shared" si="7"/>
        <v>14</v>
      </c>
      <c r="N22" s="65">
        <f>VLOOKUP($A22,'Return Data'!$B$7:$R$1700,14,0)</f>
        <v>-1.2242</v>
      </c>
      <c r="O22" s="66">
        <f t="shared" si="8"/>
        <v>15</v>
      </c>
      <c r="P22" s="65">
        <f>VLOOKUP($A22,'Return Data'!$B$7:$R$1700,15,0)</f>
        <v>4.2497999999999996</v>
      </c>
      <c r="Q22" s="66">
        <f t="shared" si="9"/>
        <v>16</v>
      </c>
      <c r="R22" s="65">
        <f>VLOOKUP($A22,'Return Data'!$B$7:$R$1700,16,0)</f>
        <v>11.156499999999999</v>
      </c>
      <c r="S22" s="67">
        <f t="shared" si="4"/>
        <v>12</v>
      </c>
    </row>
    <row r="23" spans="1:19" x14ac:dyDescent="0.3">
      <c r="A23" s="63" t="s">
        <v>950</v>
      </c>
      <c r="B23" s="64">
        <f>VLOOKUP($A23,'Return Data'!$B$7:$R$1700,3,0)</f>
        <v>44041</v>
      </c>
      <c r="C23" s="65">
        <f>VLOOKUP($A23,'Return Data'!$B$7:$R$1700,4,0)</f>
        <v>14.443899999999999</v>
      </c>
      <c r="D23" s="65">
        <f>VLOOKUP($A23,'Return Data'!$B$7:$R$1700,10,0)</f>
        <v>10.99</v>
      </c>
      <c r="E23" s="66">
        <f t="shared" si="0"/>
        <v>25</v>
      </c>
      <c r="F23" s="65">
        <f>VLOOKUP($A23,'Return Data'!$B$7:$R$1700,11,0)</f>
        <v>-13.091699999999999</v>
      </c>
      <c r="G23" s="66">
        <f t="shared" si="1"/>
        <v>17</v>
      </c>
      <c r="H23" s="65">
        <f>VLOOKUP($A23,'Return Data'!$B$7:$R$1700,12,0)</f>
        <v>-7.4156000000000004</v>
      </c>
      <c r="I23" s="66">
        <f t="shared" si="2"/>
        <v>15</v>
      </c>
      <c r="J23" s="65">
        <f>VLOOKUP($A23,'Return Data'!$B$7:$R$1700,13,0)</f>
        <v>0.89339999999999997</v>
      </c>
      <c r="K23" s="66">
        <f t="shared" si="3"/>
        <v>11</v>
      </c>
      <c r="L23" s="65">
        <f>VLOOKUP($A23,'Return Data'!$B$7:$R$1700,17,0)</f>
        <v>-1.3695999999999999</v>
      </c>
      <c r="M23" s="66">
        <f t="shared" si="7"/>
        <v>9</v>
      </c>
      <c r="N23" s="65">
        <f>VLOOKUP($A23,'Return Data'!$B$7:$R$1700,14,0)</f>
        <v>1.3472</v>
      </c>
      <c r="O23" s="66">
        <f t="shared" si="8"/>
        <v>9</v>
      </c>
      <c r="P23" s="65">
        <f>VLOOKUP($A23,'Return Data'!$B$7:$R$1700,15,0)</f>
        <v>6.9564000000000004</v>
      </c>
      <c r="Q23" s="66">
        <f t="shared" si="9"/>
        <v>7</v>
      </c>
      <c r="R23" s="65">
        <f>VLOOKUP($A23,'Return Data'!$B$7:$R$1700,16,0)</f>
        <v>7.0094000000000003</v>
      </c>
      <c r="S23" s="67">
        <f t="shared" si="4"/>
        <v>23</v>
      </c>
    </row>
    <row r="24" spans="1:19" x14ac:dyDescent="0.3">
      <c r="A24" s="63" t="s">
        <v>952</v>
      </c>
      <c r="B24" s="64">
        <f>VLOOKUP($A24,'Return Data'!$B$7:$R$1700,3,0)</f>
        <v>44041</v>
      </c>
      <c r="C24" s="65">
        <f>VLOOKUP($A24,'Return Data'!$B$7:$R$1700,4,0)</f>
        <v>9.4628999999999994</v>
      </c>
      <c r="D24" s="65">
        <f>VLOOKUP($A24,'Return Data'!$B$7:$R$1700,10,0)</f>
        <v>13.605700000000001</v>
      </c>
      <c r="E24" s="66">
        <f t="shared" si="0"/>
        <v>12</v>
      </c>
      <c r="F24" s="65"/>
      <c r="G24" s="66"/>
      <c r="H24" s="65"/>
      <c r="I24" s="66"/>
      <c r="J24" s="65"/>
      <c r="K24" s="66"/>
      <c r="L24" s="65"/>
      <c r="M24" s="66"/>
      <c r="N24" s="65"/>
      <c r="O24" s="66"/>
      <c r="P24" s="65"/>
      <c r="Q24" s="66"/>
      <c r="R24" s="65">
        <f>VLOOKUP($A24,'Return Data'!$B$7:$R$1700,16,0)</f>
        <v>-5.3710000000000004</v>
      </c>
      <c r="S24" s="67">
        <f t="shared" si="4"/>
        <v>26</v>
      </c>
    </row>
    <row r="25" spans="1:19" x14ac:dyDescent="0.3">
      <c r="A25" s="63" t="s">
        <v>954</v>
      </c>
      <c r="B25" s="64">
        <f>VLOOKUP($A25,'Return Data'!$B$7:$R$1700,3,0)</f>
        <v>44041</v>
      </c>
      <c r="C25" s="65">
        <f>VLOOKUP($A25,'Return Data'!$B$7:$R$1700,4,0)</f>
        <v>54.970999999999997</v>
      </c>
      <c r="D25" s="65">
        <f>VLOOKUP($A25,'Return Data'!$B$7:$R$1700,10,0)</f>
        <v>14.798</v>
      </c>
      <c r="E25" s="66">
        <f t="shared" si="0"/>
        <v>5</v>
      </c>
      <c r="F25" s="65">
        <f>VLOOKUP($A25,'Return Data'!$B$7:$R$1700,11,0)</f>
        <v>-6.8224999999999998</v>
      </c>
      <c r="G25" s="66">
        <f t="shared" ref="G25:G34" si="10">RANK(F25,F$8:F$34,0)</f>
        <v>4</v>
      </c>
      <c r="H25" s="65">
        <f>VLOOKUP($A25,'Return Data'!$B$7:$R$1700,12,0)</f>
        <v>-0.62009999999999998</v>
      </c>
      <c r="I25" s="66">
        <f>RANK(H25,H$8:H$34,0)</f>
        <v>3</v>
      </c>
      <c r="J25" s="65">
        <f>VLOOKUP($A25,'Return Data'!$B$7:$R$1700,13,0)</f>
        <v>6.4627999999999997</v>
      </c>
      <c r="K25" s="66">
        <f>RANK(J25,J$8:J$34,0)</f>
        <v>2</v>
      </c>
      <c r="L25" s="65">
        <f>VLOOKUP($A25,'Return Data'!$B$7:$R$1700,17,0)</f>
        <v>5.2286999999999999</v>
      </c>
      <c r="M25" s="66">
        <f>RANK(L25,L$8:L$34,0)</f>
        <v>1</v>
      </c>
      <c r="N25" s="65">
        <f>VLOOKUP($A25,'Return Data'!$B$7:$R$1700,14,0)</f>
        <v>5.1959999999999997</v>
      </c>
      <c r="O25" s="66">
        <f>RANK(N25,N$8:N$34,0)</f>
        <v>1</v>
      </c>
      <c r="P25" s="65">
        <f>VLOOKUP($A25,'Return Data'!$B$7:$R$1700,15,0)</f>
        <v>11.9245</v>
      </c>
      <c r="Q25" s="66">
        <f>RANK(P25,P$8:P$34,0)</f>
        <v>1</v>
      </c>
      <c r="R25" s="65">
        <f>VLOOKUP($A25,'Return Data'!$B$7:$R$1700,16,0)</f>
        <v>18.454000000000001</v>
      </c>
      <c r="S25" s="67">
        <f t="shared" si="4"/>
        <v>2</v>
      </c>
    </row>
    <row r="26" spans="1:19" x14ac:dyDescent="0.3">
      <c r="A26" s="63" t="s">
        <v>956</v>
      </c>
      <c r="B26" s="64">
        <f>VLOOKUP($A26,'Return Data'!$B$7:$R$1700,3,0)</f>
        <v>44041</v>
      </c>
      <c r="C26" s="65">
        <f>VLOOKUP($A26,'Return Data'!$B$7:$R$1700,4,0)</f>
        <v>9.4545999999999992</v>
      </c>
      <c r="D26" s="65">
        <f>VLOOKUP($A26,'Return Data'!$B$7:$R$1700,10,0)</f>
        <v>10.2384</v>
      </c>
      <c r="E26" s="66">
        <f t="shared" si="0"/>
        <v>27</v>
      </c>
      <c r="F26" s="65">
        <f>VLOOKUP($A26,'Return Data'!$B$7:$R$1700,11,0)</f>
        <v>-14.4055</v>
      </c>
      <c r="G26" s="66">
        <f t="shared" si="10"/>
        <v>23</v>
      </c>
      <c r="H26" s="65"/>
      <c r="I26" s="66"/>
      <c r="J26" s="65"/>
      <c r="K26" s="66"/>
      <c r="L26" s="65"/>
      <c r="M26" s="66"/>
      <c r="N26" s="65"/>
      <c r="O26" s="66"/>
      <c r="P26" s="65"/>
      <c r="Q26" s="66"/>
      <c r="R26" s="65">
        <f>VLOOKUP($A26,'Return Data'!$B$7:$R$1700,16,0)</f>
        <v>-5.4539999999999997</v>
      </c>
      <c r="S26" s="67">
        <f t="shared" si="4"/>
        <v>27</v>
      </c>
    </row>
    <row r="27" spans="1:19" x14ac:dyDescent="0.3">
      <c r="A27" s="63" t="s">
        <v>957</v>
      </c>
      <c r="B27" s="64">
        <f>VLOOKUP($A27,'Return Data'!$B$7:$R$1700,3,0)</f>
        <v>44041</v>
      </c>
      <c r="C27" s="65">
        <f>VLOOKUP($A27,'Return Data'!$B$7:$R$1700,4,0)</f>
        <v>480.25049999999999</v>
      </c>
      <c r="D27" s="65">
        <f>VLOOKUP($A27,'Return Data'!$B$7:$R$1700,10,0)</f>
        <v>15.346500000000001</v>
      </c>
      <c r="E27" s="66">
        <f t="shared" si="0"/>
        <v>4</v>
      </c>
      <c r="F27" s="65">
        <f>VLOOKUP($A27,'Return Data'!$B$7:$R$1700,11,0)</f>
        <v>-13.0672</v>
      </c>
      <c r="G27" s="66">
        <f t="shared" si="10"/>
        <v>16</v>
      </c>
      <c r="H27" s="65">
        <f>VLOOKUP($A27,'Return Data'!$B$7:$R$1700,12,0)</f>
        <v>-8.8902000000000001</v>
      </c>
      <c r="I27" s="66">
        <f t="shared" ref="I27:I32" si="11">RANK(H27,H$8:H$34,0)</f>
        <v>19</v>
      </c>
      <c r="J27" s="65">
        <f>VLOOKUP($A27,'Return Data'!$B$7:$R$1700,13,0)</f>
        <v>-3.4918999999999998</v>
      </c>
      <c r="K27" s="66">
        <f t="shared" ref="K27:K32" si="12">RANK(J27,J$8:J$34,0)</f>
        <v>17</v>
      </c>
      <c r="L27" s="65">
        <f>VLOOKUP($A27,'Return Data'!$B$7:$R$1700,17,0)</f>
        <v>-4.3083999999999998</v>
      </c>
      <c r="M27" s="66">
        <f t="shared" ref="M27:M32" si="13">RANK(L27,L$8:L$34,0)</f>
        <v>16</v>
      </c>
      <c r="N27" s="65">
        <f>VLOOKUP($A27,'Return Data'!$B$7:$R$1700,14,0)</f>
        <v>-4.5644999999999998</v>
      </c>
      <c r="O27" s="66">
        <f t="shared" ref="O27:O32" si="14">RANK(N27,N$8:N$34,0)</f>
        <v>22</v>
      </c>
      <c r="P27" s="65">
        <f>VLOOKUP($A27,'Return Data'!$B$7:$R$1700,15,0)</f>
        <v>1.5208999999999999</v>
      </c>
      <c r="Q27" s="66">
        <f t="shared" ref="Q27:Q32" si="15">RANK(P27,P$8:P$34,0)</f>
        <v>20</v>
      </c>
      <c r="R27" s="65">
        <f>VLOOKUP($A27,'Return Data'!$B$7:$R$1700,16,0)</f>
        <v>16.878299999999999</v>
      </c>
      <c r="S27" s="67">
        <f t="shared" si="4"/>
        <v>4</v>
      </c>
    </row>
    <row r="28" spans="1:19" x14ac:dyDescent="0.3">
      <c r="A28" s="63" t="s">
        <v>959</v>
      </c>
      <c r="B28" s="64">
        <f>VLOOKUP($A28,'Return Data'!$B$7:$R$1700,3,0)</f>
        <v>44041</v>
      </c>
      <c r="C28" s="65">
        <f>VLOOKUP($A28,'Return Data'!$B$7:$R$1700,4,0)</f>
        <v>101.85</v>
      </c>
      <c r="D28" s="65">
        <f>VLOOKUP($A28,'Return Data'!$B$7:$R$1700,10,0)</f>
        <v>12.021599999999999</v>
      </c>
      <c r="E28" s="66">
        <f t="shared" si="0"/>
        <v>21</v>
      </c>
      <c r="F28" s="65">
        <f>VLOOKUP($A28,'Return Data'!$B$7:$R$1700,11,0)</f>
        <v>-10.3117</v>
      </c>
      <c r="G28" s="66">
        <f t="shared" si="10"/>
        <v>10</v>
      </c>
      <c r="H28" s="65">
        <f>VLOOKUP($A28,'Return Data'!$B$7:$R$1700,12,0)</f>
        <v>-3.3773</v>
      </c>
      <c r="I28" s="66">
        <f t="shared" si="11"/>
        <v>6</v>
      </c>
      <c r="J28" s="65">
        <f>VLOOKUP($A28,'Return Data'!$B$7:$R$1700,13,0)</f>
        <v>5.2713000000000001</v>
      </c>
      <c r="K28" s="66">
        <f t="shared" si="12"/>
        <v>5</v>
      </c>
      <c r="L28" s="65">
        <f>VLOOKUP($A28,'Return Data'!$B$7:$R$1700,17,0)</f>
        <v>-3.1715</v>
      </c>
      <c r="M28" s="66">
        <f t="shared" si="13"/>
        <v>12</v>
      </c>
      <c r="N28" s="65">
        <f>VLOOKUP($A28,'Return Data'!$B$7:$R$1700,14,0)</f>
        <v>0.78979999999999995</v>
      </c>
      <c r="O28" s="66">
        <f t="shared" si="14"/>
        <v>12</v>
      </c>
      <c r="P28" s="65">
        <f>VLOOKUP($A28,'Return Data'!$B$7:$R$1700,15,0)</f>
        <v>7.6113</v>
      </c>
      <c r="Q28" s="66">
        <f t="shared" si="15"/>
        <v>4</v>
      </c>
      <c r="R28" s="65">
        <f>VLOOKUP($A28,'Return Data'!$B$7:$R$1700,16,0)</f>
        <v>21.904499999999999</v>
      </c>
      <c r="S28" s="67">
        <f t="shared" si="4"/>
        <v>1</v>
      </c>
    </row>
    <row r="29" spans="1:19" x14ac:dyDescent="0.3">
      <c r="A29" s="63" t="s">
        <v>961</v>
      </c>
      <c r="B29" s="64">
        <f>VLOOKUP($A29,'Return Data'!$B$7:$R$1700,3,0)</f>
        <v>44041</v>
      </c>
      <c r="C29" s="65">
        <f>VLOOKUP($A29,'Return Data'!$B$7:$R$1700,4,0)</f>
        <v>39.580300000000001</v>
      </c>
      <c r="D29" s="65">
        <f>VLOOKUP($A29,'Return Data'!$B$7:$R$1700,10,0)</f>
        <v>12.7805</v>
      </c>
      <c r="E29" s="66">
        <f t="shared" si="0"/>
        <v>16</v>
      </c>
      <c r="F29" s="65">
        <f>VLOOKUP($A29,'Return Data'!$B$7:$R$1700,11,0)</f>
        <v>0.59060000000000001</v>
      </c>
      <c r="G29" s="66">
        <f t="shared" si="10"/>
        <v>1</v>
      </c>
      <c r="H29" s="65">
        <f>VLOOKUP($A29,'Return Data'!$B$7:$R$1700,12,0)</f>
        <v>3.9996999999999998</v>
      </c>
      <c r="I29" s="66">
        <f t="shared" si="11"/>
        <v>1</v>
      </c>
      <c r="J29" s="65">
        <f>VLOOKUP($A29,'Return Data'!$B$7:$R$1700,13,0)</f>
        <v>14.840999999999999</v>
      </c>
      <c r="K29" s="66">
        <f t="shared" si="12"/>
        <v>1</v>
      </c>
      <c r="L29" s="65">
        <f>VLOOKUP($A29,'Return Data'!$B$7:$R$1700,17,0)</f>
        <v>3.2117</v>
      </c>
      <c r="M29" s="66">
        <f t="shared" si="13"/>
        <v>2</v>
      </c>
      <c r="N29" s="65">
        <f>VLOOKUP($A29,'Return Data'!$B$7:$R$1700,14,0)</f>
        <v>2.4434999999999998</v>
      </c>
      <c r="O29" s="66">
        <f t="shared" si="14"/>
        <v>6</v>
      </c>
      <c r="P29" s="65">
        <f>VLOOKUP($A29,'Return Data'!$B$7:$R$1700,15,0)</f>
        <v>8.6067999999999998</v>
      </c>
      <c r="Q29" s="66">
        <f t="shared" si="15"/>
        <v>2</v>
      </c>
      <c r="R29" s="65">
        <f>VLOOKUP($A29,'Return Data'!$B$7:$R$1700,16,0)</f>
        <v>10.6114</v>
      </c>
      <c r="S29" s="67">
        <f t="shared" si="4"/>
        <v>14</v>
      </c>
    </row>
    <row r="30" spans="1:19" x14ac:dyDescent="0.3">
      <c r="A30" s="63" t="s">
        <v>964</v>
      </c>
      <c r="B30" s="64">
        <f>VLOOKUP($A30,'Return Data'!$B$7:$R$1700,3,0)</f>
        <v>44041</v>
      </c>
      <c r="C30" s="65">
        <f>VLOOKUP($A30,'Return Data'!$B$7:$R$1700,4,0)</f>
        <v>307.86083571609902</v>
      </c>
      <c r="D30" s="65">
        <f>VLOOKUP($A30,'Return Data'!$B$7:$R$1700,10,0)</f>
        <v>12.466699999999999</v>
      </c>
      <c r="E30" s="66">
        <f t="shared" si="0"/>
        <v>19</v>
      </c>
      <c r="F30" s="65">
        <f>VLOOKUP($A30,'Return Data'!$B$7:$R$1700,11,0)</f>
        <v>-14.1188</v>
      </c>
      <c r="G30" s="66">
        <f t="shared" si="10"/>
        <v>22</v>
      </c>
      <c r="H30" s="65">
        <f>VLOOKUP($A30,'Return Data'!$B$7:$R$1700,12,0)</f>
        <v>-7.6226000000000003</v>
      </c>
      <c r="I30" s="66">
        <f t="shared" si="11"/>
        <v>17</v>
      </c>
      <c r="J30" s="65">
        <f>VLOOKUP($A30,'Return Data'!$B$7:$R$1700,13,0)</f>
        <v>-3.5764999999999998</v>
      </c>
      <c r="K30" s="66">
        <f t="shared" si="12"/>
        <v>18</v>
      </c>
      <c r="L30" s="65">
        <f>VLOOKUP($A30,'Return Data'!$B$7:$R$1700,17,0)</f>
        <v>-1.7859</v>
      </c>
      <c r="M30" s="66">
        <f t="shared" si="13"/>
        <v>10</v>
      </c>
      <c r="N30" s="65">
        <f>VLOOKUP($A30,'Return Data'!$B$7:$R$1700,14,0)</f>
        <v>1.0366</v>
      </c>
      <c r="O30" s="66">
        <f t="shared" si="14"/>
        <v>11</v>
      </c>
      <c r="P30" s="65">
        <f>VLOOKUP($A30,'Return Data'!$B$7:$R$1700,15,0)</f>
        <v>4.9363000000000001</v>
      </c>
      <c r="Q30" s="66">
        <f t="shared" si="15"/>
        <v>12</v>
      </c>
      <c r="R30" s="65">
        <f>VLOOKUP($A30,'Return Data'!$B$7:$R$1700,16,0)</f>
        <v>13.3064</v>
      </c>
      <c r="S30" s="67">
        <f t="shared" si="4"/>
        <v>9</v>
      </c>
    </row>
    <row r="31" spans="1:19" x14ac:dyDescent="0.3">
      <c r="A31" s="63" t="s">
        <v>965</v>
      </c>
      <c r="B31" s="64">
        <f>VLOOKUP($A31,'Return Data'!$B$7:$R$1700,3,0)</f>
        <v>44041</v>
      </c>
      <c r="C31" s="65">
        <f>VLOOKUP($A31,'Return Data'!$B$7:$R$1700,4,0)</f>
        <v>32.189500000000002</v>
      </c>
      <c r="D31" s="65">
        <f>VLOOKUP($A31,'Return Data'!$B$7:$R$1700,10,0)</f>
        <v>14.7948</v>
      </c>
      <c r="E31" s="66">
        <f t="shared" si="0"/>
        <v>6</v>
      </c>
      <c r="F31" s="65">
        <f>VLOOKUP($A31,'Return Data'!$B$7:$R$1700,11,0)</f>
        <v>-15.052899999999999</v>
      </c>
      <c r="G31" s="66">
        <f t="shared" si="10"/>
        <v>24</v>
      </c>
      <c r="H31" s="65">
        <f>VLOOKUP($A31,'Return Data'!$B$7:$R$1700,12,0)</f>
        <v>-11.944900000000001</v>
      </c>
      <c r="I31" s="66">
        <f t="shared" si="11"/>
        <v>23</v>
      </c>
      <c r="J31" s="65">
        <f>VLOOKUP($A31,'Return Data'!$B$7:$R$1700,13,0)</f>
        <v>-2.3637000000000001</v>
      </c>
      <c r="K31" s="66">
        <f t="shared" si="12"/>
        <v>16</v>
      </c>
      <c r="L31" s="65">
        <f>VLOOKUP($A31,'Return Data'!$B$7:$R$1700,17,0)</f>
        <v>-2.6701000000000001</v>
      </c>
      <c r="M31" s="66">
        <f t="shared" si="13"/>
        <v>11</v>
      </c>
      <c r="N31" s="65">
        <f>VLOOKUP($A31,'Return Data'!$B$7:$R$1700,14,0)</f>
        <v>2.1745999999999999</v>
      </c>
      <c r="O31" s="66">
        <f t="shared" si="14"/>
        <v>8</v>
      </c>
      <c r="P31" s="65">
        <f>VLOOKUP($A31,'Return Data'!$B$7:$R$1700,15,0)</f>
        <v>6.6717000000000004</v>
      </c>
      <c r="Q31" s="66">
        <f t="shared" si="15"/>
        <v>9</v>
      </c>
      <c r="R31" s="65">
        <f>VLOOKUP($A31,'Return Data'!$B$7:$R$1700,16,0)</f>
        <v>9.0967000000000002</v>
      </c>
      <c r="S31" s="67">
        <f t="shared" si="4"/>
        <v>18</v>
      </c>
    </row>
    <row r="32" spans="1:19" x14ac:dyDescent="0.3">
      <c r="A32" s="63" t="s">
        <v>967</v>
      </c>
      <c r="B32" s="64">
        <f>VLOOKUP($A32,'Return Data'!$B$7:$R$1700,3,0)</f>
        <v>44041</v>
      </c>
      <c r="C32" s="65">
        <f>VLOOKUP($A32,'Return Data'!$B$7:$R$1700,4,0)</f>
        <v>203.66630000000001</v>
      </c>
      <c r="D32" s="65">
        <f>VLOOKUP($A32,'Return Data'!$B$7:$R$1700,10,0)</f>
        <v>13.6013</v>
      </c>
      <c r="E32" s="66">
        <f t="shared" si="0"/>
        <v>13</v>
      </c>
      <c r="F32" s="65">
        <f>VLOOKUP($A32,'Return Data'!$B$7:$R$1700,11,0)</f>
        <v>-9.4887999999999995</v>
      </c>
      <c r="G32" s="66">
        <f t="shared" si="10"/>
        <v>7</v>
      </c>
      <c r="H32" s="65">
        <f>VLOOKUP($A32,'Return Data'!$B$7:$R$1700,12,0)</f>
        <v>-3.9487000000000001</v>
      </c>
      <c r="I32" s="66">
        <f t="shared" si="11"/>
        <v>7</v>
      </c>
      <c r="J32" s="65">
        <f>VLOOKUP($A32,'Return Data'!$B$7:$R$1700,13,0)</f>
        <v>0.75819999999999999</v>
      </c>
      <c r="K32" s="66">
        <f t="shared" si="12"/>
        <v>13</v>
      </c>
      <c r="L32" s="65">
        <f>VLOOKUP($A32,'Return Data'!$B$7:$R$1700,17,0)</f>
        <v>2.7330999999999999</v>
      </c>
      <c r="M32" s="66">
        <f t="shared" si="13"/>
        <v>3</v>
      </c>
      <c r="N32" s="65">
        <f>VLOOKUP($A32,'Return Data'!$B$7:$R$1700,14,0)</f>
        <v>2.7302</v>
      </c>
      <c r="O32" s="66">
        <f t="shared" si="14"/>
        <v>4</v>
      </c>
      <c r="P32" s="65">
        <f>VLOOKUP($A32,'Return Data'!$B$7:$R$1700,15,0)</f>
        <v>5.8891999999999998</v>
      </c>
      <c r="Q32" s="66">
        <f t="shared" si="15"/>
        <v>11</v>
      </c>
      <c r="R32" s="65">
        <f>VLOOKUP($A32,'Return Data'!$B$7:$R$1700,16,0)</f>
        <v>11.609</v>
      </c>
      <c r="S32" s="67">
        <f t="shared" si="4"/>
        <v>11</v>
      </c>
    </row>
    <row r="33" spans="1:19" x14ac:dyDescent="0.3">
      <c r="A33" s="63" t="s">
        <v>970</v>
      </c>
      <c r="B33" s="64">
        <f>VLOOKUP($A33,'Return Data'!$B$7:$R$1700,3,0)</f>
        <v>44041</v>
      </c>
      <c r="C33" s="65">
        <f>VLOOKUP($A33,'Return Data'!$B$7:$R$1700,4,0)</f>
        <v>9.93</v>
      </c>
      <c r="D33" s="65">
        <f>VLOOKUP($A33,'Return Data'!$B$7:$R$1700,10,0)</f>
        <v>17.0991</v>
      </c>
      <c r="E33" s="66">
        <f t="shared" si="0"/>
        <v>1</v>
      </c>
      <c r="F33" s="65">
        <f>VLOOKUP($A33,'Return Data'!$B$7:$R$1700,11,0)</f>
        <v>-4.8851000000000004</v>
      </c>
      <c r="G33" s="66">
        <f t="shared" si="10"/>
        <v>2</v>
      </c>
      <c r="H33" s="65"/>
      <c r="I33" s="66"/>
      <c r="J33" s="65"/>
      <c r="K33" s="66"/>
      <c r="L33" s="65"/>
      <c r="M33" s="66"/>
      <c r="N33" s="65"/>
      <c r="O33" s="66"/>
      <c r="P33" s="65"/>
      <c r="Q33" s="66"/>
      <c r="R33" s="65">
        <f>VLOOKUP($A33,'Return Data'!$B$7:$R$1700,16,0)</f>
        <v>-0.7</v>
      </c>
      <c r="S33" s="67">
        <f t="shared" si="4"/>
        <v>24</v>
      </c>
    </row>
    <row r="34" spans="1:19" x14ac:dyDescent="0.3">
      <c r="A34" s="63" t="s">
        <v>972</v>
      </c>
      <c r="B34" s="64">
        <f>VLOOKUP($A34,'Return Data'!$B$7:$R$1700,3,0)</f>
        <v>44041</v>
      </c>
      <c r="C34" s="65">
        <f>VLOOKUP($A34,'Return Data'!$B$7:$R$1700,4,0)</f>
        <v>111.1628</v>
      </c>
      <c r="D34" s="65">
        <f>VLOOKUP($A34,'Return Data'!$B$7:$R$1700,10,0)</f>
        <v>16.9315</v>
      </c>
      <c r="E34" s="66">
        <f t="shared" si="0"/>
        <v>2</v>
      </c>
      <c r="F34" s="65">
        <f>VLOOKUP($A34,'Return Data'!$B$7:$R$1700,11,0)</f>
        <v>-12.3544</v>
      </c>
      <c r="G34" s="66">
        <f t="shared" si="10"/>
        <v>14</v>
      </c>
      <c r="H34" s="65">
        <f>VLOOKUP($A34,'Return Data'!$B$7:$R$1700,12,0)</f>
        <v>-6.3181000000000003</v>
      </c>
      <c r="I34" s="66">
        <f>RANK(H34,H$8:H$34,0)</f>
        <v>12</v>
      </c>
      <c r="J34" s="65">
        <f>VLOOKUP($A34,'Return Data'!$B$7:$R$1700,13,0)</f>
        <v>-5.8075000000000001</v>
      </c>
      <c r="K34" s="66">
        <f>RANK(J34,J$8:J$34,0)</f>
        <v>20</v>
      </c>
      <c r="L34" s="65">
        <f>VLOOKUP($A34,'Return Data'!$B$7:$R$1700,17,0)</f>
        <v>-5.9791999999999996</v>
      </c>
      <c r="M34" s="66">
        <f>RANK(L34,L$8:L$34,0)</f>
        <v>20</v>
      </c>
      <c r="N34" s="65">
        <f>VLOOKUP($A34,'Return Data'!$B$7:$R$1700,14,0)</f>
        <v>-2.5937999999999999</v>
      </c>
      <c r="O34" s="66">
        <f>RANK(N34,N$8:N$34,0)</f>
        <v>19</v>
      </c>
      <c r="P34" s="65">
        <f>VLOOKUP($A34,'Return Data'!$B$7:$R$1700,15,0)</f>
        <v>2.1116000000000001</v>
      </c>
      <c r="Q34" s="66">
        <f>RANK(P34,P$8:P$34,0)</f>
        <v>19</v>
      </c>
      <c r="R34" s="65">
        <f>VLOOKUP($A34,'Return Data'!$B$7:$R$1700,16,0)</f>
        <v>8.8051999999999992</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13.409859259259262</v>
      </c>
      <c r="E36" s="74"/>
      <c r="F36" s="75">
        <f>AVERAGE(F8:F34)</f>
        <v>-11.070350000000001</v>
      </c>
      <c r="G36" s="74"/>
      <c r="H36" s="75">
        <f>AVERAGE(H8:H34)</f>
        <v>-6.0257916666666658</v>
      </c>
      <c r="I36" s="74"/>
      <c r="J36" s="75">
        <f>AVERAGE(J8:J34)</f>
        <v>0.33587499999999998</v>
      </c>
      <c r="K36" s="74"/>
      <c r="L36" s="75">
        <f>AVERAGE(L8:L34)</f>
        <v>-2.4339727272727272</v>
      </c>
      <c r="M36" s="74"/>
      <c r="N36" s="75">
        <f>AVERAGE(N8:N34)</f>
        <v>0.29865000000000008</v>
      </c>
      <c r="O36" s="74"/>
      <c r="P36" s="75">
        <f>AVERAGE(P8:P34)</f>
        <v>5.5735904761904767</v>
      </c>
      <c r="Q36" s="74"/>
      <c r="R36" s="75">
        <f>AVERAGE(R8:R34)</f>
        <v>10.13354074074074</v>
      </c>
      <c r="S36" s="76"/>
    </row>
    <row r="37" spans="1:19" x14ac:dyDescent="0.3">
      <c r="A37" s="73" t="s">
        <v>28</v>
      </c>
      <c r="B37" s="74"/>
      <c r="C37" s="74"/>
      <c r="D37" s="75">
        <f>MIN(D8:D34)</f>
        <v>10.2384</v>
      </c>
      <c r="E37" s="74"/>
      <c r="F37" s="75">
        <f>MIN(F8:F34)</f>
        <v>-18.458500000000001</v>
      </c>
      <c r="G37" s="74"/>
      <c r="H37" s="75">
        <f>MIN(H8:H34)</f>
        <v>-14.009</v>
      </c>
      <c r="I37" s="74"/>
      <c r="J37" s="75">
        <f>MIN(J8:J34)</f>
        <v>-10.823700000000001</v>
      </c>
      <c r="K37" s="74"/>
      <c r="L37" s="75">
        <f>MIN(L8:L34)</f>
        <v>-8.3020999999999994</v>
      </c>
      <c r="M37" s="74"/>
      <c r="N37" s="75">
        <f>MIN(N8:N34)</f>
        <v>-4.5644999999999998</v>
      </c>
      <c r="O37" s="74"/>
      <c r="P37" s="75">
        <f>MIN(P8:P34)</f>
        <v>1.1889000000000001</v>
      </c>
      <c r="Q37" s="74"/>
      <c r="R37" s="75">
        <f>MIN(R8:R34)</f>
        <v>-5.4539999999999997</v>
      </c>
      <c r="S37" s="76"/>
    </row>
    <row r="38" spans="1:19" ht="15" thickBot="1" x14ac:dyDescent="0.35">
      <c r="A38" s="77" t="s">
        <v>29</v>
      </c>
      <c r="B38" s="78"/>
      <c r="C38" s="78"/>
      <c r="D38" s="79">
        <f>MAX(D8:D34)</f>
        <v>17.0991</v>
      </c>
      <c r="E38" s="78"/>
      <c r="F38" s="79">
        <f>MAX(F8:F34)</f>
        <v>0.59060000000000001</v>
      </c>
      <c r="G38" s="78"/>
      <c r="H38" s="79">
        <f>MAX(H8:H34)</f>
        <v>3.9996999999999998</v>
      </c>
      <c r="I38" s="78"/>
      <c r="J38" s="79">
        <f>MAX(J8:J34)</f>
        <v>14.840999999999999</v>
      </c>
      <c r="K38" s="78"/>
      <c r="L38" s="79">
        <f>MAX(L8:L34)</f>
        <v>5.2286999999999999</v>
      </c>
      <c r="M38" s="78"/>
      <c r="N38" s="79">
        <f>MAX(N8:N34)</f>
        <v>5.1959999999999997</v>
      </c>
      <c r="O38" s="78"/>
      <c r="P38" s="79">
        <f>MAX(P8:P34)</f>
        <v>11.9245</v>
      </c>
      <c r="Q38" s="78"/>
      <c r="R38" s="79">
        <f>MAX(R8:R34)</f>
        <v>21.904499999999999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44041</v>
      </c>
      <c r="C8" s="65">
        <f>VLOOKUP($A8,'Return Data'!$B$7:$R$1700,4,0)</f>
        <v>40.04</v>
      </c>
      <c r="D8" s="65">
        <f>VLOOKUP($A8,'Return Data'!$B$7:$R$1700,10,0)</f>
        <v>10.1816</v>
      </c>
      <c r="E8" s="66">
        <f t="shared" ref="E8:E39" si="0">RANK(D8,D$8:D$71,0)</f>
        <v>59</v>
      </c>
      <c r="F8" s="65">
        <f>VLOOKUP($A8,'Return Data'!$B$7:$R$1700,11,0)</f>
        <v>-8.3962000000000003</v>
      </c>
      <c r="G8" s="66">
        <f t="shared" ref="G8:G39" si="1">RANK(F8,F$8:F$71,0)</f>
        <v>25</v>
      </c>
      <c r="H8" s="65">
        <f>VLOOKUP($A8,'Return Data'!$B$7:$R$1700,12,0)</f>
        <v>-4.1646999999999998</v>
      </c>
      <c r="I8" s="66">
        <f t="shared" ref="I8:I29" si="2">RANK(H8,H$8:H$71,0)</f>
        <v>29</v>
      </c>
      <c r="J8" s="65">
        <f>VLOOKUP($A8,'Return Data'!$B$7:$R$1700,13,0)</f>
        <v>3.919</v>
      </c>
      <c r="K8" s="66">
        <f t="shared" ref="K8:K29" si="3">RANK(J8,J$8:J$71,0)</f>
        <v>17</v>
      </c>
      <c r="L8" s="65">
        <f>VLOOKUP($A8,'Return Data'!$B$7:$R$1700,17,0)</f>
        <v>-2.9253999999999998</v>
      </c>
      <c r="M8" s="66">
        <f t="shared" ref="M8:M12" si="4">RANK(L8,L$8:L$71,0)</f>
        <v>34</v>
      </c>
      <c r="N8" s="65">
        <f>VLOOKUP($A8,'Return Data'!$B$7:$R$1700,14,0)</f>
        <v>2.4140000000000001</v>
      </c>
      <c r="O8" s="66">
        <f>RANK(N8,N$8:N$71,0)</f>
        <v>21</v>
      </c>
      <c r="P8" s="65">
        <f>VLOOKUP($A8,'Return Data'!$B$7:$R$1700,15,0)</f>
        <v>6.9831000000000003</v>
      </c>
      <c r="Q8" s="66">
        <f>RANK(P8,P$8:P$71,0)</f>
        <v>17</v>
      </c>
      <c r="R8" s="65">
        <f>VLOOKUP($A8,'Return Data'!$B$7:$R$1700,16,0)</f>
        <v>13.360799999999999</v>
      </c>
      <c r="S8" s="67">
        <f t="shared" ref="S8:S39" si="5">RANK(R8,R$8:R$71,0)</f>
        <v>12</v>
      </c>
    </row>
    <row r="9" spans="1:20" x14ac:dyDescent="0.3">
      <c r="A9" s="63" t="s">
        <v>164</v>
      </c>
      <c r="B9" s="64">
        <f>VLOOKUP($A9,'Return Data'!$B$7:$R$1700,3,0)</f>
        <v>44041</v>
      </c>
      <c r="C9" s="65">
        <f>VLOOKUP($A9,'Return Data'!$B$7:$R$1700,4,0)</f>
        <v>32.6</v>
      </c>
      <c r="D9" s="65">
        <f>VLOOKUP($A9,'Return Data'!$B$7:$R$1700,10,0)</f>
        <v>10.2096</v>
      </c>
      <c r="E9" s="66">
        <f t="shared" si="0"/>
        <v>58</v>
      </c>
      <c r="F9" s="65">
        <f>VLOOKUP($A9,'Return Data'!$B$7:$R$1700,11,0)</f>
        <v>-7.5439999999999996</v>
      </c>
      <c r="G9" s="66">
        <f t="shared" si="1"/>
        <v>21</v>
      </c>
      <c r="H9" s="65">
        <f>VLOOKUP($A9,'Return Data'!$B$7:$R$1700,12,0)</f>
        <v>-3.1204000000000001</v>
      </c>
      <c r="I9" s="66">
        <f t="shared" si="2"/>
        <v>25</v>
      </c>
      <c r="J9" s="65">
        <f>VLOOKUP($A9,'Return Data'!$B$7:$R$1700,13,0)</f>
        <v>5.1951999999999998</v>
      </c>
      <c r="K9" s="66">
        <f t="shared" si="3"/>
        <v>14</v>
      </c>
      <c r="L9" s="65">
        <f>VLOOKUP($A9,'Return Data'!$B$7:$R$1700,17,0)</f>
        <v>-1.7115</v>
      </c>
      <c r="M9" s="66">
        <f t="shared" si="4"/>
        <v>25</v>
      </c>
      <c r="N9" s="65">
        <f>VLOOKUP($A9,'Return Data'!$B$7:$R$1700,14,0)</f>
        <v>3.3572000000000002</v>
      </c>
      <c r="O9" s="66">
        <f>RANK(N9,N$8:N$71,0)</f>
        <v>12</v>
      </c>
      <c r="P9" s="65">
        <f>VLOOKUP($A9,'Return Data'!$B$7:$R$1700,15,0)</f>
        <v>7.6795</v>
      </c>
      <c r="Q9" s="66">
        <f>RANK(P9,P$8:P$71,0)</f>
        <v>11</v>
      </c>
      <c r="R9" s="65">
        <f>VLOOKUP($A9,'Return Data'!$B$7:$R$1700,16,0)</f>
        <v>14.135</v>
      </c>
      <c r="S9" s="67">
        <f t="shared" si="5"/>
        <v>8</v>
      </c>
    </row>
    <row r="10" spans="1:20" x14ac:dyDescent="0.3">
      <c r="A10" s="63" t="s">
        <v>165</v>
      </c>
      <c r="B10" s="64">
        <f>VLOOKUP($A10,'Return Data'!$B$7:$R$1700,3,0)</f>
        <v>44041</v>
      </c>
      <c r="C10" s="65">
        <f>VLOOKUP($A10,'Return Data'!$B$7:$R$1700,4,0)</f>
        <v>48.618699999999997</v>
      </c>
      <c r="D10" s="65">
        <f>VLOOKUP($A10,'Return Data'!$B$7:$R$1700,10,0)</f>
        <v>7.6120999999999999</v>
      </c>
      <c r="E10" s="66">
        <f t="shared" si="0"/>
        <v>63</v>
      </c>
      <c r="F10" s="65">
        <f>VLOOKUP($A10,'Return Data'!$B$7:$R$1700,11,0)</f>
        <v>-10.773899999999999</v>
      </c>
      <c r="G10" s="66">
        <f t="shared" si="1"/>
        <v>37</v>
      </c>
      <c r="H10" s="65">
        <f>VLOOKUP($A10,'Return Data'!$B$7:$R$1700,12,0)</f>
        <v>-7.8973000000000004</v>
      </c>
      <c r="I10" s="66">
        <f t="shared" si="2"/>
        <v>44</v>
      </c>
      <c r="J10" s="65">
        <f>VLOOKUP($A10,'Return Data'!$B$7:$R$1700,13,0)</f>
        <v>2.8929999999999998</v>
      </c>
      <c r="K10" s="66">
        <f t="shared" si="3"/>
        <v>21</v>
      </c>
      <c r="L10" s="65">
        <f>VLOOKUP($A10,'Return Data'!$B$7:$R$1700,17,0)</f>
        <v>0.40760000000000002</v>
      </c>
      <c r="M10" s="66">
        <f t="shared" si="4"/>
        <v>15</v>
      </c>
      <c r="N10" s="65">
        <f>VLOOKUP($A10,'Return Data'!$B$7:$R$1700,14,0)</f>
        <v>6.2466999999999997</v>
      </c>
      <c r="O10" s="66">
        <f>RANK(N10,N$8:N$71,0)</f>
        <v>5</v>
      </c>
      <c r="P10" s="65">
        <f>VLOOKUP($A10,'Return Data'!$B$7:$R$1700,15,0)</f>
        <v>8.5731999999999999</v>
      </c>
      <c r="Q10" s="66">
        <f>RANK(P10,P$8:P$71,0)</f>
        <v>7</v>
      </c>
      <c r="R10" s="65">
        <f>VLOOKUP($A10,'Return Data'!$B$7:$R$1700,16,0)</f>
        <v>16.874400000000001</v>
      </c>
      <c r="S10" s="67">
        <f t="shared" si="5"/>
        <v>2</v>
      </c>
    </row>
    <row r="11" spans="1:20" x14ac:dyDescent="0.3">
      <c r="A11" s="63" t="s">
        <v>166</v>
      </c>
      <c r="B11" s="64">
        <f>VLOOKUP($A11,'Return Data'!$B$7:$R$1700,3,0)</f>
        <v>44041</v>
      </c>
      <c r="C11" s="65">
        <f>VLOOKUP($A11,'Return Data'!$B$7:$R$1700,4,0)</f>
        <v>45.51</v>
      </c>
      <c r="D11" s="65">
        <f>VLOOKUP($A11,'Return Data'!$B$7:$R$1700,10,0)</f>
        <v>16.215499999999999</v>
      </c>
      <c r="E11" s="66">
        <f t="shared" si="0"/>
        <v>18</v>
      </c>
      <c r="F11" s="65">
        <f>VLOOKUP($A11,'Return Data'!$B$7:$R$1700,11,0)</f>
        <v>-7.9118000000000004</v>
      </c>
      <c r="G11" s="66">
        <f t="shared" si="1"/>
        <v>22</v>
      </c>
      <c r="H11" s="65">
        <f>VLOOKUP($A11,'Return Data'!$B$7:$R$1700,12,0)</f>
        <v>-4.7709000000000001</v>
      </c>
      <c r="I11" s="66">
        <f t="shared" si="2"/>
        <v>30</v>
      </c>
      <c r="J11" s="65">
        <f>VLOOKUP($A11,'Return Data'!$B$7:$R$1700,13,0)</f>
        <v>0.41920000000000002</v>
      </c>
      <c r="K11" s="66">
        <f t="shared" si="3"/>
        <v>35</v>
      </c>
      <c r="L11" s="65">
        <f>VLOOKUP($A11,'Return Data'!$B$7:$R$1700,17,0)</f>
        <v>-4.1177999999999999</v>
      </c>
      <c r="M11" s="66">
        <f t="shared" si="4"/>
        <v>39</v>
      </c>
      <c r="N11" s="65">
        <f>VLOOKUP($A11,'Return Data'!$B$7:$R$1700,14,0)</f>
        <v>-1.4553</v>
      </c>
      <c r="O11" s="66">
        <f>RANK(N11,N$8:N$71,0)</f>
        <v>42</v>
      </c>
      <c r="P11" s="65">
        <f>VLOOKUP($A11,'Return Data'!$B$7:$R$1700,15,0)</f>
        <v>3.4790000000000001</v>
      </c>
      <c r="Q11" s="66">
        <f>RANK(P11,P$8:P$71,0)</f>
        <v>34</v>
      </c>
      <c r="R11" s="65">
        <f>VLOOKUP($A11,'Return Data'!$B$7:$R$1700,16,0)</f>
        <v>2.3488000000000002</v>
      </c>
      <c r="S11" s="67">
        <f t="shared" si="5"/>
        <v>48</v>
      </c>
    </row>
    <row r="12" spans="1:20" x14ac:dyDescent="0.3">
      <c r="A12" s="63" t="s">
        <v>167</v>
      </c>
      <c r="B12" s="64">
        <f>VLOOKUP($A12,'Return Data'!$B$7:$R$1700,3,0)</f>
        <v>44041</v>
      </c>
      <c r="C12" s="65">
        <f>VLOOKUP($A12,'Return Data'!$B$7:$R$1700,4,0)</f>
        <v>41.914000000000001</v>
      </c>
      <c r="D12" s="65">
        <f>VLOOKUP($A12,'Return Data'!$B$7:$R$1700,10,0)</f>
        <v>13.8225</v>
      </c>
      <c r="E12" s="66">
        <f t="shared" si="0"/>
        <v>37</v>
      </c>
      <c r="F12" s="65">
        <f>VLOOKUP($A12,'Return Data'!$B$7:$R$1700,11,0)</f>
        <v>-6.4253</v>
      </c>
      <c r="G12" s="66">
        <f t="shared" si="1"/>
        <v>14</v>
      </c>
      <c r="H12" s="65">
        <f>VLOOKUP($A12,'Return Data'!$B$7:$R$1700,12,0)</f>
        <v>-0.80230000000000001</v>
      </c>
      <c r="I12" s="66">
        <f t="shared" si="2"/>
        <v>12</v>
      </c>
      <c r="J12" s="65">
        <f>VLOOKUP($A12,'Return Data'!$B$7:$R$1700,13,0)</f>
        <v>6.2889999999999997</v>
      </c>
      <c r="K12" s="66">
        <f t="shared" si="3"/>
        <v>13</v>
      </c>
      <c r="L12" s="65">
        <f>VLOOKUP($A12,'Return Data'!$B$7:$R$1700,17,0)</f>
        <v>3.8803999999999998</v>
      </c>
      <c r="M12" s="66">
        <f t="shared" si="4"/>
        <v>5</v>
      </c>
      <c r="N12" s="65">
        <f>VLOOKUP($A12,'Return Data'!$B$7:$R$1700,14,0)</f>
        <v>4.1326000000000001</v>
      </c>
      <c r="O12" s="66">
        <f>RANK(N12,N$8:N$71,0)</f>
        <v>9</v>
      </c>
      <c r="P12" s="65">
        <f>VLOOKUP($A12,'Return Data'!$B$7:$R$1700,15,0)</f>
        <v>6.0072000000000001</v>
      </c>
      <c r="Q12" s="66">
        <f>RANK(P12,P$8:P$71,0)</f>
        <v>20</v>
      </c>
      <c r="R12" s="65">
        <f>VLOOKUP($A12,'Return Data'!$B$7:$R$1700,16,0)</f>
        <v>12.622999999999999</v>
      </c>
      <c r="S12" s="67">
        <f t="shared" si="5"/>
        <v>14</v>
      </c>
    </row>
    <row r="13" spans="1:20" x14ac:dyDescent="0.3">
      <c r="A13" s="63" t="s">
        <v>168</v>
      </c>
      <c r="B13" s="64">
        <f>VLOOKUP($A13,'Return Data'!$B$7:$R$1700,3,0)</f>
        <v>44041</v>
      </c>
      <c r="C13" s="65">
        <f>VLOOKUP($A13,'Return Data'!$B$7:$R$1700,4,0)</f>
        <v>9.41</v>
      </c>
      <c r="D13" s="65">
        <f>VLOOKUP($A13,'Return Data'!$B$7:$R$1700,10,0)</f>
        <v>10.7059</v>
      </c>
      <c r="E13" s="66">
        <f t="shared" si="0"/>
        <v>56</v>
      </c>
      <c r="F13" s="65">
        <f>VLOOKUP($A13,'Return Data'!$B$7:$R$1700,11,0)</f>
        <v>-3.9796</v>
      </c>
      <c r="G13" s="66">
        <f t="shared" si="1"/>
        <v>9</v>
      </c>
      <c r="H13" s="65">
        <f>VLOOKUP($A13,'Return Data'!$B$7:$R$1700,12,0)</f>
        <v>5.0223000000000004</v>
      </c>
      <c r="I13" s="66">
        <f t="shared" si="2"/>
        <v>4</v>
      </c>
      <c r="J13" s="65">
        <f>VLOOKUP($A13,'Return Data'!$B$7:$R$1700,13,0)</f>
        <v>18.5139</v>
      </c>
      <c r="K13" s="66">
        <f t="shared" si="3"/>
        <v>2</v>
      </c>
      <c r="L13" s="65">
        <f>VLOOKUP($A13,'Return Data'!$B$7:$R$1700,17,0)</f>
        <v>-1.952</v>
      </c>
      <c r="M13" s="66">
        <f t="shared" ref="M13" si="6">RANK(L13,L$8:L$71,0)</f>
        <v>29</v>
      </c>
      <c r="N13" s="65">
        <f>VLOOKUP($A13,'Return Data'!$B$7:$R$1700,14,0)</f>
        <v>0</v>
      </c>
      <c r="O13" s="66">
        <f t="shared" ref="O13" si="7">RANK(N13,N$8:N$71,0)</f>
        <v>33</v>
      </c>
      <c r="P13" s="65"/>
      <c r="Q13" s="66"/>
      <c r="R13" s="65">
        <f>VLOOKUP($A13,'Return Data'!$B$7:$R$1700,16,0)</f>
        <v>-2.4603999999999999</v>
      </c>
      <c r="S13" s="67">
        <f t="shared" si="5"/>
        <v>53</v>
      </c>
    </row>
    <row r="14" spans="1:20" x14ac:dyDescent="0.3">
      <c r="A14" s="63" t="s">
        <v>169</v>
      </c>
      <c r="B14" s="64">
        <f>VLOOKUP($A14,'Return Data'!$B$7:$R$1700,3,0)</f>
        <v>44041</v>
      </c>
      <c r="C14" s="65">
        <f>VLOOKUP($A14,'Return Data'!$B$7:$R$1700,4,0)</f>
        <v>11.27</v>
      </c>
      <c r="D14" s="65">
        <f>VLOOKUP($A14,'Return Data'!$B$7:$R$1700,10,0)</f>
        <v>9.8440999999999992</v>
      </c>
      <c r="E14" s="66">
        <f t="shared" si="0"/>
        <v>61</v>
      </c>
      <c r="F14" s="65">
        <f>VLOOKUP($A14,'Return Data'!$B$7:$R$1700,11,0)</f>
        <v>-8.5968999999999998</v>
      </c>
      <c r="G14" s="66">
        <f t="shared" si="1"/>
        <v>27</v>
      </c>
      <c r="H14" s="65">
        <f>VLOOKUP($A14,'Return Data'!$B$7:$R$1700,12,0)</f>
        <v>-1.2270000000000001</v>
      </c>
      <c r="I14" s="66">
        <f t="shared" si="2"/>
        <v>14</v>
      </c>
      <c r="J14" s="65">
        <f>VLOOKUP($A14,'Return Data'!$B$7:$R$1700,13,0)</f>
        <v>12.027799999999999</v>
      </c>
      <c r="K14" s="66">
        <f t="shared" si="3"/>
        <v>5</v>
      </c>
      <c r="L14" s="65"/>
      <c r="M14" s="66"/>
      <c r="N14" s="65"/>
      <c r="O14" s="66"/>
      <c r="P14" s="65"/>
      <c r="Q14" s="66"/>
      <c r="R14" s="65">
        <f>VLOOKUP($A14,'Return Data'!$B$7:$R$1700,16,0)</f>
        <v>6.9553000000000003</v>
      </c>
      <c r="S14" s="67">
        <f t="shared" si="5"/>
        <v>42</v>
      </c>
    </row>
    <row r="15" spans="1:20" x14ac:dyDescent="0.3">
      <c r="A15" s="63" t="s">
        <v>170</v>
      </c>
      <c r="B15" s="64">
        <f>VLOOKUP($A15,'Return Data'!$B$7:$R$1700,3,0)</f>
        <v>44041</v>
      </c>
      <c r="C15" s="65">
        <f>VLOOKUP($A15,'Return Data'!$B$7:$R$1700,4,0)</f>
        <v>61.43</v>
      </c>
      <c r="D15" s="65">
        <f>VLOOKUP($A15,'Return Data'!$B$7:$R$1700,10,0)</f>
        <v>11.0047</v>
      </c>
      <c r="E15" s="66">
        <f t="shared" si="0"/>
        <v>54</v>
      </c>
      <c r="F15" s="65">
        <f>VLOOKUP($A15,'Return Data'!$B$7:$R$1700,11,0)</f>
        <v>-2.8159999999999998</v>
      </c>
      <c r="G15" s="66">
        <f t="shared" si="1"/>
        <v>6</v>
      </c>
      <c r="H15" s="65">
        <f>VLOOKUP($A15,'Return Data'!$B$7:$R$1700,12,0)</f>
        <v>3.7844000000000002</v>
      </c>
      <c r="I15" s="66">
        <f t="shared" si="2"/>
        <v>6</v>
      </c>
      <c r="J15" s="65">
        <f>VLOOKUP($A15,'Return Data'!$B$7:$R$1700,13,0)</f>
        <v>16.920400000000001</v>
      </c>
      <c r="K15" s="66">
        <f t="shared" si="3"/>
        <v>3</v>
      </c>
      <c r="L15" s="65">
        <f>VLOOKUP($A15,'Return Data'!$B$7:$R$1700,17,0)</f>
        <v>1.1294</v>
      </c>
      <c r="M15" s="66">
        <f t="shared" ref="M15:M29" si="8">RANK(L15,L$8:L$71,0)</f>
        <v>12</v>
      </c>
      <c r="N15" s="65">
        <f>VLOOKUP($A15,'Return Data'!$B$7:$R$1700,14,0)</f>
        <v>6.2275999999999998</v>
      </c>
      <c r="O15" s="66">
        <f t="shared" ref="O15:O24" si="9">RANK(N15,N$8:N$71,0)</f>
        <v>6</v>
      </c>
      <c r="P15" s="65">
        <f>VLOOKUP($A15,'Return Data'!$B$7:$R$1700,15,0)</f>
        <v>8.9762000000000004</v>
      </c>
      <c r="Q15" s="66">
        <f>RANK(P15,P$8:P$71,0)</f>
        <v>3</v>
      </c>
      <c r="R15" s="65">
        <f>VLOOKUP($A15,'Return Data'!$B$7:$R$1700,16,0)</f>
        <v>13.595700000000001</v>
      </c>
      <c r="S15" s="67">
        <f t="shared" si="5"/>
        <v>11</v>
      </c>
    </row>
    <row r="16" spans="1:20" x14ac:dyDescent="0.3">
      <c r="A16" s="63" t="s">
        <v>171</v>
      </c>
      <c r="B16" s="64">
        <f>VLOOKUP($A16,'Return Data'!$B$7:$R$1700,3,0)</f>
        <v>44041</v>
      </c>
      <c r="C16" s="65">
        <f>VLOOKUP($A16,'Return Data'!$B$7:$R$1700,4,0)</f>
        <v>71.81</v>
      </c>
      <c r="D16" s="65">
        <f>VLOOKUP($A16,'Return Data'!$B$7:$R$1700,10,0)</f>
        <v>13.8215</v>
      </c>
      <c r="E16" s="66">
        <f t="shared" si="0"/>
        <v>38</v>
      </c>
      <c r="F16" s="65">
        <f>VLOOKUP($A16,'Return Data'!$B$7:$R$1700,11,0)</f>
        <v>-2.0594999999999999</v>
      </c>
      <c r="G16" s="66">
        <f t="shared" si="1"/>
        <v>4</v>
      </c>
      <c r="H16" s="65">
        <f>VLOOKUP($A16,'Return Data'!$B$7:$R$1700,12,0)</f>
        <v>2.5857000000000001</v>
      </c>
      <c r="I16" s="66">
        <f t="shared" si="2"/>
        <v>8</v>
      </c>
      <c r="J16" s="65">
        <f>VLOOKUP($A16,'Return Data'!$B$7:$R$1700,13,0)</f>
        <v>9.5165000000000006</v>
      </c>
      <c r="K16" s="66">
        <f t="shared" si="3"/>
        <v>9</v>
      </c>
      <c r="L16" s="65">
        <f>VLOOKUP($A16,'Return Data'!$B$7:$R$1700,17,0)</f>
        <v>5.2884000000000002</v>
      </c>
      <c r="M16" s="66">
        <f t="shared" si="8"/>
        <v>2</v>
      </c>
      <c r="N16" s="65">
        <f>VLOOKUP($A16,'Return Data'!$B$7:$R$1700,14,0)</f>
        <v>7.8247</v>
      </c>
      <c r="O16" s="66">
        <f t="shared" si="9"/>
        <v>2</v>
      </c>
      <c r="P16" s="65">
        <f>VLOOKUP($A16,'Return Data'!$B$7:$R$1700,15,0)</f>
        <v>8.3308</v>
      </c>
      <c r="Q16" s="66">
        <f>RANK(P16,P$8:P$71,0)</f>
        <v>9</v>
      </c>
      <c r="R16" s="65">
        <f>VLOOKUP($A16,'Return Data'!$B$7:$R$1700,16,0)</f>
        <v>12.271599999999999</v>
      </c>
      <c r="S16" s="67">
        <f t="shared" si="5"/>
        <v>16</v>
      </c>
    </row>
    <row r="17" spans="1:19" x14ac:dyDescent="0.3">
      <c r="A17" s="63" t="s">
        <v>172</v>
      </c>
      <c r="B17" s="64">
        <f>VLOOKUP($A17,'Return Data'!$B$7:$R$1700,3,0)</f>
        <v>44041</v>
      </c>
      <c r="C17" s="65">
        <f>VLOOKUP($A17,'Return Data'!$B$7:$R$1700,4,0)</f>
        <v>50.195999999999998</v>
      </c>
      <c r="D17" s="65">
        <f>VLOOKUP($A17,'Return Data'!$B$7:$R$1700,10,0)</f>
        <v>15.2104</v>
      </c>
      <c r="E17" s="66">
        <f t="shared" si="0"/>
        <v>27</v>
      </c>
      <c r="F17" s="65">
        <f>VLOOKUP($A17,'Return Data'!$B$7:$R$1700,11,0)</f>
        <v>-9.5470000000000006</v>
      </c>
      <c r="G17" s="66">
        <f t="shared" si="1"/>
        <v>30</v>
      </c>
      <c r="H17" s="65">
        <f>VLOOKUP($A17,'Return Data'!$B$7:$R$1700,12,0)</f>
        <v>-6.0194000000000001</v>
      </c>
      <c r="I17" s="66">
        <f t="shared" si="2"/>
        <v>32</v>
      </c>
      <c r="J17" s="65">
        <f>VLOOKUP($A17,'Return Data'!$B$7:$R$1700,13,0)</f>
        <v>1.9519</v>
      </c>
      <c r="K17" s="66">
        <f t="shared" si="3"/>
        <v>24</v>
      </c>
      <c r="L17" s="65">
        <f>VLOOKUP($A17,'Return Data'!$B$7:$R$1700,17,0)</f>
        <v>1.6605000000000001</v>
      </c>
      <c r="M17" s="66">
        <f t="shared" si="8"/>
        <v>10</v>
      </c>
      <c r="N17" s="65">
        <f>VLOOKUP($A17,'Return Data'!$B$7:$R$1700,14,0)</f>
        <v>3.2995000000000001</v>
      </c>
      <c r="O17" s="66">
        <f t="shared" si="9"/>
        <v>14</v>
      </c>
      <c r="P17" s="65">
        <f>VLOOKUP($A17,'Return Data'!$B$7:$R$1700,15,0)</f>
        <v>8.4168000000000003</v>
      </c>
      <c r="Q17" s="66">
        <f>RANK(P17,P$8:P$71,0)</f>
        <v>8</v>
      </c>
      <c r="R17" s="65">
        <f>VLOOKUP($A17,'Return Data'!$B$7:$R$1700,16,0)</f>
        <v>13.7279</v>
      </c>
      <c r="S17" s="67">
        <f t="shared" si="5"/>
        <v>10</v>
      </c>
    </row>
    <row r="18" spans="1:19" x14ac:dyDescent="0.3">
      <c r="A18" s="63" t="s">
        <v>173</v>
      </c>
      <c r="B18" s="64">
        <f>VLOOKUP($A18,'Return Data'!$B$7:$R$1700,3,0)</f>
        <v>44041</v>
      </c>
      <c r="C18" s="65">
        <f>VLOOKUP($A18,'Return Data'!$B$7:$R$1700,4,0)</f>
        <v>47.73</v>
      </c>
      <c r="D18" s="65">
        <f>VLOOKUP($A18,'Return Data'!$B$7:$R$1700,10,0)</f>
        <v>12.1739</v>
      </c>
      <c r="E18" s="66">
        <f t="shared" si="0"/>
        <v>50</v>
      </c>
      <c r="F18" s="65">
        <f>VLOOKUP($A18,'Return Data'!$B$7:$R$1700,11,0)</f>
        <v>-10.4503</v>
      </c>
      <c r="G18" s="66">
        <f t="shared" si="1"/>
        <v>35</v>
      </c>
      <c r="H18" s="65">
        <f>VLOOKUP($A18,'Return Data'!$B$7:$R$1700,12,0)</f>
        <v>-6.8864999999999998</v>
      </c>
      <c r="I18" s="66">
        <f t="shared" si="2"/>
        <v>41</v>
      </c>
      <c r="J18" s="65">
        <f>VLOOKUP($A18,'Return Data'!$B$7:$R$1700,13,0)</f>
        <v>0.61129999999999995</v>
      </c>
      <c r="K18" s="66">
        <f t="shared" si="3"/>
        <v>33</v>
      </c>
      <c r="L18" s="65">
        <f>VLOOKUP($A18,'Return Data'!$B$7:$R$1700,17,0)</f>
        <v>-1.9348000000000001</v>
      </c>
      <c r="M18" s="66">
        <f t="shared" si="8"/>
        <v>27</v>
      </c>
      <c r="N18" s="65">
        <f>VLOOKUP($A18,'Return Data'!$B$7:$R$1700,14,0)</f>
        <v>1.2873000000000001</v>
      </c>
      <c r="O18" s="66">
        <f t="shared" si="9"/>
        <v>24</v>
      </c>
      <c r="P18" s="65">
        <f>VLOOKUP($A18,'Return Data'!$B$7:$R$1700,15,0)</f>
        <v>4.7203999999999997</v>
      </c>
      <c r="Q18" s="66">
        <f>RANK(P18,P$8:P$71,0)</f>
        <v>26</v>
      </c>
      <c r="R18" s="65">
        <f>VLOOKUP($A18,'Return Data'!$B$7:$R$1700,16,0)</f>
        <v>10.978199999999999</v>
      </c>
      <c r="S18" s="67">
        <f t="shared" si="5"/>
        <v>24</v>
      </c>
    </row>
    <row r="19" spans="1:19" x14ac:dyDescent="0.3">
      <c r="A19" s="81" t="s">
        <v>174</v>
      </c>
      <c r="B19" s="64">
        <f>VLOOKUP($A19,'Return Data'!$B$7:$R$1700,3,0)</f>
        <v>44041</v>
      </c>
      <c r="C19" s="65">
        <f>VLOOKUP($A19,'Return Data'!$B$7:$R$1700,4,0)</f>
        <v>14.1991</v>
      </c>
      <c r="D19" s="65">
        <f>VLOOKUP($A19,'Return Data'!$B$7:$R$1700,10,0)</f>
        <v>14.9092</v>
      </c>
      <c r="E19" s="66">
        <f t="shared" si="0"/>
        <v>29</v>
      </c>
      <c r="F19" s="65">
        <f>VLOOKUP($A19,'Return Data'!$B$7:$R$1700,11,0)</f>
        <v>-13.253500000000001</v>
      </c>
      <c r="G19" s="66">
        <f t="shared" si="1"/>
        <v>50</v>
      </c>
      <c r="H19" s="65">
        <f>VLOOKUP($A19,'Return Data'!$B$7:$R$1700,12,0)</f>
        <v>-8.9269999999999996</v>
      </c>
      <c r="I19" s="66">
        <f t="shared" si="2"/>
        <v>47</v>
      </c>
      <c r="J19" s="65">
        <f>VLOOKUP($A19,'Return Data'!$B$7:$R$1700,13,0)</f>
        <v>-2.2275999999999998</v>
      </c>
      <c r="K19" s="66">
        <f t="shared" si="3"/>
        <v>44</v>
      </c>
      <c r="L19" s="65">
        <f>VLOOKUP($A19,'Return Data'!$B$7:$R$1700,17,0)</f>
        <v>-2.4908999999999999</v>
      </c>
      <c r="M19" s="66">
        <f t="shared" si="8"/>
        <v>33</v>
      </c>
      <c r="N19" s="65">
        <f>VLOOKUP($A19,'Return Data'!$B$7:$R$1700,14,0)</f>
        <v>1.1218999999999999</v>
      </c>
      <c r="O19" s="66">
        <f t="shared" si="9"/>
        <v>26</v>
      </c>
      <c r="P19" s="65"/>
      <c r="Q19" s="66"/>
      <c r="R19" s="65">
        <f>VLOOKUP($A19,'Return Data'!$B$7:$R$1700,16,0)</f>
        <v>7.9490999999999996</v>
      </c>
      <c r="S19" s="67">
        <f t="shared" si="5"/>
        <v>40</v>
      </c>
    </row>
    <row r="20" spans="1:19" x14ac:dyDescent="0.3">
      <c r="A20" s="63" t="s">
        <v>175</v>
      </c>
      <c r="B20" s="64">
        <f>VLOOKUP($A20,'Return Data'!$B$7:$R$1700,3,0)</f>
        <v>44041</v>
      </c>
      <c r="C20" s="65">
        <f>VLOOKUP($A20,'Return Data'!$B$7:$R$1700,4,0)</f>
        <v>525.10919999999999</v>
      </c>
      <c r="D20" s="65">
        <f>VLOOKUP($A20,'Return Data'!$B$7:$R$1700,10,0)</f>
        <v>14.8826</v>
      </c>
      <c r="E20" s="66">
        <f t="shared" si="0"/>
        <v>30</v>
      </c>
      <c r="F20" s="65">
        <f>VLOOKUP($A20,'Return Data'!$B$7:$R$1700,11,0)</f>
        <v>-15.698399999999999</v>
      </c>
      <c r="G20" s="66">
        <f t="shared" si="1"/>
        <v>55</v>
      </c>
      <c r="H20" s="65">
        <f>VLOOKUP($A20,'Return Data'!$B$7:$R$1700,12,0)</f>
        <v>-12.7018</v>
      </c>
      <c r="I20" s="66">
        <f t="shared" si="2"/>
        <v>55</v>
      </c>
      <c r="J20" s="65">
        <f>VLOOKUP($A20,'Return Data'!$B$7:$R$1700,13,0)</f>
        <v>-8.8125999999999998</v>
      </c>
      <c r="K20" s="66">
        <f t="shared" si="3"/>
        <v>54</v>
      </c>
      <c r="L20" s="65">
        <f>VLOOKUP($A20,'Return Data'!$B$7:$R$1700,17,0)</f>
        <v>-5.4553000000000003</v>
      </c>
      <c r="M20" s="66">
        <f t="shared" si="8"/>
        <v>46</v>
      </c>
      <c r="N20" s="65">
        <f>VLOOKUP($A20,'Return Data'!$B$7:$R$1700,14,0)</f>
        <v>-1.4125000000000001</v>
      </c>
      <c r="O20" s="66">
        <f t="shared" si="9"/>
        <v>40</v>
      </c>
      <c r="P20" s="65">
        <f>VLOOKUP($A20,'Return Data'!$B$7:$R$1700,15,0)</f>
        <v>3.4556</v>
      </c>
      <c r="Q20" s="66">
        <f>RANK(P20,P$8:P$71,0)</f>
        <v>36</v>
      </c>
      <c r="R20" s="65">
        <f>VLOOKUP($A20,'Return Data'!$B$7:$R$1700,16,0)</f>
        <v>10.725</v>
      </c>
      <c r="S20" s="67">
        <f t="shared" si="5"/>
        <v>25</v>
      </c>
    </row>
    <row r="21" spans="1:19" x14ac:dyDescent="0.3">
      <c r="A21" s="63" t="s">
        <v>176</v>
      </c>
      <c r="B21" s="64">
        <f>VLOOKUP($A21,'Return Data'!$B$7:$R$1700,3,0)</f>
        <v>44041</v>
      </c>
      <c r="C21" s="65">
        <f>VLOOKUP($A21,'Return Data'!$B$7:$R$1700,4,0)</f>
        <v>346.50099999999998</v>
      </c>
      <c r="D21" s="65">
        <f>VLOOKUP($A21,'Return Data'!$B$7:$R$1700,10,0)</f>
        <v>15.7592</v>
      </c>
      <c r="E21" s="66">
        <f t="shared" si="0"/>
        <v>22</v>
      </c>
      <c r="F21" s="65">
        <f>VLOOKUP($A21,'Return Data'!$B$7:$R$1700,11,0)</f>
        <v>-11.557499999999999</v>
      </c>
      <c r="G21" s="66">
        <f t="shared" si="1"/>
        <v>44</v>
      </c>
      <c r="H21" s="65">
        <f>VLOOKUP($A21,'Return Data'!$B$7:$R$1700,12,0)</f>
        <v>-7.5153999999999996</v>
      </c>
      <c r="I21" s="66">
        <f t="shared" si="2"/>
        <v>42</v>
      </c>
      <c r="J21" s="65">
        <f>VLOOKUP($A21,'Return Data'!$B$7:$R$1700,13,0)</f>
        <v>-4.8685999999999998</v>
      </c>
      <c r="K21" s="66">
        <f t="shared" si="3"/>
        <v>49</v>
      </c>
      <c r="L21" s="65">
        <f>VLOOKUP($A21,'Return Data'!$B$7:$R$1700,17,0)</f>
        <v>-2.1467000000000001</v>
      </c>
      <c r="M21" s="66">
        <f t="shared" si="8"/>
        <v>31</v>
      </c>
      <c r="N21" s="65">
        <f>VLOOKUP($A21,'Return Data'!$B$7:$R$1700,14,0)</f>
        <v>1.1740999999999999</v>
      </c>
      <c r="O21" s="66">
        <f t="shared" si="9"/>
        <v>25</v>
      </c>
      <c r="P21" s="65">
        <f>VLOOKUP($A21,'Return Data'!$B$7:$R$1700,15,0)</f>
        <v>7.5133000000000001</v>
      </c>
      <c r="Q21" s="66">
        <f>RANK(P21,P$8:P$71,0)</f>
        <v>13</v>
      </c>
      <c r="R21" s="65">
        <f>VLOOKUP($A21,'Return Data'!$B$7:$R$1700,16,0)</f>
        <v>11.9964</v>
      </c>
      <c r="S21" s="67">
        <f t="shared" si="5"/>
        <v>19</v>
      </c>
    </row>
    <row r="22" spans="1:19" x14ac:dyDescent="0.3">
      <c r="A22" s="63" t="s">
        <v>177</v>
      </c>
      <c r="B22" s="64">
        <f>VLOOKUP($A22,'Return Data'!$B$7:$R$1700,3,0)</f>
        <v>44041</v>
      </c>
      <c r="C22" s="65">
        <f>VLOOKUP($A22,'Return Data'!$B$7:$R$1700,4,0)</f>
        <v>473.851</v>
      </c>
      <c r="D22" s="65">
        <f>VLOOKUP($A22,'Return Data'!$B$7:$R$1700,10,0)</f>
        <v>14.586</v>
      </c>
      <c r="E22" s="66">
        <f t="shared" si="0"/>
        <v>31</v>
      </c>
      <c r="F22" s="65">
        <f>VLOOKUP($A22,'Return Data'!$B$7:$R$1700,11,0)</f>
        <v>-12.5131</v>
      </c>
      <c r="G22" s="66">
        <f t="shared" si="1"/>
        <v>48</v>
      </c>
      <c r="H22" s="65">
        <f>VLOOKUP($A22,'Return Data'!$B$7:$R$1700,12,0)</f>
        <v>-10.751300000000001</v>
      </c>
      <c r="I22" s="66">
        <f t="shared" si="2"/>
        <v>49</v>
      </c>
      <c r="J22" s="65">
        <f>VLOOKUP($A22,'Return Data'!$B$7:$R$1700,13,0)</f>
        <v>-8.4787999999999997</v>
      </c>
      <c r="K22" s="66">
        <f t="shared" si="3"/>
        <v>52</v>
      </c>
      <c r="L22" s="65">
        <f>VLOOKUP($A22,'Return Data'!$B$7:$R$1700,17,0)</f>
        <v>-5.673</v>
      </c>
      <c r="M22" s="66">
        <f t="shared" si="8"/>
        <v>49</v>
      </c>
      <c r="N22" s="65">
        <f>VLOOKUP($A22,'Return Data'!$B$7:$R$1700,14,0)</f>
        <v>-3.1059999999999999</v>
      </c>
      <c r="O22" s="66">
        <f t="shared" si="9"/>
        <v>45</v>
      </c>
      <c r="P22" s="65">
        <f>VLOOKUP($A22,'Return Data'!$B$7:$R$1700,15,0)</f>
        <v>3.4744999999999999</v>
      </c>
      <c r="Q22" s="66">
        <f>RANK(P22,P$8:P$71,0)</f>
        <v>35</v>
      </c>
      <c r="R22" s="65">
        <f>VLOOKUP($A22,'Return Data'!$B$7:$R$1700,16,0)</f>
        <v>9.1511999999999993</v>
      </c>
      <c r="S22" s="67">
        <f t="shared" si="5"/>
        <v>33</v>
      </c>
    </row>
    <row r="23" spans="1:19" x14ac:dyDescent="0.3">
      <c r="A23" s="63" t="s">
        <v>178</v>
      </c>
      <c r="B23" s="64">
        <f>VLOOKUP($A23,'Return Data'!$B$7:$R$1700,3,0)</f>
        <v>44041</v>
      </c>
      <c r="C23" s="65">
        <f>VLOOKUP($A23,'Return Data'!$B$7:$R$1700,4,0)</f>
        <v>36.4086</v>
      </c>
      <c r="D23" s="65">
        <f>VLOOKUP($A23,'Return Data'!$B$7:$R$1700,10,0)</f>
        <v>13.263999999999999</v>
      </c>
      <c r="E23" s="66">
        <f t="shared" si="0"/>
        <v>43</v>
      </c>
      <c r="F23" s="65">
        <f>VLOOKUP($A23,'Return Data'!$B$7:$R$1700,11,0)</f>
        <v>-12.291</v>
      </c>
      <c r="G23" s="66">
        <f t="shared" si="1"/>
        <v>47</v>
      </c>
      <c r="H23" s="65">
        <f>VLOOKUP($A23,'Return Data'!$B$7:$R$1700,12,0)</f>
        <v>-6.6215999999999999</v>
      </c>
      <c r="I23" s="66">
        <f t="shared" si="2"/>
        <v>39</v>
      </c>
      <c r="J23" s="65">
        <f>VLOOKUP($A23,'Return Data'!$B$7:$R$1700,13,0)</f>
        <v>-1.5128999999999999</v>
      </c>
      <c r="K23" s="66">
        <f t="shared" si="3"/>
        <v>41</v>
      </c>
      <c r="L23" s="65">
        <f>VLOOKUP($A23,'Return Data'!$B$7:$R$1700,17,0)</f>
        <v>-3.137</v>
      </c>
      <c r="M23" s="66">
        <f t="shared" si="8"/>
        <v>36</v>
      </c>
      <c r="N23" s="65">
        <f>VLOOKUP($A23,'Return Data'!$B$7:$R$1700,14,0)</f>
        <v>-0.89370000000000005</v>
      </c>
      <c r="O23" s="66">
        <f t="shared" si="9"/>
        <v>37</v>
      </c>
      <c r="P23" s="65">
        <f>VLOOKUP($A23,'Return Data'!$B$7:$R$1700,15,0)</f>
        <v>5.5229999999999997</v>
      </c>
      <c r="Q23" s="66">
        <f>RANK(P23,P$8:P$71,0)</f>
        <v>22</v>
      </c>
      <c r="R23" s="65">
        <f>VLOOKUP($A23,'Return Data'!$B$7:$R$1700,16,0)</f>
        <v>10.606999999999999</v>
      </c>
      <c r="S23" s="67">
        <f t="shared" si="5"/>
        <v>27</v>
      </c>
    </row>
    <row r="24" spans="1:19" x14ac:dyDescent="0.3">
      <c r="A24" s="63" t="s">
        <v>179</v>
      </c>
      <c r="B24" s="64">
        <f>VLOOKUP($A24,'Return Data'!$B$7:$R$1700,3,0)</f>
        <v>44041</v>
      </c>
      <c r="C24" s="65">
        <f>VLOOKUP($A24,'Return Data'!$B$7:$R$1700,4,0)</f>
        <v>377.06</v>
      </c>
      <c r="D24" s="65">
        <f>VLOOKUP($A24,'Return Data'!$B$7:$R$1700,10,0)</f>
        <v>15.7691</v>
      </c>
      <c r="E24" s="66">
        <f t="shared" si="0"/>
        <v>21</v>
      </c>
      <c r="F24" s="65">
        <f>VLOOKUP($A24,'Return Data'!$B$7:$R$1700,11,0)</f>
        <v>-11.116899999999999</v>
      </c>
      <c r="G24" s="66">
        <f t="shared" si="1"/>
        <v>39</v>
      </c>
      <c r="H24" s="65">
        <f>VLOOKUP($A24,'Return Data'!$B$7:$R$1700,12,0)</f>
        <v>-6.2739000000000003</v>
      </c>
      <c r="I24" s="66">
        <f t="shared" si="2"/>
        <v>36</v>
      </c>
      <c r="J24" s="65">
        <f>VLOOKUP($A24,'Return Data'!$B$7:$R$1700,13,0)</f>
        <v>-3.4144999999999999</v>
      </c>
      <c r="K24" s="66">
        <f t="shared" si="3"/>
        <v>46</v>
      </c>
      <c r="L24" s="65">
        <f>VLOOKUP($A24,'Return Data'!$B$7:$R$1700,17,0)</f>
        <v>-1.9387000000000001</v>
      </c>
      <c r="M24" s="66">
        <f t="shared" si="8"/>
        <v>28</v>
      </c>
      <c r="N24" s="65">
        <f>VLOOKUP($A24,'Return Data'!$B$7:$R$1700,14,0)</f>
        <v>3.0644</v>
      </c>
      <c r="O24" s="66">
        <f t="shared" si="9"/>
        <v>16</v>
      </c>
      <c r="P24" s="65">
        <f>VLOOKUP($A24,'Return Data'!$B$7:$R$1700,15,0)</f>
        <v>6.1760999999999999</v>
      </c>
      <c r="Q24" s="66">
        <f>RANK(P24,P$8:P$71,0)</f>
        <v>18</v>
      </c>
      <c r="R24" s="65">
        <f>VLOOKUP($A24,'Return Data'!$B$7:$R$1700,16,0)</f>
        <v>12.0646</v>
      </c>
      <c r="S24" s="67">
        <f t="shared" si="5"/>
        <v>18</v>
      </c>
    </row>
    <row r="25" spans="1:19" x14ac:dyDescent="0.3">
      <c r="A25" s="63" t="s">
        <v>180</v>
      </c>
      <c r="B25" s="64">
        <f>VLOOKUP($A25,'Return Data'!$B$7:$R$1700,3,0)</f>
        <v>44041</v>
      </c>
      <c r="C25" s="65">
        <f>VLOOKUP($A25,'Return Data'!$B$7:$R$1700,4,0)</f>
        <v>9.61</v>
      </c>
      <c r="D25" s="65">
        <f>VLOOKUP($A25,'Return Data'!$B$7:$R$1700,10,0)</f>
        <v>12.266400000000001</v>
      </c>
      <c r="E25" s="66">
        <f t="shared" si="0"/>
        <v>49</v>
      </c>
      <c r="F25" s="65">
        <f>VLOOKUP($A25,'Return Data'!$B$7:$R$1700,11,0)</f>
        <v>-19.716000000000001</v>
      </c>
      <c r="G25" s="66">
        <f t="shared" si="1"/>
        <v>57</v>
      </c>
      <c r="H25" s="65">
        <f>VLOOKUP($A25,'Return Data'!$B$7:$R$1700,12,0)</f>
        <v>-16.069900000000001</v>
      </c>
      <c r="I25" s="66">
        <f t="shared" si="2"/>
        <v>61</v>
      </c>
      <c r="J25" s="65">
        <f>VLOOKUP($A25,'Return Data'!$B$7:$R$1700,13,0)</f>
        <v>-8.7369000000000003</v>
      </c>
      <c r="K25" s="66">
        <f t="shared" si="3"/>
        <v>53</v>
      </c>
      <c r="L25" s="65">
        <f>VLOOKUP($A25,'Return Data'!$B$7:$R$1700,17,0)</f>
        <v>-5.5602999999999998</v>
      </c>
      <c r="M25" s="66">
        <f t="shared" si="8"/>
        <v>48</v>
      </c>
      <c r="N25" s="65"/>
      <c r="O25" s="66"/>
      <c r="P25" s="65"/>
      <c r="Q25" s="66"/>
      <c r="R25" s="65">
        <f>VLOOKUP($A25,'Return Data'!$B$7:$R$1700,16,0)</f>
        <v>-1.6760999999999999</v>
      </c>
      <c r="S25" s="67">
        <f t="shared" si="5"/>
        <v>52</v>
      </c>
    </row>
    <row r="26" spans="1:19" x14ac:dyDescent="0.3">
      <c r="A26" s="63" t="s">
        <v>181</v>
      </c>
      <c r="B26" s="64">
        <f>VLOOKUP($A26,'Return Data'!$B$7:$R$1700,3,0)</f>
        <v>44041</v>
      </c>
      <c r="C26" s="65">
        <f>VLOOKUP($A26,'Return Data'!$B$7:$R$1700,4,0)</f>
        <v>26.68</v>
      </c>
      <c r="D26" s="65">
        <f>VLOOKUP($A26,'Return Data'!$B$7:$R$1700,10,0)</f>
        <v>5.9992000000000001</v>
      </c>
      <c r="E26" s="66">
        <f t="shared" si="0"/>
        <v>64</v>
      </c>
      <c r="F26" s="65">
        <f>VLOOKUP($A26,'Return Data'!$B$7:$R$1700,11,0)</f>
        <v>-14.1846</v>
      </c>
      <c r="G26" s="66">
        <f t="shared" si="1"/>
        <v>51</v>
      </c>
      <c r="H26" s="65">
        <f>VLOOKUP($A26,'Return Data'!$B$7:$R$1700,12,0)</f>
        <v>-11.479799999999999</v>
      </c>
      <c r="I26" s="66">
        <f t="shared" si="2"/>
        <v>53</v>
      </c>
      <c r="J26" s="65">
        <f>VLOOKUP($A26,'Return Data'!$B$7:$R$1700,13,0)</f>
        <v>1.2524</v>
      </c>
      <c r="K26" s="66">
        <f t="shared" si="3"/>
        <v>29</v>
      </c>
      <c r="L26" s="65">
        <f>VLOOKUP($A26,'Return Data'!$B$7:$R$1700,17,0)</f>
        <v>-3.1478999999999999</v>
      </c>
      <c r="M26" s="66">
        <f t="shared" si="8"/>
        <v>37</v>
      </c>
      <c r="N26" s="65">
        <f>VLOOKUP($A26,'Return Data'!$B$7:$R$1700,14,0)</f>
        <v>1.5297000000000001</v>
      </c>
      <c r="O26" s="66">
        <f>RANK(N26,N$8:N$71,0)</f>
        <v>23</v>
      </c>
      <c r="P26" s="65">
        <f>VLOOKUP($A26,'Return Data'!$B$7:$R$1700,15,0)</f>
        <v>4.6905000000000001</v>
      </c>
      <c r="Q26" s="66">
        <f>RANK(P26,P$8:P$71,0)</f>
        <v>27</v>
      </c>
      <c r="R26" s="65">
        <f>VLOOKUP($A26,'Return Data'!$B$7:$R$1700,16,0)</f>
        <v>15.3126</v>
      </c>
      <c r="S26" s="67">
        <f t="shared" si="5"/>
        <v>3</v>
      </c>
    </row>
    <row r="27" spans="1:19" x14ac:dyDescent="0.3">
      <c r="A27" s="63" t="s">
        <v>182</v>
      </c>
      <c r="B27" s="64">
        <f>VLOOKUP($A27,'Return Data'!$B$7:$R$1700,3,0)</f>
        <v>44041</v>
      </c>
      <c r="C27" s="65">
        <f>VLOOKUP($A27,'Return Data'!$B$7:$R$1700,4,0)</f>
        <v>54.3</v>
      </c>
      <c r="D27" s="65">
        <f>VLOOKUP($A27,'Return Data'!$B$7:$R$1700,10,0)</f>
        <v>17.583400000000001</v>
      </c>
      <c r="E27" s="66">
        <f t="shared" si="0"/>
        <v>12</v>
      </c>
      <c r="F27" s="65">
        <f>VLOOKUP($A27,'Return Data'!$B$7:$R$1700,11,0)</f>
        <v>-11.26</v>
      </c>
      <c r="G27" s="66">
        <f t="shared" si="1"/>
        <v>40</v>
      </c>
      <c r="H27" s="65">
        <f>VLOOKUP($A27,'Return Data'!$B$7:$R$1700,12,0)</f>
        <v>-6.2824</v>
      </c>
      <c r="I27" s="66">
        <f t="shared" si="2"/>
        <v>37</v>
      </c>
      <c r="J27" s="65">
        <f>VLOOKUP($A27,'Return Data'!$B$7:$R$1700,13,0)</f>
        <v>-4.1482999999999999</v>
      </c>
      <c r="K27" s="66">
        <f t="shared" si="3"/>
        <v>48</v>
      </c>
      <c r="L27" s="65">
        <f>VLOOKUP($A27,'Return Data'!$B$7:$R$1700,17,0)</f>
        <v>-5.0773000000000001</v>
      </c>
      <c r="M27" s="66">
        <f t="shared" si="8"/>
        <v>43</v>
      </c>
      <c r="N27" s="65">
        <f>VLOOKUP($A27,'Return Data'!$B$7:$R$1700,14,0)</f>
        <v>-9.69E-2</v>
      </c>
      <c r="O27" s="66">
        <f>RANK(N27,N$8:N$71,0)</f>
        <v>34</v>
      </c>
      <c r="P27" s="65">
        <f>VLOOKUP($A27,'Return Data'!$B$7:$R$1700,15,0)</f>
        <v>5.3171999999999997</v>
      </c>
      <c r="Q27" s="66">
        <f>RANK(P27,P$8:P$71,0)</f>
        <v>23</v>
      </c>
      <c r="R27" s="65">
        <f>VLOOKUP($A27,'Return Data'!$B$7:$R$1700,16,0)</f>
        <v>12.4533</v>
      </c>
      <c r="S27" s="67">
        <f t="shared" si="5"/>
        <v>15</v>
      </c>
    </row>
    <row r="28" spans="1:19" x14ac:dyDescent="0.3">
      <c r="A28" s="63" t="s">
        <v>183</v>
      </c>
      <c r="B28" s="64">
        <f>VLOOKUP($A28,'Return Data'!$B$7:$R$1700,3,0)</f>
        <v>44041</v>
      </c>
      <c r="C28" s="65">
        <f>VLOOKUP($A28,'Return Data'!$B$7:$R$1700,4,0)</f>
        <v>9.26</v>
      </c>
      <c r="D28" s="65">
        <f>VLOOKUP($A28,'Return Data'!$B$7:$R$1700,10,0)</f>
        <v>11.835699999999999</v>
      </c>
      <c r="E28" s="66">
        <f t="shared" si="0"/>
        <v>52</v>
      </c>
      <c r="F28" s="65">
        <f>VLOOKUP($A28,'Return Data'!$B$7:$R$1700,11,0)</f>
        <v>-10.3582</v>
      </c>
      <c r="G28" s="66">
        <f t="shared" si="1"/>
        <v>34</v>
      </c>
      <c r="H28" s="65">
        <f>VLOOKUP($A28,'Return Data'!$B$7:$R$1700,12,0)</f>
        <v>-8.4075000000000006</v>
      </c>
      <c r="I28" s="66">
        <f t="shared" si="2"/>
        <v>45</v>
      </c>
      <c r="J28" s="65">
        <f>VLOOKUP($A28,'Return Data'!$B$7:$R$1700,13,0)</f>
        <v>-1.9068000000000001</v>
      </c>
      <c r="K28" s="66">
        <f t="shared" si="3"/>
        <v>42</v>
      </c>
      <c r="L28" s="65">
        <f>VLOOKUP($A28,'Return Data'!$B$7:$R$1700,17,0)</f>
        <v>-2.4851000000000001</v>
      </c>
      <c r="M28" s="66">
        <f t="shared" si="8"/>
        <v>32</v>
      </c>
      <c r="N28" s="65"/>
      <c r="O28" s="66"/>
      <c r="P28" s="65"/>
      <c r="Q28" s="66"/>
      <c r="R28" s="65">
        <f>VLOOKUP($A28,'Return Data'!$B$7:$R$1700,16,0)</f>
        <v>-2.9289000000000001</v>
      </c>
      <c r="S28" s="67">
        <f t="shared" si="5"/>
        <v>54</v>
      </c>
    </row>
    <row r="29" spans="1:19" x14ac:dyDescent="0.3">
      <c r="A29" s="63" t="s">
        <v>184</v>
      </c>
      <c r="B29" s="64">
        <f>VLOOKUP($A29,'Return Data'!$B$7:$R$1700,3,0)</f>
        <v>44041</v>
      </c>
      <c r="C29" s="65">
        <f>VLOOKUP($A29,'Return Data'!$B$7:$R$1700,4,0)</f>
        <v>56.97</v>
      </c>
      <c r="D29" s="65">
        <f>VLOOKUP($A29,'Return Data'!$B$7:$R$1700,10,0)</f>
        <v>13.5313</v>
      </c>
      <c r="E29" s="66">
        <f t="shared" si="0"/>
        <v>40</v>
      </c>
      <c r="F29" s="65">
        <f>VLOOKUP($A29,'Return Data'!$B$7:$R$1700,11,0)</f>
        <v>-6.3762999999999996</v>
      </c>
      <c r="G29" s="66">
        <f t="shared" si="1"/>
        <v>13</v>
      </c>
      <c r="H29" s="65">
        <f>VLOOKUP($A29,'Return Data'!$B$7:$R$1700,12,0)</f>
        <v>-2.1133999999999999</v>
      </c>
      <c r="I29" s="66">
        <f t="shared" si="2"/>
        <v>19</v>
      </c>
      <c r="J29" s="65">
        <f>VLOOKUP($A29,'Return Data'!$B$7:$R$1700,13,0)</f>
        <v>6.8654999999999999</v>
      </c>
      <c r="K29" s="66">
        <f t="shared" si="3"/>
        <v>11</v>
      </c>
      <c r="L29" s="65">
        <f>VLOOKUP($A29,'Return Data'!$B$7:$R$1700,17,0)</f>
        <v>0.76919999999999999</v>
      </c>
      <c r="M29" s="66">
        <f t="shared" si="8"/>
        <v>14</v>
      </c>
      <c r="N29" s="65">
        <f>VLOOKUP($A29,'Return Data'!$B$7:$R$1700,14,0)</f>
        <v>6.0871000000000004</v>
      </c>
      <c r="O29" s="66">
        <f>RANK(N29,N$8:N$71,0)</f>
        <v>7</v>
      </c>
      <c r="P29" s="65">
        <f>VLOOKUP($A29,'Return Data'!$B$7:$R$1700,15,0)</f>
        <v>8.5864999999999991</v>
      </c>
      <c r="Q29" s="66">
        <f>RANK(P29,P$8:P$71,0)</f>
        <v>6</v>
      </c>
      <c r="R29" s="65">
        <f>VLOOKUP($A29,'Return Data'!$B$7:$R$1700,16,0)</f>
        <v>15.0114</v>
      </c>
      <c r="S29" s="67">
        <f t="shared" si="5"/>
        <v>5</v>
      </c>
    </row>
    <row r="30" spans="1:19" x14ac:dyDescent="0.3">
      <c r="A30" s="63" t="s">
        <v>185</v>
      </c>
      <c r="B30" s="64">
        <f>VLOOKUP($A30,'Return Data'!$B$7:$R$1700,3,0)</f>
        <v>44041</v>
      </c>
      <c r="C30" s="65">
        <f>VLOOKUP($A30,'Return Data'!$B$7:$R$1700,4,0)</f>
        <v>9.6072000000000006</v>
      </c>
      <c r="D30" s="65">
        <f>VLOOKUP($A30,'Return Data'!$B$7:$R$1700,10,0)</f>
        <v>14.980600000000001</v>
      </c>
      <c r="E30" s="66">
        <f t="shared" si="0"/>
        <v>28</v>
      </c>
      <c r="F30" s="65">
        <f>VLOOKUP($A30,'Return Data'!$B$7:$R$1700,11,0)</f>
        <v>-12.222899999999999</v>
      </c>
      <c r="G30" s="66">
        <f t="shared" si="1"/>
        <v>46</v>
      </c>
      <c r="H30" s="65"/>
      <c r="I30" s="66"/>
      <c r="J30" s="65"/>
      <c r="K30" s="66"/>
      <c r="L30" s="65"/>
      <c r="M30" s="66"/>
      <c r="N30" s="65"/>
      <c r="O30" s="66"/>
      <c r="P30" s="65"/>
      <c r="Q30" s="66"/>
      <c r="R30" s="65">
        <f>VLOOKUP($A30,'Return Data'!$B$7:$R$1700,16,0)</f>
        <v>-3.9279999999999999</v>
      </c>
      <c r="S30" s="67">
        <f t="shared" si="5"/>
        <v>56</v>
      </c>
    </row>
    <row r="31" spans="1:19" x14ac:dyDescent="0.3">
      <c r="A31" s="63" t="s">
        <v>186</v>
      </c>
      <c r="B31" s="64">
        <f>VLOOKUP($A31,'Return Data'!$B$7:$R$1700,3,0)</f>
        <v>44041</v>
      </c>
      <c r="C31" s="65">
        <f>VLOOKUP($A31,'Return Data'!$B$7:$R$1700,4,0)</f>
        <v>18.052499999999998</v>
      </c>
      <c r="D31" s="65">
        <f>VLOOKUP($A31,'Return Data'!$B$7:$R$1700,10,0)</f>
        <v>16.308700000000002</v>
      </c>
      <c r="E31" s="66">
        <f t="shared" si="0"/>
        <v>17</v>
      </c>
      <c r="F31" s="65">
        <f>VLOOKUP($A31,'Return Data'!$B$7:$R$1700,11,0)</f>
        <v>-11.686999999999999</v>
      </c>
      <c r="G31" s="66">
        <f t="shared" si="1"/>
        <v>45</v>
      </c>
      <c r="H31" s="65">
        <f>VLOOKUP($A31,'Return Data'!$B$7:$R$1700,12,0)</f>
        <v>-9.4117999999999995</v>
      </c>
      <c r="I31" s="66">
        <f t="shared" ref="I31:I71" si="10">RANK(H31,H$8:H$71,0)</f>
        <v>48</v>
      </c>
      <c r="J31" s="65">
        <f>VLOOKUP($A31,'Return Data'!$B$7:$R$1700,13,0)</f>
        <v>2.0099999999999998</v>
      </c>
      <c r="K31" s="66">
        <f t="shared" ref="K31:K38" si="11">RANK(J31,J$8:J$71,0)</f>
        <v>23</v>
      </c>
      <c r="L31" s="65">
        <f>VLOOKUP($A31,'Return Data'!$B$7:$R$1700,17,0)</f>
        <v>-0.92510000000000003</v>
      </c>
      <c r="M31" s="66">
        <f t="shared" ref="M31:M38" si="12">RANK(L31,L$8:L$71,0)</f>
        <v>22</v>
      </c>
      <c r="N31" s="65">
        <f>VLOOKUP($A31,'Return Data'!$B$7:$R$1700,14,0)</f>
        <v>3.2334999999999998</v>
      </c>
      <c r="O31" s="66">
        <f t="shared" ref="O31:O38" si="13">RANK(N31,N$8:N$71,0)</f>
        <v>15</v>
      </c>
      <c r="P31" s="65">
        <f>VLOOKUP($A31,'Return Data'!$B$7:$R$1700,15,0)</f>
        <v>7.7369000000000003</v>
      </c>
      <c r="Q31" s="66">
        <f>RANK(P31,P$8:P$71,0)</f>
        <v>10</v>
      </c>
      <c r="R31" s="65">
        <f>VLOOKUP($A31,'Return Data'!$B$7:$R$1700,16,0)</f>
        <v>13.0077</v>
      </c>
      <c r="S31" s="67">
        <f t="shared" si="5"/>
        <v>13</v>
      </c>
    </row>
    <row r="32" spans="1:19" x14ac:dyDescent="0.3">
      <c r="A32" s="63" t="s">
        <v>187</v>
      </c>
      <c r="B32" s="64">
        <f>VLOOKUP($A32,'Return Data'!$B$7:$R$1700,3,0)</f>
        <v>44041</v>
      </c>
      <c r="C32" s="65">
        <f>VLOOKUP($A32,'Return Data'!$B$7:$R$1700,4,0)</f>
        <v>47.470999999999997</v>
      </c>
      <c r="D32" s="65">
        <f>VLOOKUP($A32,'Return Data'!$B$7:$R$1700,10,0)</f>
        <v>13.779299999999999</v>
      </c>
      <c r="E32" s="66">
        <f t="shared" si="0"/>
        <v>39</v>
      </c>
      <c r="F32" s="65">
        <f>VLOOKUP($A32,'Return Data'!$B$7:$R$1700,11,0)</f>
        <v>-11.3371</v>
      </c>
      <c r="G32" s="66">
        <f t="shared" si="1"/>
        <v>42</v>
      </c>
      <c r="H32" s="65">
        <f>VLOOKUP($A32,'Return Data'!$B$7:$R$1700,12,0)</f>
        <v>-3.2803</v>
      </c>
      <c r="I32" s="66">
        <f t="shared" si="10"/>
        <v>26</v>
      </c>
      <c r="J32" s="65">
        <f>VLOOKUP($A32,'Return Data'!$B$7:$R$1700,13,0)</f>
        <v>1.5618000000000001</v>
      </c>
      <c r="K32" s="66">
        <f t="shared" si="11"/>
        <v>28</v>
      </c>
      <c r="L32" s="65">
        <f>VLOOKUP($A32,'Return Data'!$B$7:$R$1700,17,0)</f>
        <v>2.2168999999999999</v>
      </c>
      <c r="M32" s="66">
        <f t="shared" si="12"/>
        <v>9</v>
      </c>
      <c r="N32" s="65">
        <f>VLOOKUP($A32,'Return Data'!$B$7:$R$1700,14,0)</f>
        <v>3.4180999999999999</v>
      </c>
      <c r="O32" s="66">
        <f t="shared" si="13"/>
        <v>11</v>
      </c>
      <c r="P32" s="65">
        <f>VLOOKUP($A32,'Return Data'!$B$7:$R$1700,15,0)</f>
        <v>7.6017999999999999</v>
      </c>
      <c r="Q32" s="66">
        <f>RANK(P32,P$8:P$71,0)</f>
        <v>12</v>
      </c>
      <c r="R32" s="65">
        <f>VLOOKUP($A32,'Return Data'!$B$7:$R$1700,16,0)</f>
        <v>11.846399999999999</v>
      </c>
      <c r="S32" s="67">
        <f t="shared" si="5"/>
        <v>20</v>
      </c>
    </row>
    <row r="33" spans="1:19" x14ac:dyDescent="0.3">
      <c r="A33" s="63" t="s">
        <v>188</v>
      </c>
      <c r="B33" s="64">
        <f>VLOOKUP($A33,'Return Data'!$B$7:$R$1700,3,0)</f>
        <v>44041</v>
      </c>
      <c r="C33" s="65">
        <f>VLOOKUP($A33,'Return Data'!$B$7:$R$1700,4,0)</f>
        <v>52.546999999999997</v>
      </c>
      <c r="D33" s="65">
        <f>VLOOKUP($A33,'Return Data'!$B$7:$R$1700,10,0)</f>
        <v>14.207800000000001</v>
      </c>
      <c r="E33" s="66">
        <f t="shared" si="0"/>
        <v>33</v>
      </c>
      <c r="F33" s="65">
        <f>VLOOKUP($A33,'Return Data'!$B$7:$R$1700,11,0)</f>
        <v>-11.3086</v>
      </c>
      <c r="G33" s="66">
        <f t="shared" si="1"/>
        <v>41</v>
      </c>
      <c r="H33" s="65">
        <f>VLOOKUP($A33,'Return Data'!$B$7:$R$1700,12,0)</f>
        <v>-6.8167</v>
      </c>
      <c r="I33" s="66">
        <f t="shared" si="10"/>
        <v>40</v>
      </c>
      <c r="J33" s="65">
        <f>VLOOKUP($A33,'Return Data'!$B$7:$R$1700,13,0)</f>
        <v>-2.0979000000000001</v>
      </c>
      <c r="K33" s="66">
        <f t="shared" si="11"/>
        <v>43</v>
      </c>
      <c r="L33" s="65">
        <f>VLOOKUP($A33,'Return Data'!$B$7:$R$1700,17,0)</f>
        <v>-5.1302000000000003</v>
      </c>
      <c r="M33" s="66">
        <f t="shared" si="12"/>
        <v>45</v>
      </c>
      <c r="N33" s="65">
        <f>VLOOKUP($A33,'Return Data'!$B$7:$R$1700,14,0)</f>
        <v>-0.58699999999999997</v>
      </c>
      <c r="O33" s="66">
        <f t="shared" si="13"/>
        <v>35</v>
      </c>
      <c r="P33" s="65">
        <f>VLOOKUP($A33,'Return Data'!$B$7:$R$1700,15,0)</f>
        <v>5.7896000000000001</v>
      </c>
      <c r="Q33" s="66">
        <f>RANK(P33,P$8:P$71,0)</f>
        <v>21</v>
      </c>
      <c r="R33" s="65">
        <f>VLOOKUP($A33,'Return Data'!$B$7:$R$1700,16,0)</f>
        <v>11.1074</v>
      </c>
      <c r="S33" s="67">
        <f t="shared" si="5"/>
        <v>23</v>
      </c>
    </row>
    <row r="34" spans="1:19" x14ac:dyDescent="0.3">
      <c r="A34" s="63" t="s">
        <v>189</v>
      </c>
      <c r="B34" s="64">
        <f>VLOOKUP($A34,'Return Data'!$B$7:$R$1700,3,0)</f>
        <v>44041</v>
      </c>
      <c r="C34" s="65">
        <f>VLOOKUP($A34,'Return Data'!$B$7:$R$1700,4,0)</f>
        <v>66.695999999999998</v>
      </c>
      <c r="D34" s="65">
        <f>VLOOKUP($A34,'Return Data'!$B$7:$R$1700,10,0)</f>
        <v>10.2346</v>
      </c>
      <c r="E34" s="66">
        <f t="shared" si="0"/>
        <v>57</v>
      </c>
      <c r="F34" s="65">
        <f>VLOOKUP($A34,'Return Data'!$B$7:$R$1700,11,0)</f>
        <v>-16.403099999999998</v>
      </c>
      <c r="G34" s="66">
        <f t="shared" si="1"/>
        <v>56</v>
      </c>
      <c r="H34" s="65">
        <f>VLOOKUP($A34,'Return Data'!$B$7:$R$1700,12,0)</f>
        <v>-11.3643</v>
      </c>
      <c r="I34" s="66">
        <f t="shared" si="10"/>
        <v>52</v>
      </c>
      <c r="J34" s="65">
        <f>VLOOKUP($A34,'Return Data'!$B$7:$R$1700,13,0)</f>
        <v>-2.7389000000000001</v>
      </c>
      <c r="K34" s="66">
        <f t="shared" si="11"/>
        <v>45</v>
      </c>
      <c r="L34" s="65">
        <f>VLOOKUP($A34,'Return Data'!$B$7:$R$1700,17,0)</f>
        <v>-1.3225</v>
      </c>
      <c r="M34" s="66">
        <f t="shared" si="12"/>
        <v>23</v>
      </c>
      <c r="N34" s="65">
        <f>VLOOKUP($A34,'Return Data'!$B$7:$R$1700,14,0)</f>
        <v>2.5303</v>
      </c>
      <c r="O34" s="66">
        <f t="shared" si="13"/>
        <v>20</v>
      </c>
      <c r="P34" s="65">
        <f>VLOOKUP($A34,'Return Data'!$B$7:$R$1700,15,0)</f>
        <v>5.2881</v>
      </c>
      <c r="Q34" s="66">
        <f>RANK(P34,P$8:P$71,0)</f>
        <v>24</v>
      </c>
      <c r="R34" s="65">
        <f>VLOOKUP($A34,'Return Data'!$B$7:$R$1700,16,0)</f>
        <v>11.119199999999999</v>
      </c>
      <c r="S34" s="67">
        <f t="shared" si="5"/>
        <v>22</v>
      </c>
    </row>
    <row r="35" spans="1:19" x14ac:dyDescent="0.3">
      <c r="A35" s="63" t="s">
        <v>435</v>
      </c>
      <c r="B35" s="64">
        <f>VLOOKUP($A35,'Return Data'!$B$7:$R$1700,3,0)</f>
        <v>44041</v>
      </c>
      <c r="C35" s="65">
        <f>VLOOKUP($A35,'Return Data'!$B$7:$R$1700,4,0)</f>
        <v>11.7645</v>
      </c>
      <c r="D35" s="65">
        <f>VLOOKUP($A35,'Return Data'!$B$7:$R$1700,10,0)</f>
        <v>12.892200000000001</v>
      </c>
      <c r="E35" s="66">
        <f t="shared" si="0"/>
        <v>45</v>
      </c>
      <c r="F35" s="65">
        <f>VLOOKUP($A35,'Return Data'!$B$7:$R$1700,11,0)</f>
        <v>-8.3483000000000001</v>
      </c>
      <c r="G35" s="66">
        <f t="shared" si="1"/>
        <v>24</v>
      </c>
      <c r="H35" s="65">
        <f>VLOOKUP($A35,'Return Data'!$B$7:$R$1700,12,0)</f>
        <v>-6.5434000000000001</v>
      </c>
      <c r="I35" s="66">
        <f t="shared" si="10"/>
        <v>38</v>
      </c>
      <c r="J35" s="65">
        <f>VLOOKUP($A35,'Return Data'!$B$7:$R$1700,13,0)</f>
        <v>1.8139000000000001</v>
      </c>
      <c r="K35" s="66">
        <f t="shared" si="11"/>
        <v>27</v>
      </c>
      <c r="L35" s="65">
        <f>VLOOKUP($A35,'Return Data'!$B$7:$R$1700,17,0)</f>
        <v>-1.9995000000000001</v>
      </c>
      <c r="M35" s="66">
        <f t="shared" si="12"/>
        <v>30</v>
      </c>
      <c r="N35" s="65">
        <f>VLOOKUP($A35,'Return Data'!$B$7:$R$1700,14,0)</f>
        <v>-0.5988</v>
      </c>
      <c r="O35" s="66">
        <f t="shared" si="13"/>
        <v>36</v>
      </c>
      <c r="P35" s="65"/>
      <c r="Q35" s="66"/>
      <c r="R35" s="65">
        <f>VLOOKUP($A35,'Return Data'!$B$7:$R$1700,16,0)</f>
        <v>4.3917000000000002</v>
      </c>
      <c r="S35" s="67">
        <f t="shared" si="5"/>
        <v>47</v>
      </c>
    </row>
    <row r="36" spans="1:19" x14ac:dyDescent="0.3">
      <c r="A36" s="63" t="s">
        <v>191</v>
      </c>
      <c r="B36" s="64">
        <f>VLOOKUP($A36,'Return Data'!$B$7:$R$1700,3,0)</f>
        <v>44041</v>
      </c>
      <c r="C36" s="65">
        <f>VLOOKUP($A36,'Return Data'!$B$7:$R$1700,4,0)</f>
        <v>19.120999999999999</v>
      </c>
      <c r="D36" s="65">
        <f>VLOOKUP($A36,'Return Data'!$B$7:$R$1700,10,0)</f>
        <v>16.0748</v>
      </c>
      <c r="E36" s="66">
        <f t="shared" si="0"/>
        <v>19</v>
      </c>
      <c r="F36" s="65">
        <f>VLOOKUP($A36,'Return Data'!$B$7:$R$1700,11,0)</f>
        <v>-6.7769000000000004</v>
      </c>
      <c r="G36" s="66">
        <f t="shared" si="1"/>
        <v>16</v>
      </c>
      <c r="H36" s="65">
        <f>VLOOKUP($A36,'Return Data'!$B$7:$R$1700,12,0)</f>
        <v>-0.99929999999999997</v>
      </c>
      <c r="I36" s="66">
        <f t="shared" si="10"/>
        <v>13</v>
      </c>
      <c r="J36" s="65">
        <f>VLOOKUP($A36,'Return Data'!$B$7:$R$1700,13,0)</f>
        <v>5.0488999999999997</v>
      </c>
      <c r="K36" s="66">
        <f t="shared" si="11"/>
        <v>15</v>
      </c>
      <c r="L36" s="65">
        <f>VLOOKUP($A36,'Return Data'!$B$7:$R$1700,17,0)</f>
        <v>5.0917000000000003</v>
      </c>
      <c r="M36" s="66">
        <f t="shared" si="12"/>
        <v>4</v>
      </c>
      <c r="N36" s="65">
        <f>VLOOKUP($A36,'Return Data'!$B$7:$R$1700,14,0)</f>
        <v>7.0449000000000002</v>
      </c>
      <c r="O36" s="66">
        <f t="shared" si="13"/>
        <v>3</v>
      </c>
      <c r="P36" s="65"/>
      <c r="Q36" s="66"/>
      <c r="R36" s="65">
        <f>VLOOKUP($A36,'Return Data'!$B$7:$R$1700,16,0)</f>
        <v>15.1713</v>
      </c>
      <c r="S36" s="67">
        <f t="shared" si="5"/>
        <v>4</v>
      </c>
    </row>
    <row r="37" spans="1:19" x14ac:dyDescent="0.3">
      <c r="A37" s="63" t="s">
        <v>192</v>
      </c>
      <c r="B37" s="64">
        <f>VLOOKUP($A37,'Return Data'!$B$7:$R$1700,3,0)</f>
        <v>44041</v>
      </c>
      <c r="C37" s="65">
        <f>VLOOKUP($A37,'Return Data'!$B$7:$R$1700,4,0)</f>
        <v>17.4634</v>
      </c>
      <c r="D37" s="65">
        <f>VLOOKUP($A37,'Return Data'!$B$7:$R$1700,10,0)</f>
        <v>10.7676</v>
      </c>
      <c r="E37" s="66">
        <f t="shared" si="0"/>
        <v>55</v>
      </c>
      <c r="F37" s="65">
        <f>VLOOKUP($A37,'Return Data'!$B$7:$R$1700,11,0)</f>
        <v>-15.1005</v>
      </c>
      <c r="G37" s="66">
        <f t="shared" si="1"/>
        <v>53</v>
      </c>
      <c r="H37" s="65">
        <f>VLOOKUP($A37,'Return Data'!$B$7:$R$1700,12,0)</f>
        <v>-11.723000000000001</v>
      </c>
      <c r="I37" s="66">
        <f t="shared" si="10"/>
        <v>54</v>
      </c>
      <c r="J37" s="65">
        <f>VLOOKUP($A37,'Return Data'!$B$7:$R$1700,13,0)</f>
        <v>0.76049999999999995</v>
      </c>
      <c r="K37" s="66">
        <f t="shared" si="11"/>
        <v>32</v>
      </c>
      <c r="L37" s="65">
        <f>VLOOKUP($A37,'Return Data'!$B$7:$R$1700,17,0)</f>
        <v>-5.0152000000000001</v>
      </c>
      <c r="M37" s="66">
        <f t="shared" si="12"/>
        <v>42</v>
      </c>
      <c r="N37" s="65">
        <f>VLOOKUP($A37,'Return Data'!$B$7:$R$1700,14,0)</f>
        <v>7.6300000000000007E-2</v>
      </c>
      <c r="O37" s="66">
        <f t="shared" si="13"/>
        <v>32</v>
      </c>
      <c r="P37" s="65">
        <f>VLOOKUP($A37,'Return Data'!$B$7:$R$1700,15,0)</f>
        <v>8.6336999999999993</v>
      </c>
      <c r="Q37" s="66">
        <f>RANK(P37,P$8:P$71,0)</f>
        <v>5</v>
      </c>
      <c r="R37" s="65">
        <f>VLOOKUP($A37,'Return Data'!$B$7:$R$1700,16,0)</f>
        <v>10.6211</v>
      </c>
      <c r="S37" s="67">
        <f t="shared" si="5"/>
        <v>26</v>
      </c>
    </row>
    <row r="38" spans="1:19" x14ac:dyDescent="0.3">
      <c r="A38" s="63" t="s">
        <v>193</v>
      </c>
      <c r="B38" s="64">
        <f>VLOOKUP($A38,'Return Data'!$B$7:$R$1700,3,0)</f>
        <v>44041</v>
      </c>
      <c r="C38" s="65">
        <f>VLOOKUP($A38,'Return Data'!$B$7:$R$1700,4,0)</f>
        <v>46.711199999999998</v>
      </c>
      <c r="D38" s="65">
        <f>VLOOKUP($A38,'Return Data'!$B$7:$R$1700,10,0)</f>
        <v>11.9754</v>
      </c>
      <c r="E38" s="66">
        <f t="shared" si="0"/>
        <v>51</v>
      </c>
      <c r="F38" s="65">
        <f>VLOOKUP($A38,'Return Data'!$B$7:$R$1700,11,0)</f>
        <v>-20.651900000000001</v>
      </c>
      <c r="G38" s="66">
        <f t="shared" si="1"/>
        <v>58</v>
      </c>
      <c r="H38" s="65">
        <f>VLOOKUP($A38,'Return Data'!$B$7:$R$1700,12,0)</f>
        <v>-17.600899999999999</v>
      </c>
      <c r="I38" s="66">
        <f t="shared" si="10"/>
        <v>63</v>
      </c>
      <c r="J38" s="65">
        <f>VLOOKUP($A38,'Return Data'!$B$7:$R$1700,13,0)</f>
        <v>-12.445</v>
      </c>
      <c r="K38" s="66">
        <f t="shared" si="11"/>
        <v>58</v>
      </c>
      <c r="L38" s="65">
        <f>VLOOKUP($A38,'Return Data'!$B$7:$R$1700,17,0)</f>
        <v>-10.831899999999999</v>
      </c>
      <c r="M38" s="66">
        <f t="shared" si="12"/>
        <v>53</v>
      </c>
      <c r="N38" s="65">
        <f>VLOOKUP($A38,'Return Data'!$B$7:$R$1700,14,0)</f>
        <v>-9.3285999999999998</v>
      </c>
      <c r="O38" s="66">
        <f t="shared" si="13"/>
        <v>48</v>
      </c>
      <c r="P38" s="65">
        <f>VLOOKUP($A38,'Return Data'!$B$7:$R$1700,15,0)</f>
        <v>-0.1862</v>
      </c>
      <c r="Q38" s="66">
        <f>RANK(P38,P$8:P$71,0)</f>
        <v>37</v>
      </c>
      <c r="R38" s="65">
        <f>VLOOKUP($A38,'Return Data'!$B$7:$R$1700,16,0)</f>
        <v>8.7159999999999993</v>
      </c>
      <c r="S38" s="67">
        <f t="shared" si="5"/>
        <v>37</v>
      </c>
    </row>
    <row r="39" spans="1:19" x14ac:dyDescent="0.3">
      <c r="A39" s="63" t="s">
        <v>194</v>
      </c>
      <c r="B39" s="64">
        <f>VLOOKUP($A39,'Return Data'!$B$7:$R$1700,3,0)</f>
        <v>44041</v>
      </c>
      <c r="C39" s="65">
        <f>VLOOKUP($A39,'Return Data'!$B$7:$R$1700,4,0)</f>
        <v>11.4581</v>
      </c>
      <c r="D39" s="65">
        <f>VLOOKUP($A39,'Return Data'!$B$7:$R$1700,10,0)</f>
        <v>24.6326</v>
      </c>
      <c r="E39" s="66">
        <f t="shared" si="0"/>
        <v>2</v>
      </c>
      <c r="F39" s="65">
        <f>VLOOKUP($A39,'Return Data'!$B$7:$R$1700,11,0)</f>
        <v>3.9142000000000001</v>
      </c>
      <c r="G39" s="66">
        <f t="shared" si="1"/>
        <v>2</v>
      </c>
      <c r="H39" s="65">
        <f>VLOOKUP($A39,'Return Data'!$B$7:$R$1700,12,0)</f>
        <v>6.7587999999999999</v>
      </c>
      <c r="I39" s="66">
        <f t="shared" si="10"/>
        <v>2</v>
      </c>
      <c r="J39" s="65"/>
      <c r="K39" s="66"/>
      <c r="L39" s="65"/>
      <c r="M39" s="66"/>
      <c r="N39" s="65"/>
      <c r="O39" s="66"/>
      <c r="P39" s="65"/>
      <c r="Q39" s="66"/>
      <c r="R39" s="65">
        <f>VLOOKUP($A39,'Return Data'!$B$7:$R$1700,16,0)</f>
        <v>14.3291</v>
      </c>
      <c r="S39" s="67">
        <f t="shared" si="5"/>
        <v>7</v>
      </c>
    </row>
    <row r="40" spans="1:19" x14ac:dyDescent="0.3">
      <c r="A40" s="63" t="s">
        <v>195</v>
      </c>
      <c r="B40" s="64">
        <f>VLOOKUP($A40,'Return Data'!$B$7:$R$1700,3,0)</f>
        <v>44041</v>
      </c>
      <c r="C40" s="65">
        <f>VLOOKUP($A40,'Return Data'!$B$7:$R$1700,4,0)</f>
        <v>14.8</v>
      </c>
      <c r="D40" s="65">
        <f>VLOOKUP($A40,'Return Data'!$B$7:$R$1700,10,0)</f>
        <v>16.3522</v>
      </c>
      <c r="E40" s="66">
        <f t="shared" ref="E40:E71" si="14">RANK(D40,D$8:D$71,0)</f>
        <v>16</v>
      </c>
      <c r="F40" s="65">
        <f>VLOOKUP($A40,'Return Data'!$B$7:$R$1700,11,0)</f>
        <v>-6.4474999999999998</v>
      </c>
      <c r="G40" s="66">
        <f t="shared" ref="G40:G71" si="15">RANK(F40,F$8:F$71,0)</f>
        <v>15</v>
      </c>
      <c r="H40" s="65">
        <f>VLOOKUP($A40,'Return Data'!$B$7:$R$1700,12,0)</f>
        <v>-4.0208000000000004</v>
      </c>
      <c r="I40" s="66">
        <f t="shared" si="10"/>
        <v>28</v>
      </c>
      <c r="J40" s="65">
        <f>VLOOKUP($A40,'Return Data'!$B$7:$R$1700,13,0)</f>
        <v>1.0239</v>
      </c>
      <c r="K40" s="66">
        <f t="shared" ref="K40:K71" si="16">RANK(J40,J$8:J$71,0)</f>
        <v>30</v>
      </c>
      <c r="L40" s="65">
        <f>VLOOKUP($A40,'Return Data'!$B$7:$R$1700,17,0)</f>
        <v>-0.20130000000000001</v>
      </c>
      <c r="M40" s="66">
        <f t="shared" ref="M40:M50" si="17">RANK(L40,L$8:L$71,0)</f>
        <v>19</v>
      </c>
      <c r="N40" s="65">
        <f>VLOOKUP($A40,'Return Data'!$B$7:$R$1700,14,0)</f>
        <v>2.9289999999999998</v>
      </c>
      <c r="O40" s="66">
        <f t="shared" ref="O40:O49" si="18">RANK(N40,N$8:N$71,0)</f>
        <v>17</v>
      </c>
      <c r="P40" s="65"/>
      <c r="Q40" s="66"/>
      <c r="R40" s="65">
        <f>VLOOKUP($A40,'Return Data'!$B$7:$R$1700,16,0)</f>
        <v>8.8251000000000008</v>
      </c>
      <c r="S40" s="67">
        <f t="shared" ref="S40:S71" si="19">RANK(R40,R$8:R$71,0)</f>
        <v>36</v>
      </c>
    </row>
    <row r="41" spans="1:19" x14ac:dyDescent="0.3">
      <c r="A41" s="63" t="s">
        <v>196</v>
      </c>
      <c r="B41" s="64">
        <f>VLOOKUP($A41,'Return Data'!$B$7:$R$1700,3,0)</f>
        <v>44041</v>
      </c>
      <c r="C41" s="65">
        <f>VLOOKUP($A41,'Return Data'!$B$7:$R$1700,4,0)</f>
        <v>189.64</v>
      </c>
      <c r="D41" s="65">
        <f>VLOOKUP($A41,'Return Data'!$B$7:$R$1700,10,0)</f>
        <v>15.528499999999999</v>
      </c>
      <c r="E41" s="66">
        <f t="shared" si="14"/>
        <v>24</v>
      </c>
      <c r="F41" s="65">
        <f>VLOOKUP($A41,'Return Data'!$B$7:$R$1700,11,0)</f>
        <v>-7.3887999999999998</v>
      </c>
      <c r="G41" s="66">
        <f t="shared" si="15"/>
        <v>20</v>
      </c>
      <c r="H41" s="65">
        <f>VLOOKUP($A41,'Return Data'!$B$7:$R$1700,12,0)</f>
        <v>-3.0421</v>
      </c>
      <c r="I41" s="66">
        <f t="shared" si="10"/>
        <v>24</v>
      </c>
      <c r="J41" s="65">
        <f>VLOOKUP($A41,'Return Data'!$B$7:$R$1700,13,0)</f>
        <v>-1.1982999999999999</v>
      </c>
      <c r="K41" s="66">
        <f t="shared" si="16"/>
        <v>40</v>
      </c>
      <c r="L41" s="65">
        <f>VLOOKUP($A41,'Return Data'!$B$7:$R$1700,17,0)</f>
        <v>-3.5952999999999999</v>
      </c>
      <c r="M41" s="66">
        <f t="shared" si="17"/>
        <v>38</v>
      </c>
      <c r="N41" s="65">
        <f>VLOOKUP($A41,'Return Data'!$B$7:$R$1700,14,0)</f>
        <v>-1.1067</v>
      </c>
      <c r="O41" s="66">
        <f t="shared" si="18"/>
        <v>39</v>
      </c>
      <c r="P41" s="65">
        <f>VLOOKUP($A41,'Return Data'!$B$7:$R$1700,15,0)</f>
        <v>3.6629</v>
      </c>
      <c r="Q41" s="66">
        <f t="shared" ref="Q41:Q47" si="20">RANK(P41,P$8:P$71,0)</f>
        <v>33</v>
      </c>
      <c r="R41" s="65">
        <f>VLOOKUP($A41,'Return Data'!$B$7:$R$1700,16,0)</f>
        <v>8.5488</v>
      </c>
      <c r="S41" s="67">
        <f t="shared" si="19"/>
        <v>38</v>
      </c>
    </row>
    <row r="42" spans="1:19" x14ac:dyDescent="0.3">
      <c r="A42" s="63" t="s">
        <v>197</v>
      </c>
      <c r="B42" s="64">
        <f>VLOOKUP($A42,'Return Data'!$B$7:$R$1700,3,0)</f>
        <v>44041</v>
      </c>
      <c r="C42" s="65">
        <f>VLOOKUP($A42,'Return Data'!$B$7:$R$1700,4,0)</f>
        <v>203.5</v>
      </c>
      <c r="D42" s="65">
        <f>VLOOKUP($A42,'Return Data'!$B$7:$R$1700,10,0)</f>
        <v>15.4086</v>
      </c>
      <c r="E42" s="66">
        <f t="shared" si="14"/>
        <v>25</v>
      </c>
      <c r="F42" s="65">
        <f>VLOOKUP($A42,'Return Data'!$B$7:$R$1700,11,0)</f>
        <v>-6.8650000000000002</v>
      </c>
      <c r="G42" s="66">
        <f t="shared" si="15"/>
        <v>17</v>
      </c>
      <c r="H42" s="65">
        <f>VLOOKUP($A42,'Return Data'!$B$7:$R$1700,12,0)</f>
        <v>-2.5243000000000002</v>
      </c>
      <c r="I42" s="66">
        <f t="shared" si="10"/>
        <v>21</v>
      </c>
      <c r="J42" s="65">
        <f>VLOOKUP($A42,'Return Data'!$B$7:$R$1700,13,0)</f>
        <v>-0.41599999999999998</v>
      </c>
      <c r="K42" s="66">
        <f t="shared" si="16"/>
        <v>38</v>
      </c>
      <c r="L42" s="65">
        <f>VLOOKUP($A42,'Return Data'!$B$7:$R$1700,17,0)</f>
        <v>-3.0097</v>
      </c>
      <c r="M42" s="66">
        <f t="shared" si="17"/>
        <v>35</v>
      </c>
      <c r="N42" s="65">
        <f>VLOOKUP($A42,'Return Data'!$B$7:$R$1700,14,0)</f>
        <v>0.35570000000000002</v>
      </c>
      <c r="O42" s="66">
        <f t="shared" si="18"/>
        <v>31</v>
      </c>
      <c r="P42" s="65">
        <f>VLOOKUP($A42,'Return Data'!$B$7:$R$1700,15,0)</f>
        <v>7.0190000000000001</v>
      </c>
      <c r="Q42" s="66">
        <f t="shared" si="20"/>
        <v>15</v>
      </c>
      <c r="R42" s="65">
        <f>VLOOKUP($A42,'Return Data'!$B$7:$R$1700,16,0)</f>
        <v>12.090400000000001</v>
      </c>
      <c r="S42" s="67">
        <f t="shared" si="19"/>
        <v>17</v>
      </c>
    </row>
    <row r="43" spans="1:19" x14ac:dyDescent="0.3">
      <c r="A43" s="63" t="s">
        <v>198</v>
      </c>
      <c r="B43" s="64">
        <f>VLOOKUP($A43,'Return Data'!$B$7:$R$1700,3,0)</f>
        <v>44041</v>
      </c>
      <c r="C43" s="65">
        <f>VLOOKUP($A43,'Return Data'!$B$7:$R$1700,4,0)</f>
        <v>103.9217</v>
      </c>
      <c r="D43" s="65">
        <f>VLOOKUP($A43,'Return Data'!$B$7:$R$1700,10,0)</f>
        <v>26.037299999999998</v>
      </c>
      <c r="E43" s="66">
        <f t="shared" si="14"/>
        <v>1</v>
      </c>
      <c r="F43" s="65">
        <f>VLOOKUP($A43,'Return Data'!$B$7:$R$1700,11,0)</f>
        <v>4.1848000000000001</v>
      </c>
      <c r="G43" s="66">
        <f t="shared" si="15"/>
        <v>1</v>
      </c>
      <c r="H43" s="65">
        <f>VLOOKUP($A43,'Return Data'!$B$7:$R$1700,12,0)</f>
        <v>5.8822000000000001</v>
      </c>
      <c r="I43" s="66">
        <f t="shared" si="10"/>
        <v>3</v>
      </c>
      <c r="J43" s="65">
        <f>VLOOKUP($A43,'Return Data'!$B$7:$R$1700,13,0)</f>
        <v>13.8512</v>
      </c>
      <c r="K43" s="66">
        <f t="shared" si="16"/>
        <v>4</v>
      </c>
      <c r="L43" s="65">
        <f>VLOOKUP($A43,'Return Data'!$B$7:$R$1700,17,0)</f>
        <v>5.1384999999999996</v>
      </c>
      <c r="M43" s="66">
        <f t="shared" si="17"/>
        <v>3</v>
      </c>
      <c r="N43" s="65">
        <f>VLOOKUP($A43,'Return Data'!$B$7:$R$1700,14,0)</f>
        <v>5.3285999999999998</v>
      </c>
      <c r="O43" s="66">
        <f t="shared" si="18"/>
        <v>8</v>
      </c>
      <c r="P43" s="65">
        <f>VLOOKUP($A43,'Return Data'!$B$7:$R$1700,15,0)</f>
        <v>11.950699999999999</v>
      </c>
      <c r="Q43" s="66">
        <f t="shared" si="20"/>
        <v>2</v>
      </c>
      <c r="R43" s="65">
        <f>VLOOKUP($A43,'Return Data'!$B$7:$R$1700,16,0)</f>
        <v>13.780099999999999</v>
      </c>
      <c r="S43" s="67">
        <f t="shared" si="19"/>
        <v>9</v>
      </c>
    </row>
    <row r="44" spans="1:19" x14ac:dyDescent="0.3">
      <c r="A44" s="63" t="s">
        <v>199</v>
      </c>
      <c r="B44" s="64">
        <f>VLOOKUP($A44,'Return Data'!$B$7:$R$1700,3,0)</f>
        <v>44041</v>
      </c>
      <c r="C44" s="65">
        <f>VLOOKUP($A44,'Return Data'!$B$7:$R$1700,4,0)</f>
        <v>47.82</v>
      </c>
      <c r="D44" s="65">
        <f>VLOOKUP($A44,'Return Data'!$B$7:$R$1700,10,0)</f>
        <v>16.435400000000001</v>
      </c>
      <c r="E44" s="66">
        <f t="shared" si="14"/>
        <v>15</v>
      </c>
      <c r="F44" s="65">
        <f>VLOOKUP($A44,'Return Data'!$B$7:$R$1700,11,0)</f>
        <v>-10.2646</v>
      </c>
      <c r="G44" s="66">
        <f t="shared" si="15"/>
        <v>33</v>
      </c>
      <c r="H44" s="65">
        <f>VLOOKUP($A44,'Return Data'!$B$7:$R$1700,12,0)</f>
        <v>-7.8434999999999997</v>
      </c>
      <c r="I44" s="66">
        <f t="shared" si="10"/>
        <v>43</v>
      </c>
      <c r="J44" s="65">
        <f>VLOOKUP($A44,'Return Data'!$B$7:$R$1700,13,0)</f>
        <v>-9.0701999999999998</v>
      </c>
      <c r="K44" s="66">
        <f t="shared" si="16"/>
        <v>55</v>
      </c>
      <c r="L44" s="65">
        <f>VLOOKUP($A44,'Return Data'!$B$7:$R$1700,17,0)</f>
        <v>-5.0904999999999996</v>
      </c>
      <c r="M44" s="66">
        <f t="shared" si="17"/>
        <v>44</v>
      </c>
      <c r="N44" s="65">
        <f>VLOOKUP($A44,'Return Data'!$B$7:$R$1700,14,0)</f>
        <v>-1.8044</v>
      </c>
      <c r="O44" s="66">
        <f t="shared" si="18"/>
        <v>43</v>
      </c>
      <c r="P44" s="65">
        <f>VLOOKUP($A44,'Return Data'!$B$7:$R$1700,15,0)</f>
        <v>4.5730000000000004</v>
      </c>
      <c r="Q44" s="66">
        <f t="shared" si="20"/>
        <v>28</v>
      </c>
      <c r="R44" s="65">
        <f>VLOOKUP($A44,'Return Data'!$B$7:$R$1700,16,0)</f>
        <v>14.4351</v>
      </c>
      <c r="S44" s="67">
        <f t="shared" si="19"/>
        <v>6</v>
      </c>
    </row>
    <row r="45" spans="1:19" x14ac:dyDescent="0.3">
      <c r="A45" s="63" t="s">
        <v>370</v>
      </c>
      <c r="B45" s="64">
        <f>VLOOKUP($A45,'Return Data'!$B$7:$R$1700,3,0)</f>
        <v>44041</v>
      </c>
      <c r="C45" s="65">
        <f>VLOOKUP($A45,'Return Data'!$B$7:$R$1700,4,0)</f>
        <v>144.32749999999999</v>
      </c>
      <c r="D45" s="65">
        <f>VLOOKUP($A45,'Return Data'!$B$7:$R$1700,10,0)</f>
        <v>17.540099999999999</v>
      </c>
      <c r="E45" s="66">
        <f t="shared" si="14"/>
        <v>14</v>
      </c>
      <c r="F45" s="65">
        <f>VLOOKUP($A45,'Return Data'!$B$7:$R$1700,11,0)</f>
        <v>-7.0747999999999998</v>
      </c>
      <c r="G45" s="66">
        <f t="shared" si="15"/>
        <v>18</v>
      </c>
      <c r="H45" s="65">
        <f>VLOOKUP($A45,'Return Data'!$B$7:$R$1700,12,0)</f>
        <v>-2.2896000000000001</v>
      </c>
      <c r="I45" s="66">
        <f t="shared" si="10"/>
        <v>20</v>
      </c>
      <c r="J45" s="65">
        <f>VLOOKUP($A45,'Return Data'!$B$7:$R$1700,13,0)</f>
        <v>1.8889</v>
      </c>
      <c r="K45" s="66">
        <f t="shared" si="16"/>
        <v>25</v>
      </c>
      <c r="L45" s="65">
        <f>VLOOKUP($A45,'Return Data'!$B$7:$R$1700,17,0)</f>
        <v>-2.6499999999999999E-2</v>
      </c>
      <c r="M45" s="66">
        <f t="shared" si="17"/>
        <v>17</v>
      </c>
      <c r="N45" s="65">
        <f>VLOOKUP($A45,'Return Data'!$B$7:$R$1700,14,0)</f>
        <v>0.56789999999999996</v>
      </c>
      <c r="O45" s="66">
        <f t="shared" si="18"/>
        <v>29</v>
      </c>
      <c r="P45" s="65">
        <f>VLOOKUP($A45,'Return Data'!$B$7:$R$1700,15,0)</f>
        <v>4.2747000000000002</v>
      </c>
      <c r="Q45" s="66">
        <f t="shared" si="20"/>
        <v>31</v>
      </c>
      <c r="R45" s="65">
        <f>VLOOKUP($A45,'Return Data'!$B$7:$R$1700,16,0)</f>
        <v>10.535500000000001</v>
      </c>
      <c r="S45" s="67">
        <f t="shared" si="19"/>
        <v>29</v>
      </c>
    </row>
    <row r="46" spans="1:19" x14ac:dyDescent="0.3">
      <c r="A46" s="63" t="s">
        <v>201</v>
      </c>
      <c r="B46" s="64">
        <f>VLOOKUP($A46,'Return Data'!$B$7:$R$1700,3,0)</f>
        <v>44041</v>
      </c>
      <c r="C46" s="65">
        <f>VLOOKUP($A46,'Return Data'!$B$7:$R$1700,4,0)</f>
        <v>13.319000000000001</v>
      </c>
      <c r="D46" s="65">
        <f>VLOOKUP($A46,'Return Data'!$B$7:$R$1700,10,0)</f>
        <v>20.880700000000001</v>
      </c>
      <c r="E46" s="66">
        <f t="shared" si="14"/>
        <v>6</v>
      </c>
      <c r="F46" s="65">
        <f>VLOOKUP($A46,'Return Data'!$B$7:$R$1700,11,0)</f>
        <v>-8.0503</v>
      </c>
      <c r="G46" s="66">
        <f t="shared" si="15"/>
        <v>23</v>
      </c>
      <c r="H46" s="65">
        <f>VLOOKUP($A46,'Return Data'!$B$7:$R$1700,12,0)</f>
        <v>-3.4302000000000001</v>
      </c>
      <c r="I46" s="66">
        <f t="shared" si="10"/>
        <v>27</v>
      </c>
      <c r="J46" s="65">
        <f>VLOOKUP($A46,'Return Data'!$B$7:$R$1700,13,0)</f>
        <v>0.3851</v>
      </c>
      <c r="K46" s="66">
        <f t="shared" si="16"/>
        <v>36</v>
      </c>
      <c r="L46" s="65">
        <f>VLOOKUP($A46,'Return Data'!$B$7:$R$1700,17,0)</f>
        <v>-0.11940000000000001</v>
      </c>
      <c r="M46" s="66">
        <f t="shared" si="17"/>
        <v>18</v>
      </c>
      <c r="N46" s="65">
        <f>VLOOKUP($A46,'Return Data'!$B$7:$R$1700,14,0)</f>
        <v>-0.8972</v>
      </c>
      <c r="O46" s="66">
        <f t="shared" si="18"/>
        <v>38</v>
      </c>
      <c r="P46" s="65">
        <f>VLOOKUP($A46,'Return Data'!$B$7:$R$1700,15,0)</f>
        <v>4.9751000000000003</v>
      </c>
      <c r="Q46" s="66">
        <f t="shared" si="20"/>
        <v>25</v>
      </c>
      <c r="R46" s="65">
        <f>VLOOKUP($A46,'Return Data'!$B$7:$R$1700,16,0)</f>
        <v>5.4558999999999997</v>
      </c>
      <c r="S46" s="67">
        <f t="shared" si="19"/>
        <v>46</v>
      </c>
    </row>
    <row r="47" spans="1:19" x14ac:dyDescent="0.3">
      <c r="A47" s="63" t="s">
        <v>202</v>
      </c>
      <c r="B47" s="64">
        <f>VLOOKUP($A47,'Return Data'!$B$7:$R$1700,3,0)</f>
        <v>44041</v>
      </c>
      <c r="C47" s="65">
        <f>VLOOKUP($A47,'Return Data'!$B$7:$R$1700,4,0)</f>
        <v>14.2256</v>
      </c>
      <c r="D47" s="65">
        <f>VLOOKUP($A47,'Return Data'!$B$7:$R$1700,10,0)</f>
        <v>20.303100000000001</v>
      </c>
      <c r="E47" s="66">
        <f t="shared" si="14"/>
        <v>7</v>
      </c>
      <c r="F47" s="65">
        <f>VLOOKUP($A47,'Return Data'!$B$7:$R$1700,11,0)</f>
        <v>-5.1822999999999997</v>
      </c>
      <c r="G47" s="66">
        <f t="shared" si="15"/>
        <v>10</v>
      </c>
      <c r="H47" s="65">
        <f>VLOOKUP($A47,'Return Data'!$B$7:$R$1700,12,0)</f>
        <v>-0.16139999999999999</v>
      </c>
      <c r="I47" s="66">
        <f t="shared" si="10"/>
        <v>11</v>
      </c>
      <c r="J47" s="65">
        <f>VLOOKUP($A47,'Return Data'!$B$7:$R$1700,13,0)</f>
        <v>3.0385</v>
      </c>
      <c r="K47" s="66">
        <f t="shared" si="16"/>
        <v>20</v>
      </c>
      <c r="L47" s="65">
        <f>VLOOKUP($A47,'Return Data'!$B$7:$R$1700,17,0)</f>
        <v>2.5617999999999999</v>
      </c>
      <c r="M47" s="66">
        <f t="shared" si="17"/>
        <v>8</v>
      </c>
      <c r="N47" s="65">
        <f>VLOOKUP($A47,'Return Data'!$B$7:$R$1700,14,0)</f>
        <v>0.65669999999999995</v>
      </c>
      <c r="O47" s="66">
        <f t="shared" si="18"/>
        <v>28</v>
      </c>
      <c r="P47" s="65">
        <f>VLOOKUP($A47,'Return Data'!$B$7:$R$1700,15,0)</f>
        <v>7.0187999999999997</v>
      </c>
      <c r="Q47" s="66">
        <f t="shared" si="20"/>
        <v>16</v>
      </c>
      <c r="R47" s="65">
        <f>VLOOKUP($A47,'Return Data'!$B$7:$R$1700,16,0)</f>
        <v>6.7855999999999996</v>
      </c>
      <c r="S47" s="67">
        <f t="shared" si="19"/>
        <v>43</v>
      </c>
    </row>
    <row r="48" spans="1:19" x14ac:dyDescent="0.3">
      <c r="A48" s="63" t="s">
        <v>203</v>
      </c>
      <c r="B48" s="64">
        <f>VLOOKUP($A48,'Return Data'!$B$7:$R$1700,3,0)</f>
        <v>44041</v>
      </c>
      <c r="C48" s="65">
        <f>VLOOKUP($A48,'Return Data'!$B$7:$R$1700,4,0)</f>
        <v>13.9377</v>
      </c>
      <c r="D48" s="65">
        <f>VLOOKUP($A48,'Return Data'!$B$7:$R$1700,10,0)</f>
        <v>19.521000000000001</v>
      </c>
      <c r="E48" s="66">
        <f t="shared" si="14"/>
        <v>8</v>
      </c>
      <c r="F48" s="65">
        <f>VLOOKUP($A48,'Return Data'!$B$7:$R$1700,11,0)</f>
        <v>-6.0625</v>
      </c>
      <c r="G48" s="66">
        <f t="shared" si="15"/>
        <v>12</v>
      </c>
      <c r="H48" s="65">
        <f>VLOOKUP($A48,'Return Data'!$B$7:$R$1700,12,0)</f>
        <v>-1.597</v>
      </c>
      <c r="I48" s="66">
        <f t="shared" si="10"/>
        <v>16</v>
      </c>
      <c r="J48" s="65">
        <f>VLOOKUP($A48,'Return Data'!$B$7:$R$1700,13,0)</f>
        <v>2.0710999999999999</v>
      </c>
      <c r="K48" s="66">
        <f t="shared" si="16"/>
        <v>22</v>
      </c>
      <c r="L48" s="65">
        <f>VLOOKUP($A48,'Return Data'!$B$7:$R$1700,17,0)</f>
        <v>2.9380999999999999</v>
      </c>
      <c r="M48" s="66">
        <f t="shared" si="17"/>
        <v>7</v>
      </c>
      <c r="N48" s="65">
        <f>VLOOKUP($A48,'Return Data'!$B$7:$R$1700,14,0)</f>
        <v>0.40289999999999998</v>
      </c>
      <c r="O48" s="66">
        <f t="shared" si="18"/>
        <v>30</v>
      </c>
      <c r="P48" s="65"/>
      <c r="Q48" s="66"/>
      <c r="R48" s="65">
        <f>VLOOKUP($A48,'Return Data'!$B$7:$R$1700,16,0)</f>
        <v>7.9664999999999999</v>
      </c>
      <c r="S48" s="67">
        <f t="shared" si="19"/>
        <v>39</v>
      </c>
    </row>
    <row r="49" spans="1:19" x14ac:dyDescent="0.3">
      <c r="A49" s="63" t="s">
        <v>204</v>
      </c>
      <c r="B49" s="64">
        <f>VLOOKUP($A49,'Return Data'!$B$7:$R$1700,3,0)</f>
        <v>44041</v>
      </c>
      <c r="C49" s="65">
        <f>VLOOKUP($A49,'Return Data'!$B$7:$R$1700,4,0)</f>
        <v>13.901</v>
      </c>
      <c r="D49" s="65">
        <f>VLOOKUP($A49,'Return Data'!$B$7:$R$1700,10,0)</f>
        <v>12.759600000000001</v>
      </c>
      <c r="E49" s="66">
        <f t="shared" si="14"/>
        <v>47</v>
      </c>
      <c r="F49" s="65">
        <f>VLOOKUP($A49,'Return Data'!$B$7:$R$1700,11,0)</f>
        <v>-8.5593000000000004</v>
      </c>
      <c r="G49" s="66">
        <f t="shared" si="15"/>
        <v>26</v>
      </c>
      <c r="H49" s="65">
        <f>VLOOKUP($A49,'Return Data'!$B$7:$R$1700,12,0)</f>
        <v>-0.1308</v>
      </c>
      <c r="I49" s="66">
        <f t="shared" si="10"/>
        <v>10</v>
      </c>
      <c r="J49" s="65">
        <f>VLOOKUP($A49,'Return Data'!$B$7:$R$1700,13,0)</f>
        <v>11.316599999999999</v>
      </c>
      <c r="K49" s="66">
        <f t="shared" si="16"/>
        <v>6</v>
      </c>
      <c r="L49" s="65">
        <f>VLOOKUP($A49,'Return Data'!$B$7:$R$1700,17,0)</f>
        <v>3.5455999999999999</v>
      </c>
      <c r="M49" s="66">
        <f t="shared" si="17"/>
        <v>6</v>
      </c>
      <c r="N49" s="65">
        <f>VLOOKUP($A49,'Return Data'!$B$7:$R$1700,14,0)</f>
        <v>6.5541</v>
      </c>
      <c r="O49" s="66">
        <f t="shared" si="18"/>
        <v>4</v>
      </c>
      <c r="P49" s="65"/>
      <c r="Q49" s="66"/>
      <c r="R49" s="65">
        <f>VLOOKUP($A49,'Return Data'!$B$7:$R$1700,16,0)</f>
        <v>10.3919</v>
      </c>
      <c r="S49" s="67">
        <f t="shared" si="19"/>
        <v>30</v>
      </c>
    </row>
    <row r="50" spans="1:19" x14ac:dyDescent="0.3">
      <c r="A50" s="63" t="s">
        <v>205</v>
      </c>
      <c r="B50" s="64">
        <f>VLOOKUP($A50,'Return Data'!$B$7:$R$1700,3,0)</f>
        <v>44041</v>
      </c>
      <c r="C50" s="65">
        <f>VLOOKUP($A50,'Return Data'!$B$7:$R$1700,4,0)</f>
        <v>10.004799999999999</v>
      </c>
      <c r="D50" s="65">
        <f>VLOOKUP($A50,'Return Data'!$B$7:$R$1700,10,0)</f>
        <v>9.6908999999999992</v>
      </c>
      <c r="E50" s="66">
        <f t="shared" si="14"/>
        <v>62</v>
      </c>
      <c r="F50" s="65">
        <f>VLOOKUP($A50,'Return Data'!$B$7:$R$1700,11,0)</f>
        <v>-11.081899999999999</v>
      </c>
      <c r="G50" s="66">
        <f t="shared" si="15"/>
        <v>38</v>
      </c>
      <c r="H50" s="65">
        <f>VLOOKUP($A50,'Return Data'!$B$7:$R$1700,12,0)</f>
        <v>-5.9212999999999996</v>
      </c>
      <c r="I50" s="66">
        <f t="shared" si="10"/>
        <v>31</v>
      </c>
      <c r="J50" s="65">
        <f>VLOOKUP($A50,'Return Data'!$B$7:$R$1700,13,0)</f>
        <v>0.45590000000000003</v>
      </c>
      <c r="K50" s="66">
        <f t="shared" si="16"/>
        <v>34</v>
      </c>
      <c r="L50" s="65">
        <f>VLOOKUP($A50,'Return Data'!$B$7:$R$1700,17,0)</f>
        <v>-0.246</v>
      </c>
      <c r="M50" s="66">
        <f t="shared" si="17"/>
        <v>20</v>
      </c>
      <c r="N50" s="65"/>
      <c r="O50" s="66"/>
      <c r="P50" s="65"/>
      <c r="Q50" s="66"/>
      <c r="R50" s="65">
        <f>VLOOKUP($A50,'Return Data'!$B$7:$R$1700,16,0)</f>
        <v>2.0500000000000001E-2</v>
      </c>
      <c r="S50" s="67">
        <f t="shared" si="19"/>
        <v>50</v>
      </c>
    </row>
    <row r="51" spans="1:19" x14ac:dyDescent="0.3">
      <c r="A51" s="63" t="s">
        <v>206</v>
      </c>
      <c r="B51" s="64">
        <f>VLOOKUP($A51,'Return Data'!$B$7:$R$1700,3,0)</f>
        <v>44041</v>
      </c>
      <c r="C51" s="65">
        <f>VLOOKUP($A51,'Return Data'!$B$7:$R$1700,4,0)</f>
        <v>10.3325</v>
      </c>
      <c r="D51" s="65">
        <f>VLOOKUP($A51,'Return Data'!$B$7:$R$1700,10,0)</f>
        <v>11.738899999999999</v>
      </c>
      <c r="E51" s="66">
        <f t="shared" si="14"/>
        <v>53</v>
      </c>
      <c r="F51" s="65">
        <f>VLOOKUP($A51,'Return Data'!$B$7:$R$1700,11,0)</f>
        <v>-11.503500000000001</v>
      </c>
      <c r="G51" s="66">
        <f t="shared" si="15"/>
        <v>43</v>
      </c>
      <c r="H51" s="65">
        <f>VLOOKUP($A51,'Return Data'!$B$7:$R$1700,12,0)</f>
        <v>-6.2625000000000002</v>
      </c>
      <c r="I51" s="66">
        <f t="shared" si="10"/>
        <v>35</v>
      </c>
      <c r="J51" s="65">
        <f>VLOOKUP($A51,'Return Data'!$B$7:$R$1700,13,0)</f>
        <v>0.2571</v>
      </c>
      <c r="K51" s="66">
        <f t="shared" si="16"/>
        <v>37</v>
      </c>
      <c r="L51" s="65"/>
      <c r="M51" s="66"/>
      <c r="N51" s="65"/>
      <c r="O51" s="66"/>
      <c r="P51" s="65"/>
      <c r="Q51" s="66"/>
      <c r="R51" s="65">
        <f>VLOOKUP($A51,'Return Data'!$B$7:$R$1700,16,0)</f>
        <v>1.6197999999999999</v>
      </c>
      <c r="S51" s="67">
        <f t="shared" si="19"/>
        <v>49</v>
      </c>
    </row>
    <row r="52" spans="1:19" x14ac:dyDescent="0.3">
      <c r="A52" s="63" t="s">
        <v>207</v>
      </c>
      <c r="B52" s="64">
        <f>VLOOKUP($A52,'Return Data'!$B$7:$R$1700,3,0)</f>
        <v>44041</v>
      </c>
      <c r="C52" s="65">
        <f>VLOOKUP($A52,'Return Data'!$B$7:$R$1700,4,0)</f>
        <v>29.987400000000001</v>
      </c>
      <c r="D52" s="65">
        <f>VLOOKUP($A52,'Return Data'!$B$7:$R$1700,10,0)</f>
        <v>13.913500000000001</v>
      </c>
      <c r="E52" s="66">
        <f t="shared" si="14"/>
        <v>35</v>
      </c>
      <c r="F52" s="65">
        <f>VLOOKUP($A52,'Return Data'!$B$7:$R$1700,11,0)</f>
        <v>-1.0652999999999999</v>
      </c>
      <c r="G52" s="66">
        <f t="shared" si="15"/>
        <v>3</v>
      </c>
      <c r="H52" s="65">
        <f>VLOOKUP($A52,'Return Data'!$B$7:$R$1700,12,0)</f>
        <v>8.3140999999999998</v>
      </c>
      <c r="I52" s="66">
        <f t="shared" si="10"/>
        <v>1</v>
      </c>
      <c r="J52" s="65">
        <f>VLOOKUP($A52,'Return Data'!$B$7:$R$1700,13,0)</f>
        <v>21.118099999999998</v>
      </c>
      <c r="K52" s="66">
        <f t="shared" si="16"/>
        <v>1</v>
      </c>
      <c r="L52" s="65">
        <f>VLOOKUP($A52,'Return Data'!$B$7:$R$1700,17,0)</f>
        <v>13.5177</v>
      </c>
      <c r="M52" s="66">
        <f>RANK(L52,L$8:L$71,0)</f>
        <v>1</v>
      </c>
      <c r="N52" s="65">
        <f>VLOOKUP($A52,'Return Data'!$B$7:$R$1700,14,0)</f>
        <v>11.407299999999999</v>
      </c>
      <c r="O52" s="66">
        <f>RANK(N52,N$8:N$71,0)</f>
        <v>1</v>
      </c>
      <c r="P52" s="65">
        <f>VLOOKUP($A52,'Return Data'!$B$7:$R$1700,15,0)</f>
        <v>12.0829</v>
      </c>
      <c r="Q52" s="66">
        <f>RANK(P52,P$8:P$71,0)</f>
        <v>1</v>
      </c>
      <c r="R52" s="65">
        <f>VLOOKUP($A52,'Return Data'!$B$7:$R$1700,16,0)</f>
        <v>18.904299999999999</v>
      </c>
      <c r="S52" s="67">
        <f t="shared" si="19"/>
        <v>1</v>
      </c>
    </row>
    <row r="53" spans="1:19" x14ac:dyDescent="0.3">
      <c r="A53" s="63" t="s">
        <v>208</v>
      </c>
      <c r="B53" s="64">
        <f>VLOOKUP($A53,'Return Data'!$B$7:$R$1700,3,0)</f>
        <v>44041</v>
      </c>
      <c r="C53" s="65">
        <f>VLOOKUP($A53,'Return Data'!$B$7:$R$1700,4,0)</f>
        <v>11.2202</v>
      </c>
      <c r="D53" s="65">
        <f>VLOOKUP($A53,'Return Data'!$B$7:$R$1700,10,0)</f>
        <v>13.3628</v>
      </c>
      <c r="E53" s="66">
        <f t="shared" si="14"/>
        <v>42</v>
      </c>
      <c r="F53" s="65">
        <f>VLOOKUP($A53,'Return Data'!$B$7:$R$1700,11,0)</f>
        <v>-2.4161000000000001</v>
      </c>
      <c r="G53" s="66">
        <f t="shared" si="15"/>
        <v>5</v>
      </c>
      <c r="H53" s="65">
        <f>VLOOKUP($A53,'Return Data'!$B$7:$R$1700,12,0)</f>
        <v>0.23580000000000001</v>
      </c>
      <c r="I53" s="66">
        <f t="shared" si="10"/>
        <v>9</v>
      </c>
      <c r="J53" s="65">
        <f>VLOOKUP($A53,'Return Data'!$B$7:$R$1700,13,0)</f>
        <v>10.3026</v>
      </c>
      <c r="K53" s="66">
        <f t="shared" si="16"/>
        <v>8</v>
      </c>
      <c r="L53" s="65"/>
      <c r="M53" s="66"/>
      <c r="N53" s="65"/>
      <c r="O53" s="66"/>
      <c r="P53" s="65"/>
      <c r="Q53" s="66"/>
      <c r="R53" s="65">
        <f>VLOOKUP($A53,'Return Data'!$B$7:$R$1700,16,0)</f>
        <v>7.9249999999999998</v>
      </c>
      <c r="S53" s="67">
        <f t="shared" si="19"/>
        <v>41</v>
      </c>
    </row>
    <row r="54" spans="1:19" x14ac:dyDescent="0.3">
      <c r="A54" s="63" t="s">
        <v>209</v>
      </c>
      <c r="B54" s="64">
        <f>VLOOKUP($A54,'Return Data'!$B$7:$R$1700,3,0)</f>
        <v>44041</v>
      </c>
      <c r="C54" s="65">
        <f>VLOOKUP($A54,'Return Data'!$B$7:$R$1700,4,0)</f>
        <v>92.771900000000002</v>
      </c>
      <c r="D54" s="65">
        <f>VLOOKUP($A54,'Return Data'!$B$7:$R$1700,10,0)</f>
        <v>15.2615</v>
      </c>
      <c r="E54" s="66">
        <f t="shared" si="14"/>
        <v>26</v>
      </c>
      <c r="F54" s="65">
        <f>VLOOKUP($A54,'Return Data'!$B$7:$R$1700,11,0)</f>
        <v>-14.254799999999999</v>
      </c>
      <c r="G54" s="66">
        <f t="shared" si="15"/>
        <v>52</v>
      </c>
      <c r="H54" s="65">
        <f>VLOOKUP($A54,'Return Data'!$B$7:$R$1700,12,0)</f>
        <v>-10.9078</v>
      </c>
      <c r="I54" s="66">
        <f t="shared" si="10"/>
        <v>50</v>
      </c>
      <c r="J54" s="65">
        <f>VLOOKUP($A54,'Return Data'!$B$7:$R$1700,13,0)</f>
        <v>-5.6405000000000003</v>
      </c>
      <c r="K54" s="66">
        <f t="shared" si="16"/>
        <v>50</v>
      </c>
      <c r="L54" s="65">
        <f>VLOOKUP($A54,'Return Data'!$B$7:$R$1700,17,0)</f>
        <v>-6.1984000000000004</v>
      </c>
      <c r="M54" s="66">
        <f t="shared" ref="M54:M61" si="21">RANK(L54,L$8:L$71,0)</f>
        <v>51</v>
      </c>
      <c r="N54" s="65">
        <f>VLOOKUP($A54,'Return Data'!$B$7:$R$1700,14,0)</f>
        <v>-3.0373000000000001</v>
      </c>
      <c r="O54" s="66">
        <f>RANK(N54,N$8:N$71,0)</f>
        <v>44</v>
      </c>
      <c r="P54" s="65">
        <f>VLOOKUP($A54,'Return Data'!$B$7:$R$1700,15,0)</f>
        <v>3.8742999999999999</v>
      </c>
      <c r="Q54" s="66">
        <f>RANK(P54,P$8:P$71,0)</f>
        <v>32</v>
      </c>
      <c r="R54" s="65">
        <f>VLOOKUP($A54,'Return Data'!$B$7:$R$1700,16,0)</f>
        <v>8.8809000000000005</v>
      </c>
      <c r="S54" s="67">
        <f t="shared" si="19"/>
        <v>35</v>
      </c>
    </row>
    <row r="55" spans="1:19" x14ac:dyDescent="0.3">
      <c r="A55" s="63" t="s">
        <v>210</v>
      </c>
      <c r="B55" s="64">
        <f>VLOOKUP($A55,'Return Data'!$B$7:$R$1700,3,0)</f>
        <v>44041</v>
      </c>
      <c r="C55" s="65">
        <f>VLOOKUP($A55,'Return Data'!$B$7:$R$1700,4,0)</f>
        <v>8.0045000000000002</v>
      </c>
      <c r="D55" s="65">
        <f>VLOOKUP($A55,'Return Data'!$B$7:$R$1700,10,0)</f>
        <v>12.820499999999999</v>
      </c>
      <c r="E55" s="66">
        <f t="shared" si="14"/>
        <v>46</v>
      </c>
      <c r="F55" s="65">
        <f>VLOOKUP($A55,'Return Data'!$B$7:$R$1700,11,0)</f>
        <v>-21.303899999999999</v>
      </c>
      <c r="G55" s="66">
        <f t="shared" si="15"/>
        <v>59</v>
      </c>
      <c r="H55" s="65">
        <f>VLOOKUP($A55,'Return Data'!$B$7:$R$1700,12,0)</f>
        <v>-14.7142</v>
      </c>
      <c r="I55" s="66">
        <f t="shared" si="10"/>
        <v>58</v>
      </c>
      <c r="J55" s="65">
        <f>VLOOKUP($A55,'Return Data'!$B$7:$R$1700,13,0)</f>
        <v>-12.9946</v>
      </c>
      <c r="K55" s="66">
        <f t="shared" si="16"/>
        <v>61</v>
      </c>
      <c r="L55" s="65">
        <f>VLOOKUP($A55,'Return Data'!$B$7:$R$1700,17,0)</f>
        <v>-17.836099999999998</v>
      </c>
      <c r="M55" s="66">
        <f t="shared" si="21"/>
        <v>55</v>
      </c>
      <c r="N55" s="65">
        <f>VLOOKUP($A55,'Return Data'!$B$7:$R$1700,14,0)</f>
        <v>-14.559699999999999</v>
      </c>
      <c r="O55" s="66">
        <f>RANK(N55,N$8:N$71,0)</f>
        <v>50</v>
      </c>
      <c r="P55" s="65"/>
      <c r="Q55" s="66"/>
      <c r="R55" s="65">
        <f>VLOOKUP($A55,'Return Data'!$B$7:$R$1700,16,0)</f>
        <v>-5.8445999999999998</v>
      </c>
      <c r="S55" s="67">
        <f t="shared" si="19"/>
        <v>58</v>
      </c>
    </row>
    <row r="56" spans="1:19" x14ac:dyDescent="0.3">
      <c r="A56" s="63" t="s">
        <v>211</v>
      </c>
      <c r="B56" s="64">
        <f>VLOOKUP($A56,'Return Data'!$B$7:$R$1700,3,0)</f>
        <v>44041</v>
      </c>
      <c r="C56" s="65">
        <f>VLOOKUP($A56,'Return Data'!$B$7:$R$1700,4,0)</f>
        <v>6.7724000000000002</v>
      </c>
      <c r="D56" s="65">
        <f>VLOOKUP($A56,'Return Data'!$B$7:$R$1700,10,0)</f>
        <v>12.674300000000001</v>
      </c>
      <c r="E56" s="66">
        <f t="shared" si="14"/>
        <v>48</v>
      </c>
      <c r="F56" s="65">
        <f>VLOOKUP($A56,'Return Data'!$B$7:$R$1700,11,0)</f>
        <v>-21.585799999999999</v>
      </c>
      <c r="G56" s="66">
        <f t="shared" si="15"/>
        <v>60</v>
      </c>
      <c r="H56" s="65">
        <f>VLOOKUP($A56,'Return Data'!$B$7:$R$1700,12,0)</f>
        <v>-15.0913</v>
      </c>
      <c r="I56" s="66">
        <f t="shared" si="10"/>
        <v>60</v>
      </c>
      <c r="J56" s="65">
        <f>VLOOKUP($A56,'Return Data'!$B$7:$R$1700,13,0)</f>
        <v>-12.747</v>
      </c>
      <c r="K56" s="66">
        <f t="shared" si="16"/>
        <v>60</v>
      </c>
      <c r="L56" s="65">
        <f>VLOOKUP($A56,'Return Data'!$B$7:$R$1700,17,0)</f>
        <v>-18.209199999999999</v>
      </c>
      <c r="M56" s="66">
        <f t="shared" si="21"/>
        <v>56</v>
      </c>
      <c r="N56" s="65">
        <f>VLOOKUP($A56,'Return Data'!$B$7:$R$1700,14,0)</f>
        <v>-14.276899999999999</v>
      </c>
      <c r="O56" s="66">
        <f>RANK(N56,N$8:N$71,0)</f>
        <v>49</v>
      </c>
      <c r="P56" s="65"/>
      <c r="Q56" s="66"/>
      <c r="R56" s="65">
        <f>VLOOKUP($A56,'Return Data'!$B$7:$R$1700,16,0)</f>
        <v>-10.980399999999999</v>
      </c>
      <c r="S56" s="67">
        <f t="shared" si="19"/>
        <v>60</v>
      </c>
    </row>
    <row r="57" spans="1:19" x14ac:dyDescent="0.3">
      <c r="A57" s="63" t="s">
        <v>212</v>
      </c>
      <c r="B57" s="64">
        <f>VLOOKUP($A57,'Return Data'!$B$7:$R$1700,3,0)</f>
        <v>44041</v>
      </c>
      <c r="C57" s="65">
        <f>VLOOKUP($A57,'Return Data'!$B$7:$R$1700,4,0)</f>
        <v>6.5865</v>
      </c>
      <c r="D57" s="65">
        <f>VLOOKUP($A57,'Return Data'!$B$7:$R$1700,10,0)</f>
        <v>12.9682</v>
      </c>
      <c r="E57" s="66">
        <f t="shared" si="14"/>
        <v>44</v>
      </c>
      <c r="F57" s="65">
        <f>VLOOKUP($A57,'Return Data'!$B$7:$R$1700,11,0)</f>
        <v>-22.02</v>
      </c>
      <c r="G57" s="66">
        <f t="shared" si="15"/>
        <v>61</v>
      </c>
      <c r="H57" s="65">
        <f>VLOOKUP($A57,'Return Data'!$B$7:$R$1700,12,0)</f>
        <v>-14.9427</v>
      </c>
      <c r="I57" s="66">
        <f t="shared" si="10"/>
        <v>59</v>
      </c>
      <c r="J57" s="65">
        <f>VLOOKUP($A57,'Return Data'!$B$7:$R$1700,13,0)</f>
        <v>-12.5589</v>
      </c>
      <c r="K57" s="66">
        <f t="shared" si="16"/>
        <v>59</v>
      </c>
      <c r="L57" s="65">
        <f>VLOOKUP($A57,'Return Data'!$B$7:$R$1700,17,0)</f>
        <v>-18.4315</v>
      </c>
      <c r="M57" s="66">
        <f t="shared" si="21"/>
        <v>57</v>
      </c>
      <c r="N57" s="65"/>
      <c r="O57" s="66"/>
      <c r="P57" s="65"/>
      <c r="Q57" s="66"/>
      <c r="R57" s="65">
        <f>VLOOKUP($A57,'Return Data'!$B$7:$R$1700,16,0)</f>
        <v>-12.722799999999999</v>
      </c>
      <c r="S57" s="67">
        <f t="shared" si="19"/>
        <v>62</v>
      </c>
    </row>
    <row r="58" spans="1:19" x14ac:dyDescent="0.3">
      <c r="A58" s="63" t="s">
        <v>213</v>
      </c>
      <c r="B58" s="64">
        <f>VLOOKUP($A58,'Return Data'!$B$7:$R$1700,3,0)</f>
        <v>44041</v>
      </c>
      <c r="C58" s="65">
        <f>VLOOKUP($A58,'Return Data'!$B$7:$R$1700,4,0)</f>
        <v>6.1961000000000004</v>
      </c>
      <c r="D58" s="65">
        <f>VLOOKUP($A58,'Return Data'!$B$7:$R$1700,10,0)</f>
        <v>13.8278</v>
      </c>
      <c r="E58" s="66">
        <f t="shared" si="14"/>
        <v>36</v>
      </c>
      <c r="F58" s="65">
        <f>VLOOKUP($A58,'Return Data'!$B$7:$R$1700,11,0)</f>
        <v>-22.927399999999999</v>
      </c>
      <c r="G58" s="66">
        <f t="shared" si="15"/>
        <v>64</v>
      </c>
      <c r="H58" s="65">
        <f>VLOOKUP($A58,'Return Data'!$B$7:$R$1700,12,0)</f>
        <v>-16.616</v>
      </c>
      <c r="I58" s="66">
        <f t="shared" si="10"/>
        <v>62</v>
      </c>
      <c r="J58" s="65">
        <f>VLOOKUP($A58,'Return Data'!$B$7:$R$1700,13,0)</f>
        <v>-13.534700000000001</v>
      </c>
      <c r="K58" s="66">
        <f t="shared" si="16"/>
        <v>62</v>
      </c>
      <c r="L58" s="65">
        <f>VLOOKUP($A58,'Return Data'!$B$7:$R$1700,17,0)</f>
        <v>-19.0077</v>
      </c>
      <c r="M58" s="66">
        <f t="shared" si="21"/>
        <v>58</v>
      </c>
      <c r="N58" s="65"/>
      <c r="O58" s="66"/>
      <c r="P58" s="65"/>
      <c r="Q58" s="66"/>
      <c r="R58" s="65">
        <f>VLOOKUP($A58,'Return Data'!$B$7:$R$1700,16,0)</f>
        <v>-15.5326</v>
      </c>
      <c r="S58" s="67">
        <f t="shared" si="19"/>
        <v>64</v>
      </c>
    </row>
    <row r="59" spans="1:19" x14ac:dyDescent="0.3">
      <c r="A59" s="63" t="s">
        <v>214</v>
      </c>
      <c r="B59" s="64">
        <f>VLOOKUP($A59,'Return Data'!$B$7:$R$1700,3,0)</f>
        <v>44041</v>
      </c>
      <c r="C59" s="65">
        <f>VLOOKUP($A59,'Return Data'!$B$7:$R$1700,4,0)</f>
        <v>13.3307</v>
      </c>
      <c r="D59" s="65">
        <f>VLOOKUP($A59,'Return Data'!$B$7:$R$1700,10,0)</f>
        <v>18.001100000000001</v>
      </c>
      <c r="E59" s="66">
        <f t="shared" si="14"/>
        <v>10</v>
      </c>
      <c r="F59" s="65">
        <f>VLOOKUP($A59,'Return Data'!$B$7:$R$1700,11,0)</f>
        <v>-9.7576000000000001</v>
      </c>
      <c r="G59" s="66">
        <f t="shared" si="15"/>
        <v>31</v>
      </c>
      <c r="H59" s="65">
        <f>VLOOKUP($A59,'Return Data'!$B$7:$R$1700,12,0)</f>
        <v>-2.8105000000000002</v>
      </c>
      <c r="I59" s="66">
        <f t="shared" si="10"/>
        <v>22</v>
      </c>
      <c r="J59" s="65">
        <f>VLOOKUP($A59,'Return Data'!$B$7:$R$1700,13,0)</f>
        <v>1.8270999999999999</v>
      </c>
      <c r="K59" s="66">
        <f t="shared" si="16"/>
        <v>26</v>
      </c>
      <c r="L59" s="65">
        <f>VLOOKUP($A59,'Return Data'!$B$7:$R$1700,17,0)</f>
        <v>-1.8306</v>
      </c>
      <c r="M59" s="66">
        <f t="shared" si="21"/>
        <v>26</v>
      </c>
      <c r="N59" s="65">
        <f>VLOOKUP($A59,'Return Data'!$B$7:$R$1700,14,0)</f>
        <v>0.76100000000000001</v>
      </c>
      <c r="O59" s="66">
        <f>RANK(N59,N$8:N$71,0)</f>
        <v>27</v>
      </c>
      <c r="P59" s="65">
        <f>VLOOKUP($A59,'Return Data'!$B$7:$R$1700,15,0)</f>
        <v>4.5358999999999998</v>
      </c>
      <c r="Q59" s="66">
        <f>RANK(P59,P$8:P$71,0)</f>
        <v>29</v>
      </c>
      <c r="R59" s="65">
        <f>VLOOKUP($A59,'Return Data'!$B$7:$R$1700,16,0)</f>
        <v>5.5227000000000004</v>
      </c>
      <c r="S59" s="67">
        <f t="shared" si="19"/>
        <v>45</v>
      </c>
    </row>
    <row r="60" spans="1:19" x14ac:dyDescent="0.3">
      <c r="A60" s="63" t="s">
        <v>215</v>
      </c>
      <c r="B60" s="64">
        <f>VLOOKUP($A60,'Return Data'!$B$7:$R$1700,3,0)</f>
        <v>44041</v>
      </c>
      <c r="C60" s="65">
        <f>VLOOKUP($A60,'Return Data'!$B$7:$R$1700,4,0)</f>
        <v>14.645099999999999</v>
      </c>
      <c r="D60" s="65">
        <f>VLOOKUP($A60,'Return Data'!$B$7:$R$1700,10,0)</f>
        <v>17.936299999999999</v>
      </c>
      <c r="E60" s="66">
        <f t="shared" si="14"/>
        <v>11</v>
      </c>
      <c r="F60" s="65">
        <f>VLOOKUP($A60,'Return Data'!$B$7:$R$1700,11,0)</f>
        <v>-9.2074999999999996</v>
      </c>
      <c r="G60" s="66">
        <f t="shared" si="15"/>
        <v>29</v>
      </c>
      <c r="H60" s="65">
        <f>VLOOKUP($A60,'Return Data'!$B$7:$R$1700,12,0)</f>
        <v>-1.6269</v>
      </c>
      <c r="I60" s="66">
        <f t="shared" si="10"/>
        <v>17</v>
      </c>
      <c r="J60" s="65">
        <f>VLOOKUP($A60,'Return Data'!$B$7:$R$1700,13,0)</f>
        <v>3.0968</v>
      </c>
      <c r="K60" s="66">
        <f t="shared" si="16"/>
        <v>18</v>
      </c>
      <c r="L60" s="65">
        <f>VLOOKUP($A60,'Return Data'!$B$7:$R$1700,17,0)</f>
        <v>-0.53990000000000005</v>
      </c>
      <c r="M60" s="66">
        <f t="shared" si="21"/>
        <v>21</v>
      </c>
      <c r="N60" s="65">
        <f>VLOOKUP($A60,'Return Data'!$B$7:$R$1700,14,0)</f>
        <v>2.1728000000000001</v>
      </c>
      <c r="O60" s="66">
        <f>RANK(N60,N$8:N$71,0)</f>
        <v>22</v>
      </c>
      <c r="P60" s="65"/>
      <c r="Q60" s="66"/>
      <c r="R60" s="65">
        <f>VLOOKUP($A60,'Return Data'!$B$7:$R$1700,16,0)</f>
        <v>9.1471</v>
      </c>
      <c r="S60" s="67">
        <f t="shared" si="19"/>
        <v>34</v>
      </c>
    </row>
    <row r="61" spans="1:19" x14ac:dyDescent="0.3">
      <c r="A61" s="63" t="s">
        <v>216</v>
      </c>
      <c r="B61" s="64">
        <f>VLOOKUP($A61,'Return Data'!$B$7:$R$1700,3,0)</f>
        <v>44041</v>
      </c>
      <c r="C61" s="65">
        <f>VLOOKUP($A61,'Return Data'!$B$7:$R$1700,4,0)</f>
        <v>6.7601000000000004</v>
      </c>
      <c r="D61" s="65">
        <f>VLOOKUP($A61,'Return Data'!$B$7:$R$1700,10,0)</f>
        <v>16.005400000000002</v>
      </c>
      <c r="E61" s="66">
        <f t="shared" si="14"/>
        <v>20</v>
      </c>
      <c r="F61" s="65">
        <f>VLOOKUP($A61,'Return Data'!$B$7:$R$1700,11,0)</f>
        <v>-22.2852</v>
      </c>
      <c r="G61" s="66">
        <f t="shared" si="15"/>
        <v>62</v>
      </c>
      <c r="H61" s="65">
        <f>VLOOKUP($A61,'Return Data'!$B$7:$R$1700,12,0)</f>
        <v>-14.6096</v>
      </c>
      <c r="I61" s="66">
        <f t="shared" si="10"/>
        <v>57</v>
      </c>
      <c r="J61" s="65">
        <f>VLOOKUP($A61,'Return Data'!$B$7:$R$1700,13,0)</f>
        <v>-11.7492</v>
      </c>
      <c r="K61" s="66">
        <f t="shared" si="16"/>
        <v>56</v>
      </c>
      <c r="L61" s="65">
        <f>VLOOKUP($A61,'Return Data'!$B$7:$R$1700,17,0)</f>
        <v>-14.790800000000001</v>
      </c>
      <c r="M61" s="66">
        <f t="shared" si="21"/>
        <v>54</v>
      </c>
      <c r="N61" s="65"/>
      <c r="O61" s="66"/>
      <c r="P61" s="65"/>
      <c r="Q61" s="66"/>
      <c r="R61" s="65">
        <f>VLOOKUP($A61,'Return Data'!$B$7:$R$1700,16,0)</f>
        <v>-15.4094</v>
      </c>
      <c r="S61" s="67">
        <f t="shared" si="19"/>
        <v>63</v>
      </c>
    </row>
    <row r="62" spans="1:19" x14ac:dyDescent="0.3">
      <c r="A62" s="63" t="s">
        <v>217</v>
      </c>
      <c r="B62" s="64">
        <f>VLOOKUP($A62,'Return Data'!$B$7:$R$1700,3,0)</f>
        <v>44041</v>
      </c>
      <c r="C62" s="65">
        <f>VLOOKUP($A62,'Return Data'!$B$7:$R$1700,4,0)</f>
        <v>7.7312000000000003</v>
      </c>
      <c r="D62" s="65">
        <f>VLOOKUP($A62,'Return Data'!$B$7:$R$1700,10,0)</f>
        <v>10.120100000000001</v>
      </c>
      <c r="E62" s="66">
        <f t="shared" si="14"/>
        <v>60</v>
      </c>
      <c r="F62" s="65">
        <f>VLOOKUP($A62,'Return Data'!$B$7:$R$1700,11,0)</f>
        <v>-22.4359</v>
      </c>
      <c r="G62" s="66">
        <f t="shared" si="15"/>
        <v>63</v>
      </c>
      <c r="H62" s="65">
        <f>VLOOKUP($A62,'Return Data'!$B$7:$R$1700,12,0)</f>
        <v>-14.5223</v>
      </c>
      <c r="I62" s="66">
        <f t="shared" si="10"/>
        <v>56</v>
      </c>
      <c r="J62" s="65">
        <f>VLOOKUP($A62,'Return Data'!$B$7:$R$1700,13,0)</f>
        <v>-11.9694</v>
      </c>
      <c r="K62" s="66">
        <f t="shared" si="16"/>
        <v>57</v>
      </c>
      <c r="L62" s="65"/>
      <c r="M62" s="66"/>
      <c r="N62" s="65"/>
      <c r="O62" s="66"/>
      <c r="P62" s="65"/>
      <c r="Q62" s="66"/>
      <c r="R62" s="65">
        <f>VLOOKUP($A62,'Return Data'!$B$7:$R$1700,16,0)</f>
        <v>-11.6107</v>
      </c>
      <c r="S62" s="67">
        <f t="shared" si="19"/>
        <v>61</v>
      </c>
    </row>
    <row r="63" spans="1:19" x14ac:dyDescent="0.3">
      <c r="A63" s="63" t="s">
        <v>218</v>
      </c>
      <c r="B63" s="64">
        <f>VLOOKUP($A63,'Return Data'!$B$7:$R$1700,3,0)</f>
        <v>44041</v>
      </c>
      <c r="C63" s="65">
        <f>VLOOKUP($A63,'Return Data'!$B$7:$R$1700,4,0)</f>
        <v>18.6553</v>
      </c>
      <c r="D63" s="65">
        <f>VLOOKUP($A63,'Return Data'!$B$7:$R$1700,10,0)</f>
        <v>13.4199</v>
      </c>
      <c r="E63" s="66">
        <f t="shared" si="14"/>
        <v>41</v>
      </c>
      <c r="F63" s="65">
        <f>VLOOKUP($A63,'Return Data'!$B$7:$R$1700,11,0)</f>
        <v>-10.5154</v>
      </c>
      <c r="G63" s="66">
        <f t="shared" si="15"/>
        <v>36</v>
      </c>
      <c r="H63" s="65">
        <f>VLOOKUP($A63,'Return Data'!$B$7:$R$1700,12,0)</f>
        <v>-6.2146999999999997</v>
      </c>
      <c r="I63" s="66">
        <f t="shared" si="10"/>
        <v>34</v>
      </c>
      <c r="J63" s="65">
        <f>VLOOKUP($A63,'Return Data'!$B$7:$R$1700,13,0)</f>
        <v>-1.0449999999999999</v>
      </c>
      <c r="K63" s="66">
        <f t="shared" si="16"/>
        <v>39</v>
      </c>
      <c r="L63" s="65">
        <f>VLOOKUP($A63,'Return Data'!$B$7:$R$1700,17,0)</f>
        <v>0.9385</v>
      </c>
      <c r="M63" s="66">
        <f t="shared" ref="M63:M71" si="22">RANK(L63,L$8:L$71,0)</f>
        <v>13</v>
      </c>
      <c r="N63" s="65">
        <f>VLOOKUP($A63,'Return Data'!$B$7:$R$1700,14,0)</f>
        <v>2.8650000000000002</v>
      </c>
      <c r="O63" s="66">
        <f t="shared" ref="O63:O68" si="23">RANK(N63,N$8:N$71,0)</f>
        <v>18</v>
      </c>
      <c r="P63" s="65">
        <f>VLOOKUP($A63,'Return Data'!$B$7:$R$1700,15,0)</f>
        <v>8.7827000000000002</v>
      </c>
      <c r="Q63" s="66">
        <f>RANK(P63,P$8:P$71,0)</f>
        <v>4</v>
      </c>
      <c r="R63" s="65">
        <f>VLOOKUP($A63,'Return Data'!$B$7:$R$1700,16,0)</f>
        <v>11.355600000000001</v>
      </c>
      <c r="S63" s="67">
        <f t="shared" si="19"/>
        <v>21</v>
      </c>
    </row>
    <row r="64" spans="1:19" x14ac:dyDescent="0.3">
      <c r="A64" s="63" t="s">
        <v>219</v>
      </c>
      <c r="B64" s="64">
        <f>VLOOKUP($A64,'Return Data'!$B$7:$R$1700,3,0)</f>
        <v>44041</v>
      </c>
      <c r="C64" s="65">
        <f>VLOOKUP($A64,'Return Data'!$B$7:$R$1700,4,0)</f>
        <v>80.680000000000007</v>
      </c>
      <c r="D64" s="65">
        <f>VLOOKUP($A64,'Return Data'!$B$7:$R$1700,10,0)</f>
        <v>14.1806</v>
      </c>
      <c r="E64" s="66">
        <f t="shared" si="14"/>
        <v>34</v>
      </c>
      <c r="F64" s="65">
        <f>VLOOKUP($A64,'Return Data'!$B$7:$R$1700,11,0)</f>
        <v>-7.1577000000000002</v>
      </c>
      <c r="G64" s="66">
        <f t="shared" si="15"/>
        <v>19</v>
      </c>
      <c r="H64" s="65">
        <f>VLOOKUP($A64,'Return Data'!$B$7:$R$1700,12,0)</f>
        <v>-2.9472</v>
      </c>
      <c r="I64" s="66">
        <f t="shared" si="10"/>
        <v>23</v>
      </c>
      <c r="J64" s="65">
        <f>VLOOKUP($A64,'Return Data'!$B$7:$R$1700,13,0)</f>
        <v>3.0790999999999999</v>
      </c>
      <c r="K64" s="66">
        <f t="shared" si="16"/>
        <v>19</v>
      </c>
      <c r="L64" s="65">
        <f>VLOOKUP($A64,'Return Data'!$B$7:$R$1700,17,0)</f>
        <v>-1.6493</v>
      </c>
      <c r="M64" s="66">
        <f t="shared" si="22"/>
        <v>24</v>
      </c>
      <c r="N64" s="65">
        <f>VLOOKUP($A64,'Return Data'!$B$7:$R$1700,14,0)</f>
        <v>3.621</v>
      </c>
      <c r="O64" s="66">
        <f t="shared" si="23"/>
        <v>10</v>
      </c>
      <c r="P64" s="65">
        <f>VLOOKUP($A64,'Return Data'!$B$7:$R$1700,15,0)</f>
        <v>7.3994</v>
      </c>
      <c r="Q64" s="66">
        <f>RANK(P64,P$8:P$71,0)</f>
        <v>14</v>
      </c>
      <c r="R64" s="65">
        <f>VLOOKUP($A64,'Return Data'!$B$7:$R$1700,16,0)</f>
        <v>10.1836</v>
      </c>
      <c r="S64" s="67">
        <f t="shared" si="19"/>
        <v>31</v>
      </c>
    </row>
    <row r="65" spans="1:19" x14ac:dyDescent="0.3">
      <c r="A65" s="63" t="s">
        <v>220</v>
      </c>
      <c r="B65" s="64">
        <f>VLOOKUP($A65,'Return Data'!$B$7:$R$1700,3,0)</f>
        <v>44041</v>
      </c>
      <c r="C65" s="65">
        <f>VLOOKUP($A65,'Return Data'!$B$7:$R$1700,4,0)</f>
        <v>25.91</v>
      </c>
      <c r="D65" s="65">
        <f>VLOOKUP($A65,'Return Data'!$B$7:$R$1700,10,0)</f>
        <v>15.669600000000001</v>
      </c>
      <c r="E65" s="66">
        <f t="shared" si="14"/>
        <v>23</v>
      </c>
      <c r="F65" s="65">
        <f>VLOOKUP($A65,'Return Data'!$B$7:$R$1700,11,0)</f>
        <v>-5.2996999999999996</v>
      </c>
      <c r="G65" s="66">
        <f t="shared" si="15"/>
        <v>11</v>
      </c>
      <c r="H65" s="65">
        <f>VLOOKUP($A65,'Return Data'!$B$7:$R$1700,12,0)</f>
        <v>-1.5578000000000001</v>
      </c>
      <c r="I65" s="66">
        <f t="shared" si="10"/>
        <v>15</v>
      </c>
      <c r="J65" s="65">
        <f>VLOOKUP($A65,'Return Data'!$B$7:$R$1700,13,0)</f>
        <v>6.6254999999999997</v>
      </c>
      <c r="K65" s="66">
        <f t="shared" si="16"/>
        <v>12</v>
      </c>
      <c r="L65" s="65">
        <f>VLOOKUP($A65,'Return Data'!$B$7:$R$1700,17,0)</f>
        <v>1.1536</v>
      </c>
      <c r="M65" s="66">
        <f t="shared" si="22"/>
        <v>11</v>
      </c>
      <c r="N65" s="65">
        <f>VLOOKUP($A65,'Return Data'!$B$7:$R$1700,14,0)</f>
        <v>3.331</v>
      </c>
      <c r="O65" s="66">
        <f t="shared" si="23"/>
        <v>13</v>
      </c>
      <c r="P65" s="65">
        <f>VLOOKUP($A65,'Return Data'!$B$7:$R$1700,15,0)</f>
        <v>4.2968000000000002</v>
      </c>
      <c r="Q65" s="66">
        <f>RANK(P65,P$8:P$71,0)</f>
        <v>30</v>
      </c>
      <c r="R65" s="65">
        <f>VLOOKUP($A65,'Return Data'!$B$7:$R$1700,16,0)</f>
        <v>9.3842999999999996</v>
      </c>
      <c r="S65" s="67">
        <f t="shared" si="19"/>
        <v>32</v>
      </c>
    </row>
    <row r="66" spans="1:19" x14ac:dyDescent="0.3">
      <c r="A66" s="63" t="s">
        <v>221</v>
      </c>
      <c r="B66" s="64">
        <f>VLOOKUP($A66,'Return Data'!$B$7:$R$1700,3,0)</f>
        <v>44041</v>
      </c>
      <c r="C66" s="65">
        <f>VLOOKUP($A66,'Return Data'!$B$7:$R$1700,4,0)</f>
        <v>13.2453</v>
      </c>
      <c r="D66" s="65">
        <f>VLOOKUP($A66,'Return Data'!$B$7:$R$1700,10,0)</f>
        <v>23.378499999999999</v>
      </c>
      <c r="E66" s="66">
        <f t="shared" si="14"/>
        <v>5</v>
      </c>
      <c r="F66" s="65">
        <f>VLOOKUP($A66,'Return Data'!$B$7:$R$1700,11,0)</f>
        <v>-9.9926999999999992</v>
      </c>
      <c r="G66" s="66">
        <f t="shared" si="15"/>
        <v>32</v>
      </c>
      <c r="H66" s="65">
        <f>VLOOKUP($A66,'Return Data'!$B$7:$R$1700,12,0)</f>
        <v>-6.1521999999999997</v>
      </c>
      <c r="I66" s="66">
        <f t="shared" si="10"/>
        <v>33</v>
      </c>
      <c r="J66" s="65">
        <f>VLOOKUP($A66,'Return Data'!$B$7:$R$1700,13,0)</f>
        <v>1.0065999999999999</v>
      </c>
      <c r="K66" s="66">
        <f t="shared" si="16"/>
        <v>31</v>
      </c>
      <c r="L66" s="65">
        <f>VLOOKUP($A66,'Return Data'!$B$7:$R$1700,17,0)</f>
        <v>-4.3567999999999998</v>
      </c>
      <c r="M66" s="66">
        <f t="shared" si="22"/>
        <v>41</v>
      </c>
      <c r="N66" s="65">
        <f>VLOOKUP($A66,'Return Data'!$B$7:$R$1700,14,0)</f>
        <v>-1.4348000000000001</v>
      </c>
      <c r="O66" s="66">
        <f t="shared" si="23"/>
        <v>41</v>
      </c>
      <c r="P66" s="65"/>
      <c r="Q66" s="66"/>
      <c r="R66" s="65">
        <f>VLOOKUP($A66,'Return Data'!$B$7:$R$1700,16,0)</f>
        <v>6.6603000000000003</v>
      </c>
      <c r="S66" s="67">
        <f t="shared" si="19"/>
        <v>44</v>
      </c>
    </row>
    <row r="67" spans="1:19" x14ac:dyDescent="0.3">
      <c r="A67" s="63" t="s">
        <v>222</v>
      </c>
      <c r="B67" s="64">
        <f>VLOOKUP($A67,'Return Data'!$B$7:$R$1700,3,0)</f>
        <v>44041</v>
      </c>
      <c r="C67" s="65">
        <f>VLOOKUP($A67,'Return Data'!$B$7:$R$1700,4,0)</f>
        <v>9.4443999999999999</v>
      </c>
      <c r="D67" s="65">
        <f>VLOOKUP($A67,'Return Data'!$B$7:$R$1700,10,0)</f>
        <v>18.146599999999999</v>
      </c>
      <c r="E67" s="66">
        <f t="shared" si="14"/>
        <v>9</v>
      </c>
      <c r="F67" s="65">
        <f>VLOOKUP($A67,'Return Data'!$B$7:$R$1700,11,0)</f>
        <v>-15.1774</v>
      </c>
      <c r="G67" s="66">
        <f t="shared" si="15"/>
        <v>54</v>
      </c>
      <c r="H67" s="65">
        <f>VLOOKUP($A67,'Return Data'!$B$7:$R$1700,12,0)</f>
        <v>-11.325200000000001</v>
      </c>
      <c r="I67" s="66">
        <f t="shared" si="10"/>
        <v>51</v>
      </c>
      <c r="J67" s="65">
        <f>VLOOKUP($A67,'Return Data'!$B$7:$R$1700,13,0)</f>
        <v>-6.4587000000000003</v>
      </c>
      <c r="K67" s="66">
        <f t="shared" si="16"/>
        <v>51</v>
      </c>
      <c r="L67" s="65">
        <f>VLOOKUP($A67,'Return Data'!$B$7:$R$1700,17,0)</f>
        <v>-7.1288</v>
      </c>
      <c r="M67" s="66">
        <f t="shared" si="22"/>
        <v>52</v>
      </c>
      <c r="N67" s="65">
        <f>VLOOKUP($A67,'Return Data'!$B$7:$R$1700,14,0)</f>
        <v>-6.2165999999999997</v>
      </c>
      <c r="O67" s="66">
        <f t="shared" si="23"/>
        <v>47</v>
      </c>
      <c r="P67" s="65"/>
      <c r="Q67" s="66"/>
      <c r="R67" s="65">
        <f>VLOOKUP($A67,'Return Data'!$B$7:$R$1700,16,0)</f>
        <v>-1.6155999999999999</v>
      </c>
      <c r="S67" s="67">
        <f t="shared" si="19"/>
        <v>51</v>
      </c>
    </row>
    <row r="68" spans="1:19" x14ac:dyDescent="0.3">
      <c r="A68" s="63" t="s">
        <v>223</v>
      </c>
      <c r="B68" s="64">
        <f>VLOOKUP($A68,'Return Data'!$B$7:$R$1700,3,0)</f>
        <v>44041</v>
      </c>
      <c r="C68" s="65">
        <f>VLOOKUP($A68,'Return Data'!$B$7:$R$1700,4,0)</f>
        <v>8.9248999999999992</v>
      </c>
      <c r="D68" s="65">
        <f>VLOOKUP($A68,'Return Data'!$B$7:$R$1700,10,0)</f>
        <v>17.559699999999999</v>
      </c>
      <c r="E68" s="66">
        <f t="shared" si="14"/>
        <v>13</v>
      </c>
      <c r="F68" s="65">
        <f>VLOOKUP($A68,'Return Data'!$B$7:$R$1700,11,0)</f>
        <v>-12.5481</v>
      </c>
      <c r="G68" s="66">
        <f t="shared" si="15"/>
        <v>49</v>
      </c>
      <c r="H68" s="65">
        <f>VLOOKUP($A68,'Return Data'!$B$7:$R$1700,12,0)</f>
        <v>-8.7797000000000001</v>
      </c>
      <c r="I68" s="66">
        <f t="shared" si="10"/>
        <v>46</v>
      </c>
      <c r="J68" s="65">
        <f>VLOOKUP($A68,'Return Data'!$B$7:$R$1700,13,0)</f>
        <v>-3.7238000000000002</v>
      </c>
      <c r="K68" s="66">
        <f t="shared" si="16"/>
        <v>47</v>
      </c>
      <c r="L68" s="65">
        <f>VLOOKUP($A68,'Return Data'!$B$7:$R$1700,17,0)</f>
        <v>-5.4960000000000004</v>
      </c>
      <c r="M68" s="66">
        <f t="shared" si="22"/>
        <v>47</v>
      </c>
      <c r="N68" s="65">
        <f>VLOOKUP($A68,'Return Data'!$B$7:$R$1700,14,0)</f>
        <v>-4.4336000000000002</v>
      </c>
      <c r="O68" s="66">
        <f t="shared" si="23"/>
        <v>46</v>
      </c>
      <c r="P68" s="65"/>
      <c r="Q68" s="66"/>
      <c r="R68" s="65">
        <f>VLOOKUP($A68,'Return Data'!$B$7:$R$1700,16,0)</f>
        <v>-3.351</v>
      </c>
      <c r="S68" s="67">
        <f t="shared" si="19"/>
        <v>55</v>
      </c>
    </row>
    <row r="69" spans="1:19" x14ac:dyDescent="0.3">
      <c r="A69" s="63" t="s">
        <v>224</v>
      </c>
      <c r="B69" s="64">
        <f>VLOOKUP($A69,'Return Data'!$B$7:$R$1700,3,0)</f>
        <v>44041</v>
      </c>
      <c r="C69" s="65">
        <f>VLOOKUP($A69,'Return Data'!$B$7:$R$1700,4,0)</f>
        <v>8.5541999999999998</v>
      </c>
      <c r="D69" s="65">
        <f>VLOOKUP($A69,'Return Data'!$B$7:$R$1700,10,0)</f>
        <v>24.395800000000001</v>
      </c>
      <c r="E69" s="66">
        <f t="shared" si="14"/>
        <v>3</v>
      </c>
      <c r="F69" s="65">
        <f>VLOOKUP($A69,'Return Data'!$B$7:$R$1700,11,0)</f>
        <v>-3.1355</v>
      </c>
      <c r="G69" s="66">
        <f t="shared" si="15"/>
        <v>8</v>
      </c>
      <c r="H69" s="65">
        <f>VLOOKUP($A69,'Return Data'!$B$7:$R$1700,12,0)</f>
        <v>3.3403</v>
      </c>
      <c r="I69" s="66">
        <f t="shared" si="10"/>
        <v>7</v>
      </c>
      <c r="J69" s="65">
        <f>VLOOKUP($A69,'Return Data'!$B$7:$R$1700,13,0)</f>
        <v>8.7186000000000003</v>
      </c>
      <c r="K69" s="66">
        <f t="shared" si="16"/>
        <v>10</v>
      </c>
      <c r="L69" s="65">
        <f>VLOOKUP($A69,'Return Data'!$B$7:$R$1700,17,0)</f>
        <v>-5.9501999999999997</v>
      </c>
      <c r="M69" s="66">
        <f t="shared" si="22"/>
        <v>50</v>
      </c>
      <c r="N69" s="65"/>
      <c r="O69" s="66"/>
      <c r="P69" s="65"/>
      <c r="Q69" s="66"/>
      <c r="R69" s="65">
        <f>VLOOKUP($A69,'Return Data'!$B$7:$R$1700,16,0)</f>
        <v>-5.9885999999999999</v>
      </c>
      <c r="S69" s="67">
        <f t="shared" si="19"/>
        <v>59</v>
      </c>
    </row>
    <row r="70" spans="1:19" x14ac:dyDescent="0.3">
      <c r="A70" s="63" t="s">
        <v>225</v>
      </c>
      <c r="B70" s="64">
        <f>VLOOKUP($A70,'Return Data'!$B$7:$R$1700,3,0)</f>
        <v>44041</v>
      </c>
      <c r="C70" s="65">
        <f>VLOOKUP($A70,'Return Data'!$B$7:$R$1700,4,0)</f>
        <v>8.9428999999999998</v>
      </c>
      <c r="D70" s="65">
        <f>VLOOKUP($A70,'Return Data'!$B$7:$R$1700,10,0)</f>
        <v>23.933299999999999</v>
      </c>
      <c r="E70" s="66">
        <f t="shared" si="14"/>
        <v>4</v>
      </c>
      <c r="F70" s="65">
        <f>VLOOKUP($A70,'Return Data'!$B$7:$R$1700,11,0)</f>
        <v>-2.8832</v>
      </c>
      <c r="G70" s="66">
        <f t="shared" si="15"/>
        <v>7</v>
      </c>
      <c r="H70" s="65">
        <f>VLOOKUP($A70,'Return Data'!$B$7:$R$1700,12,0)</f>
        <v>3.8652000000000002</v>
      </c>
      <c r="I70" s="66">
        <f t="shared" si="10"/>
        <v>5</v>
      </c>
      <c r="J70" s="65">
        <f>VLOOKUP($A70,'Return Data'!$B$7:$R$1700,13,0)</f>
        <v>10.4635</v>
      </c>
      <c r="K70" s="66">
        <f t="shared" si="16"/>
        <v>7</v>
      </c>
      <c r="L70" s="65">
        <f>VLOOKUP($A70,'Return Data'!$B$7:$R$1700,17,0)</f>
        <v>-4.2281000000000004</v>
      </c>
      <c r="M70" s="66">
        <f t="shared" si="22"/>
        <v>40</v>
      </c>
      <c r="N70" s="65"/>
      <c r="O70" s="66"/>
      <c r="P70" s="65"/>
      <c r="Q70" s="66"/>
      <c r="R70" s="65">
        <f>VLOOKUP($A70,'Return Data'!$B$7:$R$1700,16,0)</f>
        <v>-4.6576000000000004</v>
      </c>
      <c r="S70" s="67">
        <f t="shared" si="19"/>
        <v>57</v>
      </c>
    </row>
    <row r="71" spans="1:19" x14ac:dyDescent="0.3">
      <c r="A71" s="63" t="s">
        <v>226</v>
      </c>
      <c r="B71" s="64">
        <f>VLOOKUP($A71,'Return Data'!$B$7:$R$1700,3,0)</f>
        <v>44041</v>
      </c>
      <c r="C71" s="65">
        <f>VLOOKUP($A71,'Return Data'!$B$7:$R$1700,4,0)</f>
        <v>91.14</v>
      </c>
      <c r="D71" s="65">
        <f>VLOOKUP($A71,'Return Data'!$B$7:$R$1700,10,0)</f>
        <v>14.334300000000001</v>
      </c>
      <c r="E71" s="66">
        <f t="shared" si="14"/>
        <v>32</v>
      </c>
      <c r="F71" s="65">
        <f>VLOOKUP($A71,'Return Data'!$B$7:$R$1700,11,0)</f>
        <v>-9.0403000000000002</v>
      </c>
      <c r="G71" s="66">
        <f t="shared" si="15"/>
        <v>28</v>
      </c>
      <c r="H71" s="65">
        <f>VLOOKUP($A71,'Return Data'!$B$7:$R$1700,12,0)</f>
        <v>-1.9458</v>
      </c>
      <c r="I71" s="66">
        <f t="shared" si="10"/>
        <v>18</v>
      </c>
      <c r="J71" s="65">
        <f>VLOOKUP($A71,'Return Data'!$B$7:$R$1700,13,0)</f>
        <v>4.9340000000000002</v>
      </c>
      <c r="K71" s="66">
        <f t="shared" si="16"/>
        <v>16</v>
      </c>
      <c r="L71" s="65">
        <f>VLOOKUP($A71,'Return Data'!$B$7:$R$1700,17,0)</f>
        <v>-1.44E-2</v>
      </c>
      <c r="M71" s="66">
        <f t="shared" si="22"/>
        <v>16</v>
      </c>
      <c r="N71" s="65">
        <f>VLOOKUP($A71,'Return Data'!$B$7:$R$1700,14,0)</f>
        <v>2.6450999999999998</v>
      </c>
      <c r="O71" s="66">
        <f>RANK(N71,N$8:N$71,0)</f>
        <v>19</v>
      </c>
      <c r="P71" s="65">
        <f>VLOOKUP($A71,'Return Data'!$B$7:$R$1700,15,0)</f>
        <v>6.1036999999999999</v>
      </c>
      <c r="Q71" s="66">
        <f>RANK(P71,P$8:P$71,0)</f>
        <v>19</v>
      </c>
      <c r="R71" s="65">
        <f>VLOOKUP($A71,'Return Data'!$B$7:$R$1700,16,0)</f>
        <v>10.6022</v>
      </c>
      <c r="S71" s="67">
        <f t="shared" si="19"/>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14.86168125</v>
      </c>
      <c r="E73" s="74"/>
      <c r="F73" s="75">
        <f>AVERAGE(F8:F71)</f>
        <v>-10.250832812499999</v>
      </c>
      <c r="G73" s="74"/>
      <c r="H73" s="75">
        <f>AVERAGE(H8:H71)</f>
        <v>-5.428107936507935</v>
      </c>
      <c r="I73" s="74"/>
      <c r="J73" s="75">
        <f>AVERAGE(J8:J71)</f>
        <v>0.62153709677419322</v>
      </c>
      <c r="K73" s="74"/>
      <c r="L73" s="75">
        <f>AVERAGE(L8:L71)</f>
        <v>-2.8051155172413798</v>
      </c>
      <c r="M73" s="74"/>
      <c r="N73" s="75">
        <f>AVERAGE(N8:N71)</f>
        <v>0.84844000000000053</v>
      </c>
      <c r="O73" s="74"/>
      <c r="P73" s="75">
        <f>AVERAGE(P8:P71)</f>
        <v>6.3058567567567563</v>
      </c>
      <c r="Q73" s="74"/>
      <c r="R73" s="75">
        <f>AVERAGE(R8:R71)</f>
        <v>6.6057140625000006</v>
      </c>
      <c r="S73" s="76"/>
    </row>
    <row r="74" spans="1:19" x14ac:dyDescent="0.3">
      <c r="A74" s="73" t="s">
        <v>28</v>
      </c>
      <c r="B74" s="74"/>
      <c r="C74" s="74"/>
      <c r="D74" s="75">
        <f>MIN(D8:D71)</f>
        <v>5.9992000000000001</v>
      </c>
      <c r="E74" s="74"/>
      <c r="F74" s="75">
        <f>MIN(F8:F71)</f>
        <v>-22.927399999999999</v>
      </c>
      <c r="G74" s="74"/>
      <c r="H74" s="75">
        <f>MIN(H8:H71)</f>
        <v>-17.600899999999999</v>
      </c>
      <c r="I74" s="74"/>
      <c r="J74" s="75">
        <f>MIN(J8:J71)</f>
        <v>-13.534700000000001</v>
      </c>
      <c r="K74" s="74"/>
      <c r="L74" s="75">
        <f>MIN(L8:L71)</f>
        <v>-19.0077</v>
      </c>
      <c r="M74" s="74"/>
      <c r="N74" s="75">
        <f>MIN(N8:N71)</f>
        <v>-14.559699999999999</v>
      </c>
      <c r="O74" s="74"/>
      <c r="P74" s="75">
        <f>MIN(P8:P71)</f>
        <v>-0.1862</v>
      </c>
      <c r="Q74" s="74"/>
      <c r="R74" s="75">
        <f>MIN(R8:R71)</f>
        <v>-15.5326</v>
      </c>
      <c r="S74" s="76"/>
    </row>
    <row r="75" spans="1:19" ht="15" thickBot="1" x14ac:dyDescent="0.35">
      <c r="A75" s="77" t="s">
        <v>29</v>
      </c>
      <c r="B75" s="78"/>
      <c r="C75" s="78"/>
      <c r="D75" s="79">
        <f>MAX(D8:D71)</f>
        <v>26.037299999999998</v>
      </c>
      <c r="E75" s="78"/>
      <c r="F75" s="79">
        <f>MAX(F8:F71)</f>
        <v>4.1848000000000001</v>
      </c>
      <c r="G75" s="78"/>
      <c r="H75" s="79">
        <f>MAX(H8:H71)</f>
        <v>8.3140999999999998</v>
      </c>
      <c r="I75" s="78"/>
      <c r="J75" s="79">
        <f>MAX(J8:J71)</f>
        <v>21.118099999999998</v>
      </c>
      <c r="K75" s="78"/>
      <c r="L75" s="79">
        <f>MAX(L8:L71)</f>
        <v>13.5177</v>
      </c>
      <c r="M75" s="78"/>
      <c r="N75" s="79">
        <f>MAX(N8:N71)</f>
        <v>11.407299999999999</v>
      </c>
      <c r="O75" s="78"/>
      <c r="P75" s="79">
        <f>MAX(P8:P71)</f>
        <v>12.0829</v>
      </c>
      <c r="Q75" s="78"/>
      <c r="R75" s="79">
        <f>MAX(R8:R71)</f>
        <v>18.904299999999999</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44041</v>
      </c>
      <c r="C8" s="65">
        <f>VLOOKUP($A8,'Return Data'!$B$7:$R$1700,4,0)</f>
        <v>37.28</v>
      </c>
      <c r="D8" s="65">
        <f>VLOOKUP($A8,'Return Data'!$B$7:$R$1700,10,0)</f>
        <v>10.003</v>
      </c>
      <c r="E8" s="66">
        <f t="shared" ref="E8" si="0">RANK(D8,D$8:D$73,0)</f>
        <v>60</v>
      </c>
      <c r="F8" s="65">
        <f>VLOOKUP($A8,'Return Data'!$B$7:$R$1700,11,0)</f>
        <v>-8.6945999999999994</v>
      </c>
      <c r="G8" s="66">
        <f t="shared" ref="G8" si="1">RANK(F8,F$8:F$73,0)</f>
        <v>25</v>
      </c>
      <c r="H8" s="65">
        <f>VLOOKUP($A8,'Return Data'!$B$7:$R$1700,12,0)</f>
        <v>-4.6303000000000001</v>
      </c>
      <c r="I8" s="66">
        <f>RANK(H8,H$8:H$73,0)</f>
        <v>28</v>
      </c>
      <c r="J8" s="65">
        <f>VLOOKUP($A8,'Return Data'!$B$7:$R$1700,13,0)</f>
        <v>3.2401</v>
      </c>
      <c r="K8" s="66">
        <f t="shared" ref="K8" si="2">RANK(J8,J$8:J$73,0)</f>
        <v>18</v>
      </c>
      <c r="L8" s="65">
        <f>VLOOKUP($A8,'Return Data'!$B$7:$R$1700,17,0)</f>
        <v>-3.6616</v>
      </c>
      <c r="M8" s="66">
        <f t="shared" ref="M8" si="3">RANK(L8,L$8:L$73,0)</f>
        <v>34</v>
      </c>
      <c r="N8" s="65">
        <f>VLOOKUP($A8,'Return Data'!$B$7:$R$1700,14,0)</f>
        <v>1.5270999999999999</v>
      </c>
      <c r="O8" s="66">
        <f>RANK(N8,N$8:N$73,0)</f>
        <v>20</v>
      </c>
      <c r="P8" s="65">
        <f>VLOOKUP($A8,'Return Data'!$B$7:$R$1700,15,0)</f>
        <v>5.9459999999999997</v>
      </c>
      <c r="Q8" s="66">
        <f>RANK(P8,P$8:P$73,0)</f>
        <v>18</v>
      </c>
      <c r="R8" s="65">
        <f>VLOOKUP($A8,'Return Data'!$B$7:$R$1700,16,0)</f>
        <v>9.9818999999999996</v>
      </c>
      <c r="S8" s="67">
        <f t="shared" ref="S8" si="4">RANK(R8,R$8:R$73,0)</f>
        <v>29</v>
      </c>
    </row>
    <row r="9" spans="1:20" x14ac:dyDescent="0.3">
      <c r="A9" s="63" t="s">
        <v>267</v>
      </c>
      <c r="B9" s="64">
        <f>VLOOKUP($A9,'Return Data'!$B$7:$R$1700,3,0)</f>
        <v>44041</v>
      </c>
      <c r="C9" s="65">
        <f>VLOOKUP($A9,'Return Data'!$B$7:$R$1700,4,0)</f>
        <v>30.4</v>
      </c>
      <c r="D9" s="65">
        <f>VLOOKUP($A9,'Return Data'!$B$7:$R$1700,10,0)</f>
        <v>9.9458000000000002</v>
      </c>
      <c r="E9" s="66">
        <f t="shared" ref="E9:E72" si="5">RANK(D9,D$8:D$73,0)</f>
        <v>61</v>
      </c>
      <c r="F9" s="65">
        <f>VLOOKUP($A9,'Return Data'!$B$7:$R$1700,11,0)</f>
        <v>-7.9625000000000004</v>
      </c>
      <c r="G9" s="66">
        <f t="shared" ref="G9:G72" si="6">RANK(F9,F$8:F$73,0)</f>
        <v>22</v>
      </c>
      <c r="H9" s="65">
        <f>VLOOKUP($A9,'Return Data'!$B$7:$R$1700,12,0)</f>
        <v>-3.8279000000000001</v>
      </c>
      <c r="I9" s="66">
        <f t="shared" ref="I9:I72" si="7">RANK(H9,H$8:H$73,0)</f>
        <v>26</v>
      </c>
      <c r="J9" s="65">
        <f>VLOOKUP($A9,'Return Data'!$B$7:$R$1700,13,0)</f>
        <v>4.1809000000000003</v>
      </c>
      <c r="K9" s="66">
        <f t="shared" ref="K9:K72" si="8">RANK(J9,J$8:J$73,0)</f>
        <v>15</v>
      </c>
      <c r="L9" s="65">
        <f>VLOOKUP($A9,'Return Data'!$B$7:$R$1700,17,0)</f>
        <v>-2.6882999999999999</v>
      </c>
      <c r="M9" s="66">
        <f t="shared" ref="M9:M72" si="9">RANK(L9,L$8:L$73,0)</f>
        <v>28</v>
      </c>
      <c r="N9" s="65">
        <f>VLOOKUP($A9,'Return Data'!$B$7:$R$1700,14,0)</f>
        <v>2.2662</v>
      </c>
      <c r="O9" s="66">
        <f t="shared" ref="O9:O72" si="10">RANK(N9,N$8:N$73,0)</f>
        <v>14</v>
      </c>
      <c r="P9" s="65">
        <f>VLOOKUP($A9,'Return Data'!$B$7:$R$1700,15,0)</f>
        <v>6.6064999999999996</v>
      </c>
      <c r="Q9" s="66">
        <f t="shared" ref="Q9:Q72" si="11">RANK(P9,P$8:P$73,0)</f>
        <v>12</v>
      </c>
      <c r="R9" s="65">
        <f>VLOOKUP($A9,'Return Data'!$B$7:$R$1700,16,0)</f>
        <v>9.4917999999999996</v>
      </c>
      <c r="S9" s="67">
        <f t="shared" ref="S9:S72" si="12">RANK(R9,R$8:R$73,0)</f>
        <v>34</v>
      </c>
    </row>
    <row r="10" spans="1:20" x14ac:dyDescent="0.3">
      <c r="A10" s="63" t="s">
        <v>268</v>
      </c>
      <c r="B10" s="64">
        <f>VLOOKUP($A10,'Return Data'!$B$7:$R$1700,3,0)</f>
        <v>44041</v>
      </c>
      <c r="C10" s="65">
        <f>VLOOKUP($A10,'Return Data'!$B$7:$R$1700,4,0)</f>
        <v>44.785200000000003</v>
      </c>
      <c r="D10" s="65">
        <f>VLOOKUP($A10,'Return Data'!$B$7:$R$1700,10,0)</f>
        <v>7.3952</v>
      </c>
      <c r="E10" s="66">
        <f t="shared" si="5"/>
        <v>65</v>
      </c>
      <c r="F10" s="65">
        <f>VLOOKUP($A10,'Return Data'!$B$7:$R$1700,11,0)</f>
        <v>-11.1243</v>
      </c>
      <c r="G10" s="66">
        <f t="shared" si="6"/>
        <v>35</v>
      </c>
      <c r="H10" s="65">
        <f>VLOOKUP($A10,'Return Data'!$B$7:$R$1700,12,0)</f>
        <v>-8.4291</v>
      </c>
      <c r="I10" s="66">
        <f t="shared" si="7"/>
        <v>45</v>
      </c>
      <c r="J10" s="65">
        <f>VLOOKUP($A10,'Return Data'!$B$7:$R$1700,13,0)</f>
        <v>2.0855000000000001</v>
      </c>
      <c r="K10" s="66">
        <f t="shared" si="8"/>
        <v>22</v>
      </c>
      <c r="L10" s="65">
        <f>VLOOKUP($A10,'Return Data'!$B$7:$R$1700,17,0)</f>
        <v>-0.48899999999999999</v>
      </c>
      <c r="M10" s="66">
        <f t="shared" si="9"/>
        <v>14</v>
      </c>
      <c r="N10" s="65">
        <f>VLOOKUP($A10,'Return Data'!$B$7:$R$1700,14,0)</f>
        <v>5.2461000000000002</v>
      </c>
      <c r="O10" s="66">
        <f t="shared" si="10"/>
        <v>6</v>
      </c>
      <c r="P10" s="65">
        <f>VLOOKUP($A10,'Return Data'!$B$7:$R$1700,15,0)</f>
        <v>7.4837999999999996</v>
      </c>
      <c r="Q10" s="66">
        <f t="shared" si="11"/>
        <v>5</v>
      </c>
      <c r="R10" s="65">
        <f>VLOOKUP($A10,'Return Data'!$B$7:$R$1700,16,0)</f>
        <v>15.2103</v>
      </c>
      <c r="S10" s="67">
        <f t="shared" si="12"/>
        <v>11</v>
      </c>
    </row>
    <row r="11" spans="1:20" x14ac:dyDescent="0.3">
      <c r="A11" s="63" t="s">
        <v>269</v>
      </c>
      <c r="B11" s="64">
        <f>VLOOKUP($A11,'Return Data'!$B$7:$R$1700,3,0)</f>
        <v>44041</v>
      </c>
      <c r="C11" s="65">
        <f>VLOOKUP($A11,'Return Data'!$B$7:$R$1700,4,0)</f>
        <v>42</v>
      </c>
      <c r="D11" s="65">
        <f>VLOOKUP($A11,'Return Data'!$B$7:$R$1700,10,0)</f>
        <v>16.022099999999998</v>
      </c>
      <c r="E11" s="66">
        <f t="shared" si="5"/>
        <v>18</v>
      </c>
      <c r="F11" s="65">
        <f>VLOOKUP($A11,'Return Data'!$B$7:$R$1700,11,0)</f>
        <v>-8.2167999999999992</v>
      </c>
      <c r="G11" s="66">
        <f t="shared" si="6"/>
        <v>24</v>
      </c>
      <c r="H11" s="65">
        <f>VLOOKUP($A11,'Return Data'!$B$7:$R$1700,12,0)</f>
        <v>-5.2560000000000002</v>
      </c>
      <c r="I11" s="66">
        <f t="shared" si="7"/>
        <v>30</v>
      </c>
      <c r="J11" s="65">
        <f>VLOOKUP($A11,'Return Data'!$B$7:$R$1700,13,0)</f>
        <v>-0.28489999999999999</v>
      </c>
      <c r="K11" s="66">
        <f t="shared" si="8"/>
        <v>34</v>
      </c>
      <c r="L11" s="65">
        <f>VLOOKUP($A11,'Return Data'!$B$7:$R$1700,17,0)</f>
        <v>-4.8605</v>
      </c>
      <c r="M11" s="66">
        <f t="shared" si="9"/>
        <v>42</v>
      </c>
      <c r="N11" s="65">
        <f>VLOOKUP($A11,'Return Data'!$B$7:$R$1700,14,0)</f>
        <v>-2.2839</v>
      </c>
      <c r="O11" s="66">
        <f t="shared" si="10"/>
        <v>42</v>
      </c>
      <c r="P11" s="65">
        <f>VLOOKUP($A11,'Return Data'!$B$7:$R$1700,15,0)</f>
        <v>2.609</v>
      </c>
      <c r="Q11" s="66">
        <f t="shared" si="11"/>
        <v>37</v>
      </c>
      <c r="R11" s="65">
        <f>VLOOKUP($A11,'Return Data'!$B$7:$R$1700,16,0)</f>
        <v>1.4359999999999999</v>
      </c>
      <c r="S11" s="67">
        <f t="shared" si="12"/>
        <v>50</v>
      </c>
    </row>
    <row r="12" spans="1:20" x14ac:dyDescent="0.3">
      <c r="A12" s="63" t="s">
        <v>270</v>
      </c>
      <c r="B12" s="64">
        <f>VLOOKUP($A12,'Return Data'!$B$7:$R$1700,3,0)</f>
        <v>44041</v>
      </c>
      <c r="C12" s="65">
        <f>VLOOKUP($A12,'Return Data'!$B$7:$R$1700,4,0)</f>
        <v>39.545999999999999</v>
      </c>
      <c r="D12" s="65">
        <f>VLOOKUP($A12,'Return Data'!$B$7:$R$1700,10,0)</f>
        <v>13.5009</v>
      </c>
      <c r="E12" s="66">
        <f t="shared" si="5"/>
        <v>39</v>
      </c>
      <c r="F12" s="65">
        <f>VLOOKUP($A12,'Return Data'!$B$7:$R$1700,11,0)</f>
        <v>-6.9768999999999997</v>
      </c>
      <c r="G12" s="66">
        <f t="shared" si="6"/>
        <v>15</v>
      </c>
      <c r="H12" s="65">
        <f>VLOOKUP($A12,'Return Data'!$B$7:$R$1700,12,0)</f>
        <v>-1.6831</v>
      </c>
      <c r="I12" s="66">
        <f t="shared" si="7"/>
        <v>12</v>
      </c>
      <c r="J12" s="65">
        <f>VLOOKUP($A12,'Return Data'!$B$7:$R$1700,13,0)</f>
        <v>5.0303000000000004</v>
      </c>
      <c r="K12" s="66">
        <f t="shared" si="8"/>
        <v>14</v>
      </c>
      <c r="L12" s="65">
        <f>VLOOKUP($A12,'Return Data'!$B$7:$R$1700,17,0)</f>
        <v>2.6888000000000001</v>
      </c>
      <c r="M12" s="66">
        <f t="shared" si="9"/>
        <v>7</v>
      </c>
      <c r="N12" s="65">
        <f>VLOOKUP($A12,'Return Data'!$B$7:$R$1700,14,0)</f>
        <v>2.9256000000000002</v>
      </c>
      <c r="O12" s="66">
        <f t="shared" si="10"/>
        <v>10</v>
      </c>
      <c r="P12" s="65">
        <f>VLOOKUP($A12,'Return Data'!$B$7:$R$1700,15,0)</f>
        <v>4.9439000000000002</v>
      </c>
      <c r="Q12" s="66">
        <f t="shared" si="11"/>
        <v>23</v>
      </c>
      <c r="R12" s="65">
        <f>VLOOKUP($A12,'Return Data'!$B$7:$R$1700,16,0)</f>
        <v>9.8940999999999999</v>
      </c>
      <c r="S12" s="67">
        <f t="shared" si="12"/>
        <v>31</v>
      </c>
    </row>
    <row r="13" spans="1:20" x14ac:dyDescent="0.3">
      <c r="A13" s="63" t="s">
        <v>271</v>
      </c>
      <c r="B13" s="64">
        <f>VLOOKUP($A13,'Return Data'!$B$7:$R$1700,3,0)</f>
        <v>44041</v>
      </c>
      <c r="C13" s="65">
        <f>VLOOKUP($A13,'Return Data'!$B$7:$R$1700,4,0)</f>
        <v>9.2200000000000006</v>
      </c>
      <c r="D13" s="65">
        <f>VLOOKUP($A13,'Return Data'!$B$7:$R$1700,10,0)</f>
        <v>10.4192</v>
      </c>
      <c r="E13" s="66">
        <f t="shared" si="5"/>
        <v>57</v>
      </c>
      <c r="F13" s="65">
        <f>VLOOKUP($A13,'Return Data'!$B$7:$R$1700,11,0)</f>
        <v>-4.3567999999999998</v>
      </c>
      <c r="G13" s="66">
        <f t="shared" si="6"/>
        <v>9</v>
      </c>
      <c r="H13" s="65">
        <f>VLOOKUP($A13,'Return Data'!$B$7:$R$1700,12,0)</f>
        <v>4.4168000000000003</v>
      </c>
      <c r="I13" s="66">
        <f t="shared" si="7"/>
        <v>3</v>
      </c>
      <c r="J13" s="65">
        <f>VLOOKUP($A13,'Return Data'!$B$7:$R$1700,13,0)</f>
        <v>17.602</v>
      </c>
      <c r="K13" s="66">
        <f t="shared" si="8"/>
        <v>2</v>
      </c>
      <c r="L13" s="65">
        <f>VLOOKUP($A13,'Return Data'!$B$7:$R$1700,17,0)</f>
        <v>-2.7448000000000001</v>
      </c>
      <c r="M13" s="66">
        <f t="shared" si="9"/>
        <v>30</v>
      </c>
      <c r="N13" s="65"/>
      <c r="O13" s="66"/>
      <c r="P13" s="65"/>
      <c r="Q13" s="66"/>
      <c r="R13" s="65">
        <f>VLOOKUP($A13,'Return Data'!$B$7:$R$1700,16,0)</f>
        <v>-3.2721</v>
      </c>
      <c r="S13" s="67">
        <f t="shared" si="12"/>
        <v>55</v>
      </c>
    </row>
    <row r="14" spans="1:20" x14ac:dyDescent="0.3">
      <c r="A14" s="63" t="s">
        <v>272</v>
      </c>
      <c r="B14" s="64">
        <f>VLOOKUP($A14,'Return Data'!$B$7:$R$1700,3,0)</f>
        <v>44041</v>
      </c>
      <c r="C14" s="65">
        <f>VLOOKUP($A14,'Return Data'!$B$7:$R$1700,4,0)</f>
        <v>11.05</v>
      </c>
      <c r="D14" s="65">
        <f>VLOOKUP($A14,'Return Data'!$B$7:$R$1700,10,0)</f>
        <v>9.6229999999999993</v>
      </c>
      <c r="E14" s="66">
        <f t="shared" si="5"/>
        <v>63</v>
      </c>
      <c r="F14" s="65">
        <f>VLOOKUP($A14,'Return Data'!$B$7:$R$1700,11,0)</f>
        <v>-9.0534999999999997</v>
      </c>
      <c r="G14" s="66">
        <f t="shared" si="6"/>
        <v>27</v>
      </c>
      <c r="H14" s="65">
        <f>VLOOKUP($A14,'Return Data'!$B$7:$R$1700,12,0)</f>
        <v>-2.0390000000000001</v>
      </c>
      <c r="I14" s="66">
        <f t="shared" si="7"/>
        <v>16</v>
      </c>
      <c r="J14" s="65">
        <f>VLOOKUP($A14,'Return Data'!$B$7:$R$1700,13,0)</f>
        <v>10.8325</v>
      </c>
      <c r="K14" s="66">
        <f t="shared" si="8"/>
        <v>6</v>
      </c>
      <c r="L14" s="65"/>
      <c r="M14" s="66"/>
      <c r="N14" s="65"/>
      <c r="O14" s="66"/>
      <c r="P14" s="65"/>
      <c r="Q14" s="66"/>
      <c r="R14" s="65">
        <f>VLOOKUP($A14,'Return Data'!$B$7:$R$1700,16,0)</f>
        <v>5.7759999999999998</v>
      </c>
      <c r="S14" s="67">
        <f t="shared" si="12"/>
        <v>44</v>
      </c>
    </row>
    <row r="15" spans="1:20" x14ac:dyDescent="0.3">
      <c r="A15" s="63" t="s">
        <v>273</v>
      </c>
      <c r="B15" s="64">
        <f>VLOOKUP($A15,'Return Data'!$B$7:$R$1700,3,0)</f>
        <v>44041</v>
      </c>
      <c r="C15" s="65">
        <f>VLOOKUP($A15,'Return Data'!$B$7:$R$1700,4,0)</f>
        <v>55.7</v>
      </c>
      <c r="D15" s="65">
        <f>VLOOKUP($A15,'Return Data'!$B$7:$R$1700,10,0)</f>
        <v>10.7136</v>
      </c>
      <c r="E15" s="66">
        <f t="shared" si="5"/>
        <v>56</v>
      </c>
      <c r="F15" s="65">
        <f>VLOOKUP($A15,'Return Data'!$B$7:$R$1700,11,0)</f>
        <v>-3.3321999999999998</v>
      </c>
      <c r="G15" s="66">
        <f t="shared" si="6"/>
        <v>6</v>
      </c>
      <c r="H15" s="65">
        <f>VLOOKUP($A15,'Return Data'!$B$7:$R$1700,12,0)</f>
        <v>2.9384999999999999</v>
      </c>
      <c r="I15" s="66">
        <f t="shared" si="7"/>
        <v>7</v>
      </c>
      <c r="J15" s="65">
        <f>VLOOKUP($A15,'Return Data'!$B$7:$R$1700,13,0)</f>
        <v>15.632099999999999</v>
      </c>
      <c r="K15" s="66">
        <f t="shared" si="8"/>
        <v>3</v>
      </c>
      <c r="L15" s="65">
        <f>VLOOKUP($A15,'Return Data'!$B$7:$R$1700,17,0)</f>
        <v>-2.6800000000000001E-2</v>
      </c>
      <c r="M15" s="66">
        <f t="shared" si="9"/>
        <v>13</v>
      </c>
      <c r="N15" s="65">
        <f>VLOOKUP($A15,'Return Data'!$B$7:$R$1700,14,0)</f>
        <v>4.9657999999999998</v>
      </c>
      <c r="O15" s="66">
        <f t="shared" si="10"/>
        <v>7</v>
      </c>
      <c r="P15" s="65">
        <f>VLOOKUP($A15,'Return Data'!$B$7:$R$1700,15,0)</f>
        <v>7.5460000000000003</v>
      </c>
      <c r="Q15" s="66">
        <f t="shared" si="11"/>
        <v>4</v>
      </c>
      <c r="R15" s="65">
        <f>VLOOKUP($A15,'Return Data'!$B$7:$R$1700,16,0)</f>
        <v>16.212599999999998</v>
      </c>
      <c r="S15" s="67">
        <f t="shared" si="12"/>
        <v>10</v>
      </c>
    </row>
    <row r="16" spans="1:20" x14ac:dyDescent="0.3">
      <c r="A16" s="63" t="s">
        <v>274</v>
      </c>
      <c r="B16" s="64">
        <f>VLOOKUP($A16,'Return Data'!$B$7:$R$1700,3,0)</f>
        <v>44041</v>
      </c>
      <c r="C16" s="65">
        <f>VLOOKUP($A16,'Return Data'!$B$7:$R$1700,4,0)</f>
        <v>68.27</v>
      </c>
      <c r="D16" s="65">
        <f>VLOOKUP($A16,'Return Data'!$B$7:$R$1700,10,0)</f>
        <v>13.5185</v>
      </c>
      <c r="E16" s="66">
        <f t="shared" si="5"/>
        <v>38</v>
      </c>
      <c r="F16" s="65">
        <f>VLOOKUP($A16,'Return Data'!$B$7:$R$1700,11,0)</f>
        <v>-2.5409999999999999</v>
      </c>
      <c r="G16" s="66">
        <f t="shared" si="6"/>
        <v>4</v>
      </c>
      <c r="H16" s="65">
        <f>VLOOKUP($A16,'Return Data'!$B$7:$R$1700,12,0)</f>
        <v>1.8347</v>
      </c>
      <c r="I16" s="66">
        <f t="shared" si="7"/>
        <v>8</v>
      </c>
      <c r="J16" s="65">
        <f>VLOOKUP($A16,'Return Data'!$B$7:$R$1700,13,0)</f>
        <v>8.4338999999999995</v>
      </c>
      <c r="K16" s="66">
        <f t="shared" si="8"/>
        <v>9</v>
      </c>
      <c r="L16" s="65">
        <f>VLOOKUP($A16,'Return Data'!$B$7:$R$1700,17,0)</f>
        <v>4.3125999999999998</v>
      </c>
      <c r="M16" s="66">
        <f t="shared" si="9"/>
        <v>3</v>
      </c>
      <c r="N16" s="65">
        <f>VLOOKUP($A16,'Return Data'!$B$7:$R$1700,14,0)</f>
        <v>6.8648999999999996</v>
      </c>
      <c r="O16" s="66">
        <f t="shared" si="10"/>
        <v>2</v>
      </c>
      <c r="P16" s="65">
        <f>VLOOKUP($A16,'Return Data'!$B$7:$R$1700,15,0)</f>
        <v>7.4752999999999998</v>
      </c>
      <c r="Q16" s="66">
        <f t="shared" si="11"/>
        <v>6</v>
      </c>
      <c r="R16" s="65">
        <f>VLOOKUP($A16,'Return Data'!$B$7:$R$1700,16,0)</f>
        <v>17.768799999999999</v>
      </c>
      <c r="S16" s="67">
        <f t="shared" si="12"/>
        <v>8</v>
      </c>
    </row>
    <row r="17" spans="1:19" x14ac:dyDescent="0.3">
      <c r="A17" s="63" t="s">
        <v>275</v>
      </c>
      <c r="B17" s="64">
        <f>VLOOKUP($A17,'Return Data'!$B$7:$R$1700,3,0)</f>
        <v>44041</v>
      </c>
      <c r="C17" s="65">
        <f>VLOOKUP($A17,'Return Data'!$B$7:$R$1700,4,0)</f>
        <v>47.363</v>
      </c>
      <c r="D17" s="65">
        <f>VLOOKUP($A17,'Return Data'!$B$7:$R$1700,10,0)</f>
        <v>14.936400000000001</v>
      </c>
      <c r="E17" s="66">
        <f t="shared" si="5"/>
        <v>28</v>
      </c>
      <c r="F17" s="65">
        <f>VLOOKUP($A17,'Return Data'!$B$7:$R$1700,11,0)</f>
        <v>-9.9664999999999999</v>
      </c>
      <c r="G17" s="66">
        <f t="shared" si="6"/>
        <v>32</v>
      </c>
      <c r="H17" s="65">
        <f>VLOOKUP($A17,'Return Data'!$B$7:$R$1700,12,0)</f>
        <v>-6.6886000000000001</v>
      </c>
      <c r="I17" s="66">
        <f t="shared" si="7"/>
        <v>33</v>
      </c>
      <c r="J17" s="65">
        <f>VLOOKUP($A17,'Return Data'!$B$7:$R$1700,13,0)</f>
        <v>0.97209999999999996</v>
      </c>
      <c r="K17" s="66">
        <f t="shared" si="8"/>
        <v>27</v>
      </c>
      <c r="L17" s="65">
        <f>VLOOKUP($A17,'Return Data'!$B$7:$R$1700,17,0)</f>
        <v>0.67120000000000002</v>
      </c>
      <c r="M17" s="66">
        <f t="shared" si="9"/>
        <v>12</v>
      </c>
      <c r="N17" s="65">
        <f>VLOOKUP($A17,'Return Data'!$B$7:$R$1700,14,0)</f>
        <v>2.2608999999999999</v>
      </c>
      <c r="O17" s="66">
        <f t="shared" si="10"/>
        <v>15</v>
      </c>
      <c r="P17" s="65">
        <f>VLOOKUP($A17,'Return Data'!$B$7:$R$1700,15,0)</f>
        <v>7.3837999999999999</v>
      </c>
      <c r="Q17" s="66">
        <f t="shared" si="11"/>
        <v>8</v>
      </c>
      <c r="R17" s="65">
        <f>VLOOKUP($A17,'Return Data'!$B$7:$R$1700,16,0)</f>
        <v>12.174899999999999</v>
      </c>
      <c r="S17" s="67">
        <f t="shared" si="12"/>
        <v>22</v>
      </c>
    </row>
    <row r="18" spans="1:19" x14ac:dyDescent="0.3">
      <c r="A18" s="63" t="s">
        <v>276</v>
      </c>
      <c r="B18" s="64">
        <f>VLOOKUP($A18,'Return Data'!$B$7:$R$1700,3,0)</f>
        <v>44041</v>
      </c>
      <c r="C18" s="65">
        <f>VLOOKUP($A18,'Return Data'!$B$7:$R$1700,4,0)</f>
        <v>43.86</v>
      </c>
      <c r="D18" s="65">
        <f>VLOOKUP($A18,'Return Data'!$B$7:$R$1700,10,0)</f>
        <v>11.6883</v>
      </c>
      <c r="E18" s="66">
        <f t="shared" si="5"/>
        <v>53</v>
      </c>
      <c r="F18" s="65">
        <f>VLOOKUP($A18,'Return Data'!$B$7:$R$1700,11,0)</f>
        <v>-11.2325</v>
      </c>
      <c r="G18" s="66">
        <f t="shared" si="6"/>
        <v>38</v>
      </c>
      <c r="H18" s="65">
        <f>VLOOKUP($A18,'Return Data'!$B$7:$R$1700,12,0)</f>
        <v>-8.0889000000000006</v>
      </c>
      <c r="I18" s="66">
        <f t="shared" si="7"/>
        <v>43</v>
      </c>
      <c r="J18" s="65">
        <f>VLOOKUP($A18,'Return Data'!$B$7:$R$1700,13,0)</f>
        <v>-1.1048</v>
      </c>
      <c r="K18" s="66">
        <f t="shared" si="8"/>
        <v>39</v>
      </c>
      <c r="L18" s="65">
        <f>VLOOKUP($A18,'Return Data'!$B$7:$R$1700,17,0)</f>
        <v>-3.6089000000000002</v>
      </c>
      <c r="M18" s="66">
        <f t="shared" si="9"/>
        <v>33</v>
      </c>
      <c r="N18" s="65">
        <f>VLOOKUP($A18,'Return Data'!$B$7:$R$1700,14,0)</f>
        <v>-0.24160000000000001</v>
      </c>
      <c r="O18" s="66">
        <f t="shared" si="10"/>
        <v>31</v>
      </c>
      <c r="P18" s="65">
        <f>VLOOKUP($A18,'Return Data'!$B$7:$R$1700,15,0)</f>
        <v>3.4062000000000001</v>
      </c>
      <c r="Q18" s="66">
        <f t="shared" si="11"/>
        <v>33</v>
      </c>
      <c r="R18" s="65">
        <f>VLOOKUP($A18,'Return Data'!$B$7:$R$1700,16,0)</f>
        <v>13.6099</v>
      </c>
      <c r="S18" s="67">
        <f t="shared" si="12"/>
        <v>17</v>
      </c>
    </row>
    <row r="19" spans="1:19" x14ac:dyDescent="0.3">
      <c r="A19" s="63" t="s">
        <v>277</v>
      </c>
      <c r="B19" s="64">
        <f>VLOOKUP($A19,'Return Data'!$B$7:$R$1700,3,0)</f>
        <v>44041</v>
      </c>
      <c r="C19" s="65">
        <f>VLOOKUP($A19,'Return Data'!$B$7:$R$1700,4,0)</f>
        <v>13.176399999999999</v>
      </c>
      <c r="D19" s="65">
        <f>VLOOKUP($A19,'Return Data'!$B$7:$R$1700,10,0)</f>
        <v>14.4361</v>
      </c>
      <c r="E19" s="66">
        <f t="shared" si="5"/>
        <v>30</v>
      </c>
      <c r="F19" s="65">
        <f>VLOOKUP($A19,'Return Data'!$B$7:$R$1700,11,0)</f>
        <v>-13.924200000000001</v>
      </c>
      <c r="G19" s="66">
        <f t="shared" si="6"/>
        <v>52</v>
      </c>
      <c r="H19" s="65">
        <f>VLOOKUP($A19,'Return Data'!$B$7:$R$1700,12,0)</f>
        <v>-9.9456000000000007</v>
      </c>
      <c r="I19" s="66">
        <f t="shared" si="7"/>
        <v>49</v>
      </c>
      <c r="J19" s="65">
        <f>VLOOKUP($A19,'Return Data'!$B$7:$R$1700,13,0)</f>
        <v>-3.6903999999999999</v>
      </c>
      <c r="K19" s="66">
        <f t="shared" si="8"/>
        <v>46</v>
      </c>
      <c r="L19" s="65">
        <f>VLOOKUP($A19,'Return Data'!$B$7:$R$1700,17,0)</f>
        <v>-4.1284000000000001</v>
      </c>
      <c r="M19" s="66">
        <f t="shared" si="9"/>
        <v>38</v>
      </c>
      <c r="N19" s="65">
        <f>VLOOKUP($A19,'Return Data'!$B$7:$R$1700,14,0)</f>
        <v>-0.52129999999999999</v>
      </c>
      <c r="O19" s="66">
        <f t="shared" si="10"/>
        <v>33</v>
      </c>
      <c r="P19" s="65"/>
      <c r="Q19" s="66"/>
      <c r="R19" s="65">
        <f>VLOOKUP($A19,'Return Data'!$B$7:$R$1700,16,0)</f>
        <v>6.2028999999999996</v>
      </c>
      <c r="S19" s="67">
        <f t="shared" si="12"/>
        <v>42</v>
      </c>
    </row>
    <row r="20" spans="1:19" x14ac:dyDescent="0.3">
      <c r="A20" s="63" t="s">
        <v>278</v>
      </c>
      <c r="B20" s="64">
        <f>VLOOKUP($A20,'Return Data'!$B$7:$R$1700,3,0)</f>
        <v>44041</v>
      </c>
      <c r="C20" s="65">
        <f>VLOOKUP($A20,'Return Data'!$B$7:$R$1700,4,0)</f>
        <v>490.78910000000002</v>
      </c>
      <c r="D20" s="65">
        <f>VLOOKUP($A20,'Return Data'!$B$7:$R$1700,10,0)</f>
        <v>14.6114</v>
      </c>
      <c r="E20" s="66">
        <f t="shared" si="5"/>
        <v>29</v>
      </c>
      <c r="F20" s="65">
        <f>VLOOKUP($A20,'Return Data'!$B$7:$R$1700,11,0)</f>
        <v>-16.097000000000001</v>
      </c>
      <c r="G20" s="66">
        <f t="shared" si="6"/>
        <v>57</v>
      </c>
      <c r="H20" s="65">
        <f>VLOOKUP($A20,'Return Data'!$B$7:$R$1700,12,0)</f>
        <v>-13.3429</v>
      </c>
      <c r="I20" s="66">
        <f t="shared" si="7"/>
        <v>56</v>
      </c>
      <c r="J20" s="65">
        <f>VLOOKUP($A20,'Return Data'!$B$7:$R$1700,13,0)</f>
        <v>-9.7049000000000003</v>
      </c>
      <c r="K20" s="66">
        <f t="shared" si="8"/>
        <v>57</v>
      </c>
      <c r="L20" s="65">
        <f>VLOOKUP($A20,'Return Data'!$B$7:$R$1700,17,0)</f>
        <v>-6.3655999999999997</v>
      </c>
      <c r="M20" s="66">
        <f t="shared" si="9"/>
        <v>51</v>
      </c>
      <c r="N20" s="65">
        <f>VLOOKUP($A20,'Return Data'!$B$7:$R$1700,14,0)</f>
        <v>-2.3736000000000002</v>
      </c>
      <c r="O20" s="66">
        <f t="shared" si="10"/>
        <v>43</v>
      </c>
      <c r="P20" s="65">
        <f>VLOOKUP($A20,'Return Data'!$B$7:$R$1700,15,0)</f>
        <v>2.4418000000000002</v>
      </c>
      <c r="Q20" s="66">
        <f t="shared" si="11"/>
        <v>38</v>
      </c>
      <c r="R20" s="65">
        <f>VLOOKUP($A20,'Return Data'!$B$7:$R$1700,16,0)</f>
        <v>20.0379</v>
      </c>
      <c r="S20" s="67">
        <f t="shared" si="12"/>
        <v>2</v>
      </c>
    </row>
    <row r="21" spans="1:19" x14ac:dyDescent="0.3">
      <c r="A21" s="63" t="s">
        <v>279</v>
      </c>
      <c r="B21" s="64">
        <f>VLOOKUP($A21,'Return Data'!$B$7:$R$1700,3,0)</f>
        <v>44041</v>
      </c>
      <c r="C21" s="65">
        <f>VLOOKUP($A21,'Return Data'!$B$7:$R$1700,4,0)</f>
        <v>331.83600000000001</v>
      </c>
      <c r="D21" s="65">
        <f>VLOOKUP($A21,'Return Data'!$B$7:$R$1700,10,0)</f>
        <v>15.614599999999999</v>
      </c>
      <c r="E21" s="66">
        <f t="shared" si="5"/>
        <v>21</v>
      </c>
      <c r="F21" s="65">
        <f>VLOOKUP($A21,'Return Data'!$B$7:$R$1700,11,0)</f>
        <v>-11.777699999999999</v>
      </c>
      <c r="G21" s="66">
        <f t="shared" si="6"/>
        <v>44</v>
      </c>
      <c r="H21" s="65">
        <f>VLOOKUP($A21,'Return Data'!$B$7:$R$1700,12,0)</f>
        <v>-7.8612000000000002</v>
      </c>
      <c r="I21" s="66">
        <f t="shared" si="7"/>
        <v>41</v>
      </c>
      <c r="J21" s="65">
        <f>VLOOKUP($A21,'Return Data'!$B$7:$R$1700,13,0)</f>
        <v>-5.3436000000000003</v>
      </c>
      <c r="K21" s="66">
        <f t="shared" si="8"/>
        <v>51</v>
      </c>
      <c r="L21" s="65">
        <f>VLOOKUP($A21,'Return Data'!$B$7:$R$1700,17,0)</f>
        <v>-2.6328999999999998</v>
      </c>
      <c r="M21" s="66">
        <f t="shared" si="9"/>
        <v>27</v>
      </c>
      <c r="N21" s="65">
        <f>VLOOKUP($A21,'Return Data'!$B$7:$R$1700,14,0)</f>
        <v>0.60050000000000003</v>
      </c>
      <c r="O21" s="66">
        <f t="shared" si="10"/>
        <v>25</v>
      </c>
      <c r="P21" s="65">
        <f>VLOOKUP($A21,'Return Data'!$B$7:$R$1700,15,0)</f>
        <v>6.8688000000000002</v>
      </c>
      <c r="Q21" s="66">
        <f t="shared" si="11"/>
        <v>11</v>
      </c>
      <c r="R21" s="65">
        <f>VLOOKUP($A21,'Return Data'!$B$7:$R$1700,16,0)</f>
        <v>19.581299999999999</v>
      </c>
      <c r="S21" s="67">
        <f t="shared" si="12"/>
        <v>3</v>
      </c>
    </row>
    <row r="22" spans="1:19" x14ac:dyDescent="0.3">
      <c r="A22" s="63" t="s">
        <v>280</v>
      </c>
      <c r="B22" s="64">
        <f>VLOOKUP($A22,'Return Data'!$B$7:$R$1700,3,0)</f>
        <v>44041</v>
      </c>
      <c r="C22" s="65">
        <f>VLOOKUP($A22,'Return Data'!$B$7:$R$1700,4,0)</f>
        <v>1475.5141573927201</v>
      </c>
      <c r="D22" s="65">
        <f>VLOOKUP($A22,'Return Data'!$B$7:$R$1700,10,0)</f>
        <v>14.405200000000001</v>
      </c>
      <c r="E22" s="66">
        <f t="shared" si="5"/>
        <v>31</v>
      </c>
      <c r="F22" s="65">
        <f>VLOOKUP($A22,'Return Data'!$B$7:$R$1700,11,0)</f>
        <v>-12.751899999999999</v>
      </c>
      <c r="G22" s="66">
        <f t="shared" si="6"/>
        <v>49</v>
      </c>
      <c r="H22" s="65">
        <f>VLOOKUP($A22,'Return Data'!$B$7:$R$1700,12,0)</f>
        <v>-11.1267</v>
      </c>
      <c r="I22" s="66">
        <f t="shared" si="7"/>
        <v>50</v>
      </c>
      <c r="J22" s="65">
        <f>VLOOKUP($A22,'Return Data'!$B$7:$R$1700,13,0)</f>
        <v>-8.9960000000000004</v>
      </c>
      <c r="K22" s="66">
        <f t="shared" si="8"/>
        <v>54</v>
      </c>
      <c r="L22" s="65">
        <f>VLOOKUP($A22,'Return Data'!$B$7:$R$1700,17,0)</f>
        <v>-6.2333999999999996</v>
      </c>
      <c r="M22" s="66">
        <f t="shared" si="9"/>
        <v>47</v>
      </c>
      <c r="N22" s="65">
        <f>VLOOKUP($A22,'Return Data'!$B$7:$R$1700,14,0)</f>
        <v>-3.7378</v>
      </c>
      <c r="O22" s="66">
        <f t="shared" si="10"/>
        <v>46</v>
      </c>
      <c r="P22" s="65">
        <f>VLOOKUP($A22,'Return Data'!$B$7:$R$1700,15,0)</f>
        <v>2.8052999999999999</v>
      </c>
      <c r="Q22" s="66">
        <f t="shared" si="11"/>
        <v>36</v>
      </c>
      <c r="R22" s="65">
        <f>VLOOKUP($A22,'Return Data'!$B$7:$R$1700,16,0)</f>
        <v>22.7697</v>
      </c>
      <c r="S22" s="67">
        <f t="shared" si="12"/>
        <v>1</v>
      </c>
    </row>
    <row r="23" spans="1:19" x14ac:dyDescent="0.3">
      <c r="A23" s="63" t="s">
        <v>281</v>
      </c>
      <c r="B23" s="64">
        <f>VLOOKUP($A23,'Return Data'!$B$7:$R$1700,3,0)</f>
        <v>44041</v>
      </c>
      <c r="C23" s="65">
        <f>VLOOKUP($A23,'Return Data'!$B$7:$R$1700,4,0)</f>
        <v>34.2346</v>
      </c>
      <c r="D23" s="65">
        <f>VLOOKUP($A23,'Return Data'!$B$7:$R$1700,10,0)</f>
        <v>12.9102</v>
      </c>
      <c r="E23" s="66">
        <f t="shared" si="5"/>
        <v>44</v>
      </c>
      <c r="F23" s="65">
        <f>VLOOKUP($A23,'Return Data'!$B$7:$R$1700,11,0)</f>
        <v>-12.8451</v>
      </c>
      <c r="G23" s="66">
        <f t="shared" si="6"/>
        <v>50</v>
      </c>
      <c r="H23" s="65">
        <f>VLOOKUP($A23,'Return Data'!$B$7:$R$1700,12,0)</f>
        <v>-7.5128000000000004</v>
      </c>
      <c r="I23" s="66">
        <f t="shared" si="7"/>
        <v>39</v>
      </c>
      <c r="J23" s="65">
        <f>VLOOKUP($A23,'Return Data'!$B$7:$R$1700,13,0)</f>
        <v>-2.7702</v>
      </c>
      <c r="K23" s="66">
        <f t="shared" si="8"/>
        <v>43</v>
      </c>
      <c r="L23" s="65">
        <f>VLOOKUP($A23,'Return Data'!$B$7:$R$1700,17,0)</f>
        <v>-4.1544999999999996</v>
      </c>
      <c r="M23" s="66">
        <f t="shared" si="9"/>
        <v>39</v>
      </c>
      <c r="N23" s="65">
        <f>VLOOKUP($A23,'Return Data'!$B$7:$R$1700,14,0)</f>
        <v>-1.8221000000000001</v>
      </c>
      <c r="O23" s="66">
        <f t="shared" si="10"/>
        <v>39</v>
      </c>
      <c r="P23" s="65">
        <f>VLOOKUP($A23,'Return Data'!$B$7:$R$1700,15,0)</f>
        <v>4.633</v>
      </c>
      <c r="Q23" s="66">
        <f t="shared" si="11"/>
        <v>24</v>
      </c>
      <c r="R23" s="65">
        <f>VLOOKUP($A23,'Return Data'!$B$7:$R$1700,16,0)</f>
        <v>9.4909999999999997</v>
      </c>
      <c r="S23" s="67">
        <f t="shared" si="12"/>
        <v>35</v>
      </c>
    </row>
    <row r="24" spans="1:19" x14ac:dyDescent="0.3">
      <c r="A24" s="63" t="s">
        <v>282</v>
      </c>
      <c r="B24" s="64">
        <f>VLOOKUP($A24,'Return Data'!$B$7:$R$1700,3,0)</f>
        <v>44041</v>
      </c>
      <c r="C24" s="65">
        <f>VLOOKUP($A24,'Return Data'!$B$7:$R$1700,4,0)</f>
        <v>351.13</v>
      </c>
      <c r="D24" s="65">
        <f>VLOOKUP($A24,'Return Data'!$B$7:$R$1700,10,0)</f>
        <v>15.5299</v>
      </c>
      <c r="E24" s="66">
        <f t="shared" si="5"/>
        <v>23</v>
      </c>
      <c r="F24" s="65">
        <f>VLOOKUP($A24,'Return Data'!$B$7:$R$1700,11,0)</f>
        <v>-11.3398</v>
      </c>
      <c r="G24" s="66">
        <f t="shared" si="6"/>
        <v>39</v>
      </c>
      <c r="H24" s="65">
        <f>VLOOKUP($A24,'Return Data'!$B$7:$R$1700,12,0)</f>
        <v>-6.7061999999999999</v>
      </c>
      <c r="I24" s="66">
        <f t="shared" si="7"/>
        <v>34</v>
      </c>
      <c r="J24" s="65">
        <f>VLOOKUP($A24,'Return Data'!$B$7:$R$1700,13,0)</f>
        <v>-4.0785999999999998</v>
      </c>
      <c r="K24" s="66">
        <f t="shared" si="8"/>
        <v>49</v>
      </c>
      <c r="L24" s="65">
        <f>VLOOKUP($A24,'Return Data'!$B$7:$R$1700,17,0)</f>
        <v>-2.6907000000000001</v>
      </c>
      <c r="M24" s="66">
        <f t="shared" si="9"/>
        <v>29</v>
      </c>
      <c r="N24" s="65">
        <f>VLOOKUP($A24,'Return Data'!$B$7:$R$1700,14,0)</f>
        <v>2.1524999999999999</v>
      </c>
      <c r="O24" s="66">
        <f t="shared" si="10"/>
        <v>17</v>
      </c>
      <c r="P24" s="65">
        <f>VLOOKUP($A24,'Return Data'!$B$7:$R$1700,15,0)</f>
        <v>5.0884</v>
      </c>
      <c r="Q24" s="66">
        <f t="shared" si="11"/>
        <v>20</v>
      </c>
      <c r="R24" s="65">
        <f>VLOOKUP($A24,'Return Data'!$B$7:$R$1700,16,0)</f>
        <v>18.505400000000002</v>
      </c>
      <c r="S24" s="67">
        <f t="shared" si="12"/>
        <v>4</v>
      </c>
    </row>
    <row r="25" spans="1:19" x14ac:dyDescent="0.3">
      <c r="A25" s="63" t="s">
        <v>283</v>
      </c>
      <c r="B25" s="64">
        <f>VLOOKUP($A25,'Return Data'!$B$7:$R$1700,3,0)</f>
        <v>44041</v>
      </c>
      <c r="C25" s="65">
        <f>VLOOKUP($A25,'Return Data'!$B$7:$R$1700,4,0)</f>
        <v>9.4</v>
      </c>
      <c r="D25" s="65">
        <f>VLOOKUP($A25,'Return Data'!$B$7:$R$1700,10,0)</f>
        <v>12.171799999999999</v>
      </c>
      <c r="E25" s="66">
        <f t="shared" si="5"/>
        <v>51</v>
      </c>
      <c r="F25" s="65">
        <f>VLOOKUP($A25,'Return Data'!$B$7:$R$1700,11,0)</f>
        <v>-19.863600000000002</v>
      </c>
      <c r="G25" s="66">
        <f t="shared" si="6"/>
        <v>59</v>
      </c>
      <c r="H25" s="65">
        <f>VLOOKUP($A25,'Return Data'!$B$7:$R$1700,12,0)</f>
        <v>-16.370100000000001</v>
      </c>
      <c r="I25" s="66">
        <f t="shared" si="7"/>
        <v>62</v>
      </c>
      <c r="J25" s="65">
        <f>VLOOKUP($A25,'Return Data'!$B$7:$R$1700,13,0)</f>
        <v>-9.0908999999999995</v>
      </c>
      <c r="K25" s="66">
        <f t="shared" si="8"/>
        <v>55</v>
      </c>
      <c r="L25" s="65">
        <f>VLOOKUP($A25,'Return Data'!$B$7:$R$1700,17,0)</f>
        <v>-6.3337000000000003</v>
      </c>
      <c r="M25" s="66">
        <f t="shared" si="9"/>
        <v>49</v>
      </c>
      <c r="N25" s="65"/>
      <c r="O25" s="66"/>
      <c r="P25" s="65"/>
      <c r="Q25" s="66"/>
      <c r="R25" s="65">
        <f>VLOOKUP($A25,'Return Data'!$B$7:$R$1700,16,0)</f>
        <v>-2.5949</v>
      </c>
      <c r="S25" s="67">
        <f t="shared" si="12"/>
        <v>53</v>
      </c>
    </row>
    <row r="26" spans="1:19" x14ac:dyDescent="0.3">
      <c r="A26" s="63" t="s">
        <v>284</v>
      </c>
      <c r="B26" s="64">
        <f>VLOOKUP($A26,'Return Data'!$B$7:$R$1700,3,0)</f>
        <v>44041</v>
      </c>
      <c r="C26" s="65">
        <f>VLOOKUP($A26,'Return Data'!$B$7:$R$1700,4,0)</f>
        <v>24.6</v>
      </c>
      <c r="D26" s="65">
        <f>VLOOKUP($A26,'Return Data'!$B$7:$R$1700,10,0)</f>
        <v>5.6700999999999997</v>
      </c>
      <c r="E26" s="66">
        <f t="shared" si="5"/>
        <v>66</v>
      </c>
      <c r="F26" s="65">
        <f>VLOOKUP($A26,'Return Data'!$B$7:$R$1700,11,0)</f>
        <v>-14.7018</v>
      </c>
      <c r="G26" s="66">
        <f t="shared" si="6"/>
        <v>54</v>
      </c>
      <c r="H26" s="65">
        <f>VLOOKUP($A26,'Return Data'!$B$7:$R$1700,12,0)</f>
        <v>-12.2682</v>
      </c>
      <c r="I26" s="66">
        <f t="shared" si="7"/>
        <v>54</v>
      </c>
      <c r="J26" s="65">
        <f>VLOOKUP($A26,'Return Data'!$B$7:$R$1700,13,0)</f>
        <v>4.07E-2</v>
      </c>
      <c r="K26" s="66">
        <f t="shared" si="8"/>
        <v>31</v>
      </c>
      <c r="L26" s="65">
        <f>VLOOKUP($A26,'Return Data'!$B$7:$R$1700,17,0)</f>
        <v>-4.4943999999999997</v>
      </c>
      <c r="M26" s="66">
        <f t="shared" si="9"/>
        <v>40</v>
      </c>
      <c r="N26" s="65">
        <f>VLOOKUP($A26,'Return Data'!$B$7:$R$1700,14,0)</f>
        <v>0</v>
      </c>
      <c r="O26" s="66">
        <f t="shared" si="10"/>
        <v>28</v>
      </c>
      <c r="P26" s="65">
        <f>VLOOKUP($A26,'Return Data'!$B$7:$R$1700,15,0)</f>
        <v>3.2705000000000002</v>
      </c>
      <c r="Q26" s="66">
        <f t="shared" si="11"/>
        <v>34</v>
      </c>
      <c r="R26" s="65">
        <f>VLOOKUP($A26,'Return Data'!$B$7:$R$1700,16,0)</f>
        <v>13.961600000000001</v>
      </c>
      <c r="S26" s="67">
        <f t="shared" si="12"/>
        <v>16</v>
      </c>
    </row>
    <row r="27" spans="1:19" x14ac:dyDescent="0.3">
      <c r="A27" s="63" t="s">
        <v>285</v>
      </c>
      <c r="B27" s="64">
        <f>VLOOKUP($A27,'Return Data'!$B$7:$R$1700,3,0)</f>
        <v>44041</v>
      </c>
      <c r="C27" s="65">
        <f>VLOOKUP($A27,'Return Data'!$B$7:$R$1700,4,0)</f>
        <v>50.02</v>
      </c>
      <c r="D27" s="65">
        <f>VLOOKUP($A27,'Return Data'!$B$7:$R$1700,10,0)</f>
        <v>17.252700000000001</v>
      </c>
      <c r="E27" s="66">
        <f t="shared" si="5"/>
        <v>14</v>
      </c>
      <c r="F27" s="65">
        <f>VLOOKUP($A27,'Return Data'!$B$7:$R$1700,11,0)</f>
        <v>-11.718999999999999</v>
      </c>
      <c r="G27" s="66">
        <f t="shared" si="6"/>
        <v>43</v>
      </c>
      <c r="H27" s="65">
        <f>VLOOKUP($A27,'Return Data'!$B$7:$R$1700,12,0)</f>
        <v>-6.9913999999999996</v>
      </c>
      <c r="I27" s="66">
        <f t="shared" si="7"/>
        <v>36</v>
      </c>
      <c r="J27" s="65">
        <f>VLOOKUP($A27,'Return Data'!$B$7:$R$1700,13,0)</f>
        <v>-5.1574</v>
      </c>
      <c r="K27" s="66">
        <f t="shared" si="8"/>
        <v>50</v>
      </c>
      <c r="L27" s="65">
        <f>VLOOKUP($A27,'Return Data'!$B$7:$R$1700,17,0)</f>
        <v>-6.1993</v>
      </c>
      <c r="M27" s="66">
        <f t="shared" si="9"/>
        <v>46</v>
      </c>
      <c r="N27" s="65">
        <f>VLOOKUP($A27,'Return Data'!$B$7:$R$1700,14,0)</f>
        <v>-1.2886</v>
      </c>
      <c r="O27" s="66">
        <f t="shared" si="10"/>
        <v>36</v>
      </c>
      <c r="P27" s="65">
        <f>VLOOKUP($A27,'Return Data'!$B$7:$R$1700,15,0)</f>
        <v>4.1079999999999997</v>
      </c>
      <c r="Q27" s="66">
        <f t="shared" si="11"/>
        <v>29</v>
      </c>
      <c r="R27" s="65">
        <f>VLOOKUP($A27,'Return Data'!$B$7:$R$1700,16,0)</f>
        <v>14.8908</v>
      </c>
      <c r="S27" s="67">
        <f t="shared" si="12"/>
        <v>13</v>
      </c>
    </row>
    <row r="28" spans="1:19" x14ac:dyDescent="0.3">
      <c r="A28" s="63" t="s">
        <v>286</v>
      </c>
      <c r="B28" s="64">
        <f>VLOOKUP($A28,'Return Data'!$B$7:$R$1700,3,0)</f>
        <v>44041</v>
      </c>
      <c r="C28" s="65">
        <f>VLOOKUP($A28,'Return Data'!$B$7:$R$1700,4,0)</f>
        <v>9</v>
      </c>
      <c r="D28" s="65">
        <f>VLOOKUP($A28,'Return Data'!$B$7:$R$1700,10,0)</f>
        <v>11.386100000000001</v>
      </c>
      <c r="E28" s="66">
        <f t="shared" si="5"/>
        <v>55</v>
      </c>
      <c r="F28" s="65">
        <f>VLOOKUP($A28,'Return Data'!$B$7:$R$1700,11,0)</f>
        <v>-11.154999999999999</v>
      </c>
      <c r="G28" s="66">
        <f t="shared" si="6"/>
        <v>36</v>
      </c>
      <c r="H28" s="65">
        <f>VLOOKUP($A28,'Return Data'!$B$7:$R$1700,12,0)</f>
        <v>-9.4566999999999997</v>
      </c>
      <c r="I28" s="66">
        <f t="shared" si="7"/>
        <v>47</v>
      </c>
      <c r="J28" s="65">
        <f>VLOOKUP($A28,'Return Data'!$B$7:$R$1700,13,0)</f>
        <v>-3.2258</v>
      </c>
      <c r="K28" s="66">
        <f t="shared" si="8"/>
        <v>45</v>
      </c>
      <c r="L28" s="65">
        <f>VLOOKUP($A28,'Return Data'!$B$7:$R$1700,17,0)</f>
        <v>-3.5619999999999998</v>
      </c>
      <c r="M28" s="66">
        <f t="shared" si="9"/>
        <v>31</v>
      </c>
      <c r="N28" s="65"/>
      <c r="O28" s="66"/>
      <c r="P28" s="65"/>
      <c r="Q28" s="66"/>
      <c r="R28" s="65">
        <f>VLOOKUP($A28,'Return Data'!$B$7:$R$1700,16,0)</f>
        <v>-3.9918999999999998</v>
      </c>
      <c r="S28" s="67">
        <f t="shared" si="12"/>
        <v>56</v>
      </c>
    </row>
    <row r="29" spans="1:19" x14ac:dyDescent="0.3">
      <c r="A29" s="63" t="s">
        <v>287</v>
      </c>
      <c r="B29" s="64">
        <f>VLOOKUP($A29,'Return Data'!$B$7:$R$1700,3,0)</f>
        <v>44041</v>
      </c>
      <c r="C29" s="65">
        <f>VLOOKUP($A29,'Return Data'!$B$7:$R$1700,4,0)</f>
        <v>51.16</v>
      </c>
      <c r="D29" s="65">
        <f>VLOOKUP($A29,'Return Data'!$B$7:$R$1700,10,0)</f>
        <v>13.210900000000001</v>
      </c>
      <c r="E29" s="66">
        <f t="shared" si="5"/>
        <v>41</v>
      </c>
      <c r="F29" s="65">
        <f>VLOOKUP($A29,'Return Data'!$B$7:$R$1700,11,0)</f>
        <v>-6.8802000000000003</v>
      </c>
      <c r="G29" s="66">
        <f t="shared" si="6"/>
        <v>14</v>
      </c>
      <c r="H29" s="65">
        <f>VLOOKUP($A29,'Return Data'!$B$7:$R$1700,12,0)</f>
        <v>-2.9037999999999999</v>
      </c>
      <c r="I29" s="66">
        <f t="shared" si="7"/>
        <v>21</v>
      </c>
      <c r="J29" s="65">
        <f>VLOOKUP($A29,'Return Data'!$B$7:$R$1700,13,0)</f>
        <v>5.7024999999999997</v>
      </c>
      <c r="K29" s="66">
        <f t="shared" si="8"/>
        <v>13</v>
      </c>
      <c r="L29" s="65">
        <f>VLOOKUP($A29,'Return Data'!$B$7:$R$1700,17,0)</f>
        <v>-0.53110000000000002</v>
      </c>
      <c r="M29" s="66">
        <f t="shared" si="9"/>
        <v>16</v>
      </c>
      <c r="N29" s="65">
        <f>VLOOKUP($A29,'Return Data'!$B$7:$R$1700,14,0)</f>
        <v>4.6247999999999996</v>
      </c>
      <c r="O29" s="66">
        <f t="shared" si="10"/>
        <v>8</v>
      </c>
      <c r="P29" s="65">
        <f>VLOOKUP($A29,'Return Data'!$B$7:$R$1700,15,0)</f>
        <v>6.9547999999999996</v>
      </c>
      <c r="Q29" s="66">
        <f t="shared" si="11"/>
        <v>10</v>
      </c>
      <c r="R29" s="65">
        <f>VLOOKUP($A29,'Return Data'!$B$7:$R$1700,16,0)</f>
        <v>12.760999999999999</v>
      </c>
      <c r="S29" s="67">
        <f t="shared" si="12"/>
        <v>21</v>
      </c>
    </row>
    <row r="30" spans="1:19" x14ac:dyDescent="0.3">
      <c r="A30" s="63" t="s">
        <v>288</v>
      </c>
      <c r="B30" s="64">
        <f>VLOOKUP($A30,'Return Data'!$B$7:$R$1700,3,0)</f>
        <v>44041</v>
      </c>
      <c r="C30" s="65">
        <f>VLOOKUP($A30,'Return Data'!$B$7:$R$1700,4,0)</f>
        <v>9.4450000000000003</v>
      </c>
      <c r="D30" s="65">
        <f>VLOOKUP($A30,'Return Data'!$B$7:$R$1700,10,0)</f>
        <v>14.3338</v>
      </c>
      <c r="E30" s="66">
        <f t="shared" si="5"/>
        <v>32</v>
      </c>
      <c r="F30" s="65">
        <f>VLOOKUP($A30,'Return Data'!$B$7:$R$1700,11,0)</f>
        <v>-13.175000000000001</v>
      </c>
      <c r="G30" s="66">
        <f t="shared" si="6"/>
        <v>51</v>
      </c>
      <c r="H30" s="65"/>
      <c r="I30" s="66"/>
      <c r="J30" s="65"/>
      <c r="K30" s="66"/>
      <c r="L30" s="65"/>
      <c r="M30" s="66"/>
      <c r="N30" s="65"/>
      <c r="O30" s="66"/>
      <c r="P30" s="65"/>
      <c r="Q30" s="66"/>
      <c r="R30" s="65">
        <f>VLOOKUP($A30,'Return Data'!$B$7:$R$1700,16,0)</f>
        <v>-5.55</v>
      </c>
      <c r="S30" s="67">
        <f t="shared" si="12"/>
        <v>58</v>
      </c>
    </row>
    <row r="31" spans="1:19" x14ac:dyDescent="0.3">
      <c r="A31" s="63" t="s">
        <v>289</v>
      </c>
      <c r="B31" s="64">
        <f>VLOOKUP($A31,'Return Data'!$B$7:$R$1700,3,0)</f>
        <v>44041</v>
      </c>
      <c r="C31" s="65">
        <f>VLOOKUP($A31,'Return Data'!$B$7:$R$1700,4,0)</f>
        <v>16.6005</v>
      </c>
      <c r="D31" s="65">
        <f>VLOOKUP($A31,'Return Data'!$B$7:$R$1700,10,0)</f>
        <v>16.0915</v>
      </c>
      <c r="E31" s="66">
        <f t="shared" si="5"/>
        <v>16</v>
      </c>
      <c r="F31" s="65">
        <f>VLOOKUP($A31,'Return Data'!$B$7:$R$1700,11,0)</f>
        <v>-12.017200000000001</v>
      </c>
      <c r="G31" s="66">
        <f t="shared" si="6"/>
        <v>47</v>
      </c>
      <c r="H31" s="65">
        <f>VLOOKUP($A31,'Return Data'!$B$7:$R$1700,12,0)</f>
        <v>-9.9184000000000001</v>
      </c>
      <c r="I31" s="66">
        <f t="shared" si="7"/>
        <v>48</v>
      </c>
      <c r="J31" s="65">
        <f>VLOOKUP($A31,'Return Data'!$B$7:$R$1700,13,0)</f>
        <v>1.2484999999999999</v>
      </c>
      <c r="K31" s="66">
        <f t="shared" si="8"/>
        <v>25</v>
      </c>
      <c r="L31" s="65">
        <f>VLOOKUP($A31,'Return Data'!$B$7:$R$1700,17,0)</f>
        <v>-1.6633</v>
      </c>
      <c r="M31" s="66">
        <f t="shared" si="9"/>
        <v>22</v>
      </c>
      <c r="N31" s="65">
        <f>VLOOKUP($A31,'Return Data'!$B$7:$R$1700,14,0)</f>
        <v>2.4636</v>
      </c>
      <c r="O31" s="66">
        <f t="shared" si="10"/>
        <v>13</v>
      </c>
      <c r="P31" s="65">
        <f>VLOOKUP($A31,'Return Data'!$B$7:$R$1700,15,0)</f>
        <v>6.3940999999999999</v>
      </c>
      <c r="Q31" s="66">
        <f t="shared" si="11"/>
        <v>16</v>
      </c>
      <c r="R31" s="65">
        <f>VLOOKUP($A31,'Return Data'!$B$7:$R$1700,16,0)</f>
        <v>4.1939000000000002</v>
      </c>
      <c r="S31" s="67">
        <f t="shared" si="12"/>
        <v>48</v>
      </c>
    </row>
    <row r="32" spans="1:19" x14ac:dyDescent="0.3">
      <c r="A32" s="63" t="s">
        <v>290</v>
      </c>
      <c r="B32" s="64">
        <f>VLOOKUP($A32,'Return Data'!$B$7:$R$1700,3,0)</f>
        <v>44041</v>
      </c>
      <c r="C32" s="65">
        <f>VLOOKUP($A32,'Return Data'!$B$7:$R$1700,4,0)</f>
        <v>43.173000000000002</v>
      </c>
      <c r="D32" s="65">
        <f>VLOOKUP($A32,'Return Data'!$B$7:$R$1700,10,0)</f>
        <v>13.4102</v>
      </c>
      <c r="E32" s="66">
        <f t="shared" si="5"/>
        <v>40</v>
      </c>
      <c r="F32" s="65">
        <f>VLOOKUP($A32,'Return Data'!$B$7:$R$1700,11,0)</f>
        <v>-11.8954</v>
      </c>
      <c r="G32" s="66">
        <f t="shared" si="6"/>
        <v>46</v>
      </c>
      <c r="H32" s="65">
        <f>VLOOKUP($A32,'Return Data'!$B$7:$R$1700,12,0)</f>
        <v>-4.1749999999999998</v>
      </c>
      <c r="I32" s="66">
        <f t="shared" si="7"/>
        <v>27</v>
      </c>
      <c r="J32" s="65">
        <f>VLOOKUP($A32,'Return Data'!$B$7:$R$1700,13,0)</f>
        <v>0.32069999999999999</v>
      </c>
      <c r="K32" s="66">
        <f t="shared" si="8"/>
        <v>29</v>
      </c>
      <c r="L32" s="65">
        <f>VLOOKUP($A32,'Return Data'!$B$7:$R$1700,17,0)</f>
        <v>1.02</v>
      </c>
      <c r="M32" s="66">
        <f t="shared" si="9"/>
        <v>10</v>
      </c>
      <c r="N32" s="65">
        <f>VLOOKUP($A32,'Return Data'!$B$7:$R$1700,14,0)</f>
        <v>2.2065000000000001</v>
      </c>
      <c r="O32" s="66">
        <f t="shared" si="10"/>
        <v>16</v>
      </c>
      <c r="P32" s="65">
        <f>VLOOKUP($A32,'Return Data'!$B$7:$R$1700,15,0)</f>
        <v>6.1967999999999996</v>
      </c>
      <c r="Q32" s="66">
        <f t="shared" si="11"/>
        <v>17</v>
      </c>
      <c r="R32" s="65">
        <f>VLOOKUP($A32,'Return Data'!$B$7:$R$1700,16,0)</f>
        <v>10.4689</v>
      </c>
      <c r="S32" s="67">
        <f t="shared" si="12"/>
        <v>28</v>
      </c>
    </row>
    <row r="33" spans="1:19" x14ac:dyDescent="0.3">
      <c r="A33" s="63" t="s">
        <v>291</v>
      </c>
      <c r="B33" s="64">
        <f>VLOOKUP($A33,'Return Data'!$B$7:$R$1700,3,0)</f>
        <v>44041</v>
      </c>
      <c r="C33" s="65">
        <f>VLOOKUP($A33,'Return Data'!$B$7:$R$1700,4,0)</f>
        <v>50.070999999999998</v>
      </c>
      <c r="D33" s="65">
        <f>VLOOKUP($A33,'Return Data'!$B$7:$R$1700,10,0)</f>
        <v>14.0336</v>
      </c>
      <c r="E33" s="66">
        <f t="shared" si="5"/>
        <v>34</v>
      </c>
      <c r="F33" s="65">
        <f>VLOOKUP($A33,'Return Data'!$B$7:$R$1700,11,0)</f>
        <v>-11.576000000000001</v>
      </c>
      <c r="G33" s="66">
        <f t="shared" si="6"/>
        <v>41</v>
      </c>
      <c r="H33" s="65">
        <f>VLOOKUP($A33,'Return Data'!$B$7:$R$1700,12,0)</f>
        <v>-7.2209000000000003</v>
      </c>
      <c r="I33" s="66">
        <f t="shared" si="7"/>
        <v>37</v>
      </c>
      <c r="J33" s="65">
        <f>VLOOKUP($A33,'Return Data'!$B$7:$R$1700,13,0)</f>
        <v>-2.6518999999999999</v>
      </c>
      <c r="K33" s="66">
        <f t="shared" si="8"/>
        <v>42</v>
      </c>
      <c r="L33" s="65">
        <f>VLOOKUP($A33,'Return Data'!$B$7:$R$1700,17,0)</f>
        <v>-5.6614000000000004</v>
      </c>
      <c r="M33" s="66">
        <f t="shared" si="9"/>
        <v>45</v>
      </c>
      <c r="N33" s="65">
        <f>VLOOKUP($A33,'Return Data'!$B$7:$R$1700,14,0)</f>
        <v>-1.2271000000000001</v>
      </c>
      <c r="O33" s="66">
        <f t="shared" si="10"/>
        <v>35</v>
      </c>
      <c r="P33" s="65">
        <f>VLOOKUP($A33,'Return Data'!$B$7:$R$1700,15,0)</f>
        <v>5.085</v>
      </c>
      <c r="Q33" s="66">
        <f t="shared" si="11"/>
        <v>21</v>
      </c>
      <c r="R33" s="65">
        <f>VLOOKUP($A33,'Return Data'!$B$7:$R$1700,16,0)</f>
        <v>11.8124</v>
      </c>
      <c r="S33" s="67">
        <f t="shared" si="12"/>
        <v>24</v>
      </c>
    </row>
    <row r="34" spans="1:19" x14ac:dyDescent="0.3">
      <c r="A34" s="63" t="s">
        <v>292</v>
      </c>
      <c r="B34" s="64">
        <f>VLOOKUP($A34,'Return Data'!$B$7:$R$1700,3,0)</f>
        <v>44041</v>
      </c>
      <c r="C34" s="65">
        <f>VLOOKUP($A34,'Return Data'!$B$7:$R$1700,4,0)</f>
        <v>61.931600000000003</v>
      </c>
      <c r="D34" s="65">
        <f>VLOOKUP($A34,'Return Data'!$B$7:$R$1700,10,0)</f>
        <v>9.8885000000000005</v>
      </c>
      <c r="E34" s="66">
        <f t="shared" si="5"/>
        <v>62</v>
      </c>
      <c r="F34" s="65">
        <f>VLOOKUP($A34,'Return Data'!$B$7:$R$1700,11,0)</f>
        <v>-16.939599999999999</v>
      </c>
      <c r="G34" s="66">
        <f t="shared" si="6"/>
        <v>58</v>
      </c>
      <c r="H34" s="65">
        <f>VLOOKUP($A34,'Return Data'!$B$7:$R$1700,12,0)</f>
        <v>-12.1357</v>
      </c>
      <c r="I34" s="66">
        <f t="shared" si="7"/>
        <v>53</v>
      </c>
      <c r="J34" s="65">
        <f>VLOOKUP($A34,'Return Data'!$B$7:$R$1700,13,0)</f>
        <v>-3.8285999999999998</v>
      </c>
      <c r="K34" s="66">
        <f t="shared" si="8"/>
        <v>47</v>
      </c>
      <c r="L34" s="65">
        <f>VLOOKUP($A34,'Return Data'!$B$7:$R$1700,17,0)</f>
        <v>-2.4308999999999998</v>
      </c>
      <c r="M34" s="66">
        <f t="shared" si="9"/>
        <v>26</v>
      </c>
      <c r="N34" s="65">
        <f>VLOOKUP($A34,'Return Data'!$B$7:$R$1700,14,0)</f>
        <v>1.3380000000000001</v>
      </c>
      <c r="O34" s="66">
        <f t="shared" si="10"/>
        <v>22</v>
      </c>
      <c r="P34" s="65">
        <f>VLOOKUP($A34,'Return Data'!$B$7:$R$1700,15,0)</f>
        <v>4.1889000000000003</v>
      </c>
      <c r="Q34" s="66">
        <f t="shared" si="11"/>
        <v>27</v>
      </c>
      <c r="R34" s="65">
        <f>VLOOKUP($A34,'Return Data'!$B$7:$R$1700,16,0)</f>
        <v>8.3450000000000006</v>
      </c>
      <c r="S34" s="67">
        <f t="shared" si="12"/>
        <v>38</v>
      </c>
    </row>
    <row r="35" spans="1:19" x14ac:dyDescent="0.3">
      <c r="A35" s="63" t="s">
        <v>436</v>
      </c>
      <c r="B35" s="64">
        <f>VLOOKUP($A35,'Return Data'!$B$7:$R$1700,3,0)</f>
        <v>44041</v>
      </c>
      <c r="C35" s="65">
        <f>VLOOKUP($A35,'Return Data'!$B$7:$R$1700,4,0)</f>
        <v>10.882400000000001</v>
      </c>
      <c r="D35" s="65">
        <f>VLOOKUP($A35,'Return Data'!$B$7:$R$1700,10,0)</f>
        <v>12.4099</v>
      </c>
      <c r="E35" s="66">
        <f t="shared" si="5"/>
        <v>50</v>
      </c>
      <c r="F35" s="65">
        <f>VLOOKUP($A35,'Return Data'!$B$7:$R$1700,11,0)</f>
        <v>-9.1339000000000006</v>
      </c>
      <c r="G35" s="66">
        <f t="shared" si="6"/>
        <v>28</v>
      </c>
      <c r="H35" s="65">
        <f>VLOOKUP($A35,'Return Data'!$B$7:$R$1700,12,0)</f>
        <v>-7.72</v>
      </c>
      <c r="I35" s="66">
        <f t="shared" si="7"/>
        <v>40</v>
      </c>
      <c r="J35" s="65">
        <f>VLOOKUP($A35,'Return Data'!$B$7:$R$1700,13,0)</f>
        <v>0.11219999999999999</v>
      </c>
      <c r="K35" s="66">
        <f t="shared" si="8"/>
        <v>30</v>
      </c>
      <c r="L35" s="65">
        <f>VLOOKUP($A35,'Return Data'!$B$7:$R$1700,17,0)</f>
        <v>-3.7349000000000001</v>
      </c>
      <c r="M35" s="66">
        <f t="shared" si="9"/>
        <v>35</v>
      </c>
      <c r="N35" s="65">
        <f>VLOOKUP($A35,'Return Data'!$B$7:$R$1700,14,0)</f>
        <v>-2.5310000000000001</v>
      </c>
      <c r="O35" s="66">
        <f t="shared" si="10"/>
        <v>44</v>
      </c>
      <c r="P35" s="65"/>
      <c r="Q35" s="66"/>
      <c r="R35" s="65">
        <f>VLOOKUP($A35,'Return Data'!$B$7:$R$1700,16,0)</f>
        <v>2.2618</v>
      </c>
      <c r="S35" s="67">
        <f t="shared" si="12"/>
        <v>49</v>
      </c>
    </row>
    <row r="36" spans="1:19" x14ac:dyDescent="0.3">
      <c r="A36" s="63" t="s">
        <v>294</v>
      </c>
      <c r="B36" s="64">
        <f>VLOOKUP($A36,'Return Data'!$B$7:$R$1700,3,0)</f>
        <v>44041</v>
      </c>
      <c r="C36" s="65">
        <f>VLOOKUP($A36,'Return Data'!$B$7:$R$1700,4,0)</f>
        <v>17.896999999999998</v>
      </c>
      <c r="D36" s="65">
        <f>VLOOKUP($A36,'Return Data'!$B$7:$R$1700,10,0)</f>
        <v>15.6286</v>
      </c>
      <c r="E36" s="66">
        <f t="shared" si="5"/>
        <v>20</v>
      </c>
      <c r="F36" s="65">
        <f>VLOOKUP($A36,'Return Data'!$B$7:$R$1700,11,0)</f>
        <v>-7.4707999999999997</v>
      </c>
      <c r="G36" s="66">
        <f t="shared" si="6"/>
        <v>19</v>
      </c>
      <c r="H36" s="65">
        <f>VLOOKUP($A36,'Return Data'!$B$7:$R$1700,12,0)</f>
        <v>-2.1379999999999999</v>
      </c>
      <c r="I36" s="66">
        <f t="shared" si="7"/>
        <v>17</v>
      </c>
      <c r="J36" s="65">
        <f>VLOOKUP($A36,'Return Data'!$B$7:$R$1700,13,0)</f>
        <v>3.4030999999999998</v>
      </c>
      <c r="K36" s="66">
        <f t="shared" si="8"/>
        <v>17</v>
      </c>
      <c r="L36" s="65">
        <f>VLOOKUP($A36,'Return Data'!$B$7:$R$1700,17,0)</f>
        <v>3.4424000000000001</v>
      </c>
      <c r="M36" s="66">
        <f t="shared" si="9"/>
        <v>5</v>
      </c>
      <c r="N36" s="65">
        <f>VLOOKUP($A36,'Return Data'!$B$7:$R$1700,14,0)</f>
        <v>5.5434999999999999</v>
      </c>
      <c r="O36" s="66">
        <f t="shared" si="10"/>
        <v>5</v>
      </c>
      <c r="P36" s="65"/>
      <c r="Q36" s="66"/>
      <c r="R36" s="65">
        <f>VLOOKUP($A36,'Return Data'!$B$7:$R$1700,16,0)</f>
        <v>13.5229</v>
      </c>
      <c r="S36" s="67">
        <f t="shared" si="12"/>
        <v>18</v>
      </c>
    </row>
    <row r="37" spans="1:19" x14ac:dyDescent="0.3">
      <c r="A37" s="63" t="s">
        <v>295</v>
      </c>
      <c r="B37" s="64">
        <f>VLOOKUP($A37,'Return Data'!$B$7:$R$1700,3,0)</f>
        <v>44041</v>
      </c>
      <c r="C37" s="65">
        <f>VLOOKUP($A37,'Return Data'!$B$7:$R$1700,4,0)</f>
        <v>16.209700000000002</v>
      </c>
      <c r="D37" s="65">
        <f>VLOOKUP($A37,'Return Data'!$B$7:$R$1700,10,0)</f>
        <v>10.373699999999999</v>
      </c>
      <c r="E37" s="66">
        <f t="shared" si="5"/>
        <v>58</v>
      </c>
      <c r="F37" s="65">
        <f>VLOOKUP($A37,'Return Data'!$B$7:$R$1700,11,0)</f>
        <v>-15.6724</v>
      </c>
      <c r="G37" s="66">
        <f t="shared" si="6"/>
        <v>56</v>
      </c>
      <c r="H37" s="65">
        <f>VLOOKUP($A37,'Return Data'!$B$7:$R$1700,12,0)</f>
        <v>-12.6006</v>
      </c>
      <c r="I37" s="66">
        <f t="shared" si="7"/>
        <v>55</v>
      </c>
      <c r="J37" s="65">
        <f>VLOOKUP($A37,'Return Data'!$B$7:$R$1700,13,0)</f>
        <v>-0.57050000000000001</v>
      </c>
      <c r="K37" s="66">
        <f t="shared" si="8"/>
        <v>37</v>
      </c>
      <c r="L37" s="65">
        <f>VLOOKUP($A37,'Return Data'!$B$7:$R$1700,17,0)</f>
        <v>-6.2426000000000004</v>
      </c>
      <c r="M37" s="66">
        <f t="shared" si="9"/>
        <v>48</v>
      </c>
      <c r="N37" s="65">
        <f>VLOOKUP($A37,'Return Data'!$B$7:$R$1700,14,0)</f>
        <v>-1.2045999999999999</v>
      </c>
      <c r="O37" s="66">
        <f t="shared" si="10"/>
        <v>34</v>
      </c>
      <c r="P37" s="65">
        <f>VLOOKUP($A37,'Return Data'!$B$7:$R$1700,15,0)</f>
        <v>7.1485000000000003</v>
      </c>
      <c r="Q37" s="66">
        <f t="shared" si="11"/>
        <v>9</v>
      </c>
      <c r="R37" s="65">
        <f>VLOOKUP($A37,'Return Data'!$B$7:$R$1700,16,0)</f>
        <v>9.1389999999999993</v>
      </c>
      <c r="S37" s="67">
        <f t="shared" si="12"/>
        <v>36</v>
      </c>
    </row>
    <row r="38" spans="1:19" x14ac:dyDescent="0.3">
      <c r="A38" s="63" t="s">
        <v>296</v>
      </c>
      <c r="B38" s="64">
        <f>VLOOKUP($A38,'Return Data'!$B$7:$R$1700,3,0)</f>
        <v>44041</v>
      </c>
      <c r="C38" s="65">
        <f>VLOOKUP($A38,'Return Data'!$B$7:$R$1700,4,0)</f>
        <v>44.055599999999998</v>
      </c>
      <c r="D38" s="65">
        <f>VLOOKUP($A38,'Return Data'!$B$7:$R$1700,10,0)</f>
        <v>11.7796</v>
      </c>
      <c r="E38" s="66">
        <f t="shared" si="5"/>
        <v>52</v>
      </c>
      <c r="F38" s="65">
        <f>VLOOKUP($A38,'Return Data'!$B$7:$R$1700,11,0)</f>
        <v>-20.945699999999999</v>
      </c>
      <c r="G38" s="66">
        <f t="shared" si="6"/>
        <v>60</v>
      </c>
      <c r="H38" s="65">
        <f>VLOOKUP($A38,'Return Data'!$B$7:$R$1700,12,0)</f>
        <v>-18.038499999999999</v>
      </c>
      <c r="I38" s="66">
        <f t="shared" si="7"/>
        <v>64</v>
      </c>
      <c r="J38" s="65">
        <f>VLOOKUP($A38,'Return Data'!$B$7:$R$1700,13,0)</f>
        <v>-13.048400000000001</v>
      </c>
      <c r="K38" s="66">
        <f t="shared" si="8"/>
        <v>62</v>
      </c>
      <c r="L38" s="65">
        <f>VLOOKUP($A38,'Return Data'!$B$7:$R$1700,17,0)</f>
        <v>-11.4893</v>
      </c>
      <c r="M38" s="66">
        <f t="shared" si="9"/>
        <v>55</v>
      </c>
      <c r="N38" s="65">
        <f>VLOOKUP($A38,'Return Data'!$B$7:$R$1700,14,0)</f>
        <v>-10.073</v>
      </c>
      <c r="O38" s="66">
        <f t="shared" si="10"/>
        <v>49</v>
      </c>
      <c r="P38" s="65">
        <f>VLOOKUP($A38,'Return Data'!$B$7:$R$1700,15,0)</f>
        <v>-0.99099999999999999</v>
      </c>
      <c r="Q38" s="66">
        <f t="shared" si="11"/>
        <v>39</v>
      </c>
      <c r="R38" s="65">
        <f>VLOOKUP($A38,'Return Data'!$B$7:$R$1700,16,0)</f>
        <v>10.4916</v>
      </c>
      <c r="S38" s="67">
        <f t="shared" si="12"/>
        <v>27</v>
      </c>
    </row>
    <row r="39" spans="1:19" x14ac:dyDescent="0.3">
      <c r="A39" s="63" t="s">
        <v>297</v>
      </c>
      <c r="B39" s="64">
        <f>VLOOKUP($A39,'Return Data'!$B$7:$R$1700,3,0)</f>
        <v>44041</v>
      </c>
      <c r="C39" s="65">
        <f>VLOOKUP($A39,'Return Data'!$B$7:$R$1700,4,0)</f>
        <v>11.315</v>
      </c>
      <c r="D39" s="65">
        <f>VLOOKUP($A39,'Return Data'!$B$7:$R$1700,10,0)</f>
        <v>24.241</v>
      </c>
      <c r="E39" s="66">
        <f t="shared" si="5"/>
        <v>3</v>
      </c>
      <c r="F39" s="65">
        <f>VLOOKUP($A39,'Return Data'!$B$7:$R$1700,11,0)</f>
        <v>3.2541000000000002</v>
      </c>
      <c r="G39" s="66">
        <f t="shared" si="6"/>
        <v>2</v>
      </c>
      <c r="H39" s="65"/>
      <c r="I39" s="66"/>
      <c r="J39" s="65"/>
      <c r="K39" s="66"/>
      <c r="L39" s="65"/>
      <c r="M39" s="66"/>
      <c r="N39" s="65"/>
      <c r="O39" s="66"/>
      <c r="P39" s="65"/>
      <c r="Q39" s="66"/>
      <c r="R39" s="65">
        <f>VLOOKUP($A39,'Return Data'!$B$7:$R$1700,16,0)</f>
        <v>12.924099999999999</v>
      </c>
      <c r="S39" s="67">
        <f t="shared" si="12"/>
        <v>20</v>
      </c>
    </row>
    <row r="40" spans="1:19" x14ac:dyDescent="0.3">
      <c r="A40" s="63" t="s">
        <v>298</v>
      </c>
      <c r="B40" s="64">
        <f>VLOOKUP($A40,'Return Data'!$B$7:$R$1700,3,0)</f>
        <v>44041</v>
      </c>
      <c r="C40" s="65">
        <f>VLOOKUP($A40,'Return Data'!$B$7:$R$1700,4,0)</f>
        <v>13.86</v>
      </c>
      <c r="D40" s="65">
        <f>VLOOKUP($A40,'Return Data'!$B$7:$R$1700,10,0)</f>
        <v>16.080400000000001</v>
      </c>
      <c r="E40" s="66">
        <f t="shared" si="5"/>
        <v>17</v>
      </c>
      <c r="F40" s="65">
        <f>VLOOKUP($A40,'Return Data'!$B$7:$R$1700,11,0)</f>
        <v>-7.0423</v>
      </c>
      <c r="G40" s="66">
        <f t="shared" si="6"/>
        <v>16</v>
      </c>
      <c r="H40" s="65">
        <f>VLOOKUP($A40,'Return Data'!$B$7:$R$1700,12,0)</f>
        <v>-5.0685000000000002</v>
      </c>
      <c r="I40" s="66">
        <f t="shared" si="7"/>
        <v>29</v>
      </c>
      <c r="J40" s="65">
        <f>VLOOKUP($A40,'Return Data'!$B$7:$R$1700,13,0)</f>
        <v>-0.50249999999999995</v>
      </c>
      <c r="K40" s="66">
        <f t="shared" si="8"/>
        <v>36</v>
      </c>
      <c r="L40" s="65">
        <f>VLOOKUP($A40,'Return Data'!$B$7:$R$1700,17,0)</f>
        <v>-1.7833000000000001</v>
      </c>
      <c r="M40" s="66">
        <f t="shared" si="9"/>
        <v>23</v>
      </c>
      <c r="N40" s="65">
        <f>VLOOKUP($A40,'Return Data'!$B$7:$R$1700,14,0)</f>
        <v>1.1545000000000001</v>
      </c>
      <c r="O40" s="66">
        <f t="shared" si="10"/>
        <v>23</v>
      </c>
      <c r="P40" s="65"/>
      <c r="Q40" s="66"/>
      <c r="R40" s="65">
        <f>VLOOKUP($A40,'Return Data'!$B$7:$R$1700,16,0)</f>
        <v>7.2954999999999997</v>
      </c>
      <c r="S40" s="67">
        <f t="shared" si="12"/>
        <v>39</v>
      </c>
    </row>
    <row r="41" spans="1:19" x14ac:dyDescent="0.3">
      <c r="A41" s="63" t="s">
        <v>299</v>
      </c>
      <c r="B41" s="64">
        <f>VLOOKUP($A41,'Return Data'!$B$7:$R$1700,3,0)</f>
        <v>44041</v>
      </c>
      <c r="C41" s="65">
        <f>VLOOKUP($A41,'Return Data'!$B$7:$R$1700,4,0)</f>
        <v>539.43939631471198</v>
      </c>
      <c r="D41" s="65">
        <f>VLOOKUP($A41,'Return Data'!$B$7:$R$1700,10,0)</f>
        <v>15.406599999999999</v>
      </c>
      <c r="E41" s="66">
        <f t="shared" si="5"/>
        <v>24</v>
      </c>
      <c r="F41" s="65">
        <f>VLOOKUP($A41,'Return Data'!$B$7:$R$1700,11,0)</f>
        <v>-7.5822000000000003</v>
      </c>
      <c r="G41" s="66">
        <f t="shared" si="6"/>
        <v>20</v>
      </c>
      <c r="H41" s="65">
        <f>VLOOKUP($A41,'Return Data'!$B$7:$R$1700,12,0)</f>
        <v>-3.3388</v>
      </c>
      <c r="I41" s="66">
        <f t="shared" si="7"/>
        <v>23</v>
      </c>
      <c r="J41" s="65">
        <f>VLOOKUP($A41,'Return Data'!$B$7:$R$1700,13,0)</f>
        <v>-1.5249999999999999</v>
      </c>
      <c r="K41" s="66">
        <f t="shared" si="8"/>
        <v>40</v>
      </c>
      <c r="L41" s="65">
        <f>VLOOKUP($A41,'Return Data'!$B$7:$R$1700,17,0)</f>
        <v>-3.9594999999999998</v>
      </c>
      <c r="M41" s="66">
        <f t="shared" si="9"/>
        <v>37</v>
      </c>
      <c r="N41" s="65">
        <f>VLOOKUP($A41,'Return Data'!$B$7:$R$1700,14,0)</f>
        <v>-1.5305</v>
      </c>
      <c r="O41" s="66">
        <f t="shared" si="10"/>
        <v>38</v>
      </c>
      <c r="P41" s="65">
        <f>VLOOKUP($A41,'Return Data'!$B$7:$R$1700,15,0)</f>
        <v>3.1309</v>
      </c>
      <c r="Q41" s="66">
        <f t="shared" si="11"/>
        <v>35</v>
      </c>
      <c r="R41" s="65">
        <f>VLOOKUP($A41,'Return Data'!$B$7:$R$1700,16,0)</f>
        <v>17.7988</v>
      </c>
      <c r="S41" s="67">
        <f t="shared" si="12"/>
        <v>7</v>
      </c>
    </row>
    <row r="42" spans="1:19" x14ac:dyDescent="0.3">
      <c r="A42" s="63" t="s">
        <v>300</v>
      </c>
      <c r="B42" s="64">
        <f>VLOOKUP($A42,'Return Data'!$B$7:$R$1700,3,0)</f>
        <v>44041</v>
      </c>
      <c r="C42" s="65">
        <f>VLOOKUP($A42,'Return Data'!$B$7:$R$1700,4,0)</f>
        <v>295.13748882017302</v>
      </c>
      <c r="D42" s="65">
        <f>VLOOKUP($A42,'Return Data'!$B$7:$R$1700,10,0)</f>
        <v>15.2645</v>
      </c>
      <c r="E42" s="66">
        <f t="shared" si="5"/>
        <v>26</v>
      </c>
      <c r="F42" s="65">
        <f>VLOOKUP($A42,'Return Data'!$B$7:$R$1700,11,0)</f>
        <v>-7.0987999999999998</v>
      </c>
      <c r="G42" s="66">
        <f t="shared" si="6"/>
        <v>17</v>
      </c>
      <c r="H42" s="65">
        <f>VLOOKUP($A42,'Return Data'!$B$7:$R$1700,12,0)</f>
        <v>-2.8936000000000002</v>
      </c>
      <c r="I42" s="66">
        <f t="shared" si="7"/>
        <v>20</v>
      </c>
      <c r="J42" s="65">
        <f>VLOOKUP($A42,'Return Data'!$B$7:$R$1700,13,0)</f>
        <v>-0.89149999999999996</v>
      </c>
      <c r="K42" s="66">
        <f t="shared" si="8"/>
        <v>38</v>
      </c>
      <c r="L42" s="65">
        <f>VLOOKUP($A42,'Return Data'!$B$7:$R$1700,17,0)</f>
        <v>-3.5773999999999999</v>
      </c>
      <c r="M42" s="66">
        <f t="shared" si="9"/>
        <v>32</v>
      </c>
      <c r="N42" s="65">
        <f>VLOOKUP($A42,'Return Data'!$B$7:$R$1700,14,0)</f>
        <v>-0.23860000000000001</v>
      </c>
      <c r="O42" s="66">
        <f t="shared" si="10"/>
        <v>30</v>
      </c>
      <c r="P42" s="65">
        <f>VLOOKUP($A42,'Return Data'!$B$7:$R$1700,15,0)</f>
        <v>6.4541000000000004</v>
      </c>
      <c r="Q42" s="66">
        <f t="shared" si="11"/>
        <v>14</v>
      </c>
      <c r="R42" s="65">
        <f>VLOOKUP($A42,'Return Data'!$B$7:$R$1700,16,0)</f>
        <v>14.916499999999999</v>
      </c>
      <c r="S42" s="67">
        <f t="shared" si="12"/>
        <v>12</v>
      </c>
    </row>
    <row r="43" spans="1:19" x14ac:dyDescent="0.3">
      <c r="A43" s="63" t="s">
        <v>301</v>
      </c>
      <c r="B43" s="64">
        <f>VLOOKUP($A43,'Return Data'!$B$7:$R$1700,3,0)</f>
        <v>44041</v>
      </c>
      <c r="C43" s="65">
        <f>VLOOKUP($A43,'Return Data'!$B$7:$R$1700,4,0)</f>
        <v>100.15009999999999</v>
      </c>
      <c r="D43" s="65">
        <f>VLOOKUP($A43,'Return Data'!$B$7:$R$1700,10,0)</f>
        <v>25.483000000000001</v>
      </c>
      <c r="E43" s="66">
        <f t="shared" si="5"/>
        <v>1</v>
      </c>
      <c r="F43" s="65">
        <f>VLOOKUP($A43,'Return Data'!$B$7:$R$1700,11,0)</f>
        <v>3.2831000000000001</v>
      </c>
      <c r="G43" s="66">
        <f t="shared" si="6"/>
        <v>1</v>
      </c>
      <c r="H43" s="65">
        <f>VLOOKUP($A43,'Return Data'!$B$7:$R$1700,12,0)</f>
        <v>4.5010000000000003</v>
      </c>
      <c r="I43" s="66">
        <f t="shared" si="7"/>
        <v>2</v>
      </c>
      <c r="J43" s="65">
        <f>VLOOKUP($A43,'Return Data'!$B$7:$R$1700,13,0)</f>
        <v>11.877599999999999</v>
      </c>
      <c r="K43" s="66">
        <f t="shared" si="8"/>
        <v>5</v>
      </c>
      <c r="L43" s="65">
        <f>VLOOKUP($A43,'Return Data'!$B$7:$R$1700,17,0)</f>
        <v>3.8553999999999999</v>
      </c>
      <c r="M43" s="66">
        <f t="shared" si="9"/>
        <v>4</v>
      </c>
      <c r="N43" s="65">
        <f>VLOOKUP($A43,'Return Data'!$B$7:$R$1700,14,0)</f>
        <v>4.3407999999999998</v>
      </c>
      <c r="O43" s="66">
        <f t="shared" si="10"/>
        <v>9</v>
      </c>
      <c r="P43" s="65">
        <f>VLOOKUP($A43,'Return Data'!$B$7:$R$1700,15,0)</f>
        <v>11.282299999999999</v>
      </c>
      <c r="Q43" s="66">
        <f t="shared" si="11"/>
        <v>3</v>
      </c>
      <c r="R43" s="65">
        <f>VLOOKUP($A43,'Return Data'!$B$7:$R$1700,16,0)</f>
        <v>11.992800000000001</v>
      </c>
      <c r="S43" s="67">
        <f t="shared" si="12"/>
        <v>23</v>
      </c>
    </row>
    <row r="44" spans="1:19" x14ac:dyDescent="0.3">
      <c r="A44" s="63" t="s">
        <v>302</v>
      </c>
      <c r="B44" s="64">
        <f>VLOOKUP($A44,'Return Data'!$B$7:$R$1700,3,0)</f>
        <v>44041</v>
      </c>
      <c r="C44" s="65">
        <f>VLOOKUP($A44,'Return Data'!$B$7:$R$1700,4,0)</f>
        <v>47.32</v>
      </c>
      <c r="D44" s="65">
        <f>VLOOKUP($A44,'Return Data'!$B$7:$R$1700,10,0)</f>
        <v>16.322500000000002</v>
      </c>
      <c r="E44" s="66">
        <f t="shared" si="5"/>
        <v>15</v>
      </c>
      <c r="F44" s="65">
        <f>VLOOKUP($A44,'Return Data'!$B$7:$R$1700,11,0)</f>
        <v>-10.480499999999999</v>
      </c>
      <c r="G44" s="66">
        <f t="shared" si="6"/>
        <v>34</v>
      </c>
      <c r="H44" s="65">
        <f>VLOOKUP($A44,'Return Data'!$B$7:$R$1700,12,0)</f>
        <v>-8.17</v>
      </c>
      <c r="I44" s="66">
        <f t="shared" si="7"/>
        <v>44</v>
      </c>
      <c r="J44" s="65">
        <f>VLOOKUP($A44,'Return Data'!$B$7:$R$1700,13,0)</f>
        <v>-9.5220000000000002</v>
      </c>
      <c r="K44" s="66">
        <f t="shared" si="8"/>
        <v>56</v>
      </c>
      <c r="L44" s="65">
        <f>VLOOKUP($A44,'Return Data'!$B$7:$R$1700,17,0)</f>
        <v>-5.4794999999999998</v>
      </c>
      <c r="M44" s="66">
        <f t="shared" si="9"/>
        <v>44</v>
      </c>
      <c r="N44" s="65">
        <f>VLOOKUP($A44,'Return Data'!$B$7:$R$1700,14,0)</f>
        <v>-2.1343999999999999</v>
      </c>
      <c r="O44" s="66">
        <f t="shared" si="10"/>
        <v>40</v>
      </c>
      <c r="P44" s="65">
        <f>VLOOKUP($A44,'Return Data'!$B$7:$R$1700,15,0)</f>
        <v>4.2667000000000002</v>
      </c>
      <c r="Q44" s="66">
        <f t="shared" si="11"/>
        <v>26</v>
      </c>
      <c r="R44" s="65">
        <f>VLOOKUP($A44,'Return Data'!$B$7:$R$1700,16,0)</f>
        <v>14.127000000000001</v>
      </c>
      <c r="S44" s="67">
        <f t="shared" si="12"/>
        <v>15</v>
      </c>
    </row>
    <row r="45" spans="1:19" x14ac:dyDescent="0.3">
      <c r="A45" s="63" t="s">
        <v>373</v>
      </c>
      <c r="B45" s="64">
        <f>VLOOKUP($A45,'Return Data'!$B$7:$R$1700,3,0)</f>
        <v>44041</v>
      </c>
      <c r="C45" s="65">
        <f>VLOOKUP($A45,'Return Data'!$B$7:$R$1700,4,0)</f>
        <v>428.27481114695303</v>
      </c>
      <c r="D45" s="65">
        <f>VLOOKUP($A45,'Return Data'!$B$7:$R$1700,10,0)</f>
        <v>17.354399999999998</v>
      </c>
      <c r="E45" s="66">
        <f t="shared" si="5"/>
        <v>13</v>
      </c>
      <c r="F45" s="65">
        <f>VLOOKUP($A45,'Return Data'!$B$7:$R$1700,11,0)</f>
        <v>-7.3672000000000004</v>
      </c>
      <c r="G45" s="66">
        <f t="shared" si="6"/>
        <v>18</v>
      </c>
      <c r="H45" s="65">
        <f>VLOOKUP($A45,'Return Data'!$B$7:$R$1700,12,0)</f>
        <v>-2.7629000000000001</v>
      </c>
      <c r="I45" s="66">
        <f t="shared" si="7"/>
        <v>19</v>
      </c>
      <c r="J45" s="65">
        <f>VLOOKUP($A45,'Return Data'!$B$7:$R$1700,13,0)</f>
        <v>1.2407999999999999</v>
      </c>
      <c r="K45" s="66">
        <f t="shared" si="8"/>
        <v>26</v>
      </c>
      <c r="L45" s="65">
        <f>VLOOKUP($A45,'Return Data'!$B$7:$R$1700,17,0)</f>
        <v>-0.65590000000000004</v>
      </c>
      <c r="M45" s="66">
        <f t="shared" si="9"/>
        <v>17</v>
      </c>
      <c r="N45" s="65">
        <f>VLOOKUP($A45,'Return Data'!$B$7:$R$1700,14,0)</f>
        <v>-9.9599999999999994E-2</v>
      </c>
      <c r="O45" s="66">
        <f t="shared" si="10"/>
        <v>29</v>
      </c>
      <c r="P45" s="65">
        <f>VLOOKUP($A45,'Return Data'!$B$7:$R$1700,15,0)</f>
        <v>3.6049000000000002</v>
      </c>
      <c r="Q45" s="66">
        <f t="shared" si="11"/>
        <v>30</v>
      </c>
      <c r="R45" s="65">
        <f>VLOOKUP($A45,'Return Data'!$B$7:$R$1700,16,0)</f>
        <v>14.726900000000001</v>
      </c>
      <c r="S45" s="67">
        <f t="shared" si="12"/>
        <v>14</v>
      </c>
    </row>
    <row r="46" spans="1:19" x14ac:dyDescent="0.3">
      <c r="A46" s="63" t="s">
        <v>304</v>
      </c>
      <c r="B46" s="64">
        <f>VLOOKUP($A46,'Return Data'!$B$7:$R$1700,3,0)</f>
        <v>44041</v>
      </c>
      <c r="C46" s="65">
        <f>VLOOKUP($A46,'Return Data'!$B$7:$R$1700,4,0)</f>
        <v>13.353899999999999</v>
      </c>
      <c r="D46" s="65">
        <f>VLOOKUP($A46,'Return Data'!$B$7:$R$1700,10,0)</f>
        <v>19.3719</v>
      </c>
      <c r="E46" s="66">
        <f t="shared" si="5"/>
        <v>8</v>
      </c>
      <c r="F46" s="65">
        <f>VLOOKUP($A46,'Return Data'!$B$7:$R$1700,11,0)</f>
        <v>-6.2838000000000003</v>
      </c>
      <c r="G46" s="66">
        <f t="shared" si="6"/>
        <v>13</v>
      </c>
      <c r="H46" s="65">
        <f>VLOOKUP($A46,'Return Data'!$B$7:$R$1700,12,0)</f>
        <v>-1.9522999999999999</v>
      </c>
      <c r="I46" s="66">
        <f t="shared" si="7"/>
        <v>15</v>
      </c>
      <c r="J46" s="65">
        <f>VLOOKUP($A46,'Return Data'!$B$7:$R$1700,13,0)</f>
        <v>1.5745</v>
      </c>
      <c r="K46" s="66">
        <f t="shared" si="8"/>
        <v>23</v>
      </c>
      <c r="L46" s="65">
        <f>VLOOKUP($A46,'Return Data'!$B$7:$R$1700,17,0)</f>
        <v>2.2162000000000002</v>
      </c>
      <c r="M46" s="66">
        <f t="shared" si="9"/>
        <v>8</v>
      </c>
      <c r="N46" s="65">
        <f>VLOOKUP($A46,'Return Data'!$B$7:$R$1700,14,0)</f>
        <v>-0.38769999999999999</v>
      </c>
      <c r="O46" s="66">
        <f t="shared" si="10"/>
        <v>32</v>
      </c>
      <c r="P46" s="65"/>
      <c r="Q46" s="66"/>
      <c r="R46" s="65">
        <f>VLOOKUP($A46,'Return Data'!$B$7:$R$1700,16,0)</f>
        <v>6.9051999999999998</v>
      </c>
      <c r="S46" s="67">
        <f t="shared" si="12"/>
        <v>40</v>
      </c>
    </row>
    <row r="47" spans="1:19" x14ac:dyDescent="0.3">
      <c r="A47" s="63" t="s">
        <v>305</v>
      </c>
      <c r="B47" s="64">
        <f>VLOOKUP($A47,'Return Data'!$B$7:$R$1700,3,0)</f>
        <v>44041</v>
      </c>
      <c r="C47" s="65">
        <f>VLOOKUP($A47,'Return Data'!$B$7:$R$1700,4,0)</f>
        <v>13.925000000000001</v>
      </c>
      <c r="D47" s="65">
        <f>VLOOKUP($A47,'Return Data'!$B$7:$R$1700,10,0)</f>
        <v>20.198499999999999</v>
      </c>
      <c r="E47" s="66">
        <f t="shared" si="5"/>
        <v>7</v>
      </c>
      <c r="F47" s="65">
        <f>VLOOKUP($A47,'Return Data'!$B$7:$R$1700,11,0)</f>
        <v>-5.3396999999999997</v>
      </c>
      <c r="G47" s="66">
        <f t="shared" si="6"/>
        <v>10</v>
      </c>
      <c r="H47" s="65">
        <f>VLOOKUP($A47,'Return Data'!$B$7:$R$1700,12,0)</f>
        <v>-0.41410000000000002</v>
      </c>
      <c r="I47" s="66">
        <f t="shared" si="7"/>
        <v>9</v>
      </c>
      <c r="J47" s="65">
        <f>VLOOKUP($A47,'Return Data'!$B$7:$R$1700,13,0)</f>
        <v>2.6863999999999999</v>
      </c>
      <c r="K47" s="66">
        <f t="shared" si="8"/>
        <v>20</v>
      </c>
      <c r="L47" s="65">
        <f>VLOOKUP($A47,'Return Data'!$B$7:$R$1700,17,0)</f>
        <v>1.9381999999999999</v>
      </c>
      <c r="M47" s="66">
        <f t="shared" si="9"/>
        <v>9</v>
      </c>
      <c r="N47" s="65">
        <f>VLOOKUP($A47,'Return Data'!$B$7:$R$1700,14,0)</f>
        <v>8.8099999999999998E-2</v>
      </c>
      <c r="O47" s="66">
        <f t="shared" si="10"/>
        <v>27</v>
      </c>
      <c r="P47" s="65">
        <f>VLOOKUP($A47,'Return Data'!$B$7:$R$1700,15,0)</f>
        <v>6.5922999999999998</v>
      </c>
      <c r="Q47" s="66">
        <f t="shared" si="11"/>
        <v>13</v>
      </c>
      <c r="R47" s="65">
        <f>VLOOKUP($A47,'Return Data'!$B$7:$R$1700,16,0)</f>
        <v>6.3590999999999998</v>
      </c>
      <c r="S47" s="67">
        <f t="shared" si="12"/>
        <v>41</v>
      </c>
    </row>
    <row r="48" spans="1:19" x14ac:dyDescent="0.3">
      <c r="A48" s="63" t="s">
        <v>306</v>
      </c>
      <c r="B48" s="64">
        <f>VLOOKUP($A48,'Return Data'!$B$7:$R$1700,3,0)</f>
        <v>44041</v>
      </c>
      <c r="C48" s="65">
        <f>VLOOKUP($A48,'Return Data'!$B$7:$R$1700,4,0)</f>
        <v>13.0343</v>
      </c>
      <c r="D48" s="65">
        <f>VLOOKUP($A48,'Return Data'!$B$7:$R$1700,10,0)</f>
        <v>20.774100000000001</v>
      </c>
      <c r="E48" s="66">
        <f t="shared" si="5"/>
        <v>6</v>
      </c>
      <c r="F48" s="65">
        <f>VLOOKUP($A48,'Return Data'!$B$7:$R$1700,11,0)</f>
        <v>-8.2072000000000003</v>
      </c>
      <c r="G48" s="66">
        <f t="shared" si="6"/>
        <v>23</v>
      </c>
      <c r="H48" s="65">
        <f>VLOOKUP($A48,'Return Data'!$B$7:$R$1700,12,0)</f>
        <v>-3.6800999999999999</v>
      </c>
      <c r="I48" s="66">
        <f t="shared" si="7"/>
        <v>25</v>
      </c>
      <c r="J48" s="65">
        <f>VLOOKUP($A48,'Return Data'!$B$7:$R$1700,13,0)</f>
        <v>3.5299999999999998E-2</v>
      </c>
      <c r="K48" s="66">
        <f t="shared" si="8"/>
        <v>32</v>
      </c>
      <c r="L48" s="65">
        <f>VLOOKUP($A48,'Return Data'!$B$7:$R$1700,17,0)</f>
        <v>-0.73</v>
      </c>
      <c r="M48" s="66">
        <f t="shared" si="9"/>
        <v>18</v>
      </c>
      <c r="N48" s="65">
        <f>VLOOKUP($A48,'Return Data'!$B$7:$R$1700,14,0)</f>
        <v>-1.474</v>
      </c>
      <c r="O48" s="66">
        <f t="shared" si="10"/>
        <v>37</v>
      </c>
      <c r="P48" s="65">
        <f>VLOOKUP($A48,'Return Data'!$B$7:$R$1700,15,0)</f>
        <v>4.5542999999999996</v>
      </c>
      <c r="Q48" s="66">
        <f t="shared" si="11"/>
        <v>25</v>
      </c>
      <c r="R48" s="65">
        <f>VLOOKUP($A48,'Return Data'!$B$7:$R$1700,16,0)</f>
        <v>5.04</v>
      </c>
      <c r="S48" s="67">
        <f t="shared" si="12"/>
        <v>47</v>
      </c>
    </row>
    <row r="49" spans="1:19" x14ac:dyDescent="0.3">
      <c r="A49" s="63" t="s">
        <v>307</v>
      </c>
      <c r="B49" s="64">
        <f>VLOOKUP($A49,'Return Data'!$B$7:$R$1700,3,0)</f>
        <v>44041</v>
      </c>
      <c r="C49" s="65">
        <f>VLOOKUP($A49,'Return Data'!$B$7:$R$1700,4,0)</f>
        <v>13.5421</v>
      </c>
      <c r="D49" s="65">
        <f>VLOOKUP($A49,'Return Data'!$B$7:$R$1700,10,0)</f>
        <v>12.6134</v>
      </c>
      <c r="E49" s="66">
        <f t="shared" si="5"/>
        <v>49</v>
      </c>
      <c r="F49" s="65">
        <f>VLOOKUP($A49,'Return Data'!$B$7:$R$1700,11,0)</f>
        <v>-8.7896000000000001</v>
      </c>
      <c r="G49" s="66">
        <f t="shared" si="6"/>
        <v>26</v>
      </c>
      <c r="H49" s="65">
        <f>VLOOKUP($A49,'Return Data'!$B$7:$R$1700,12,0)</f>
        <v>-0.50690000000000002</v>
      </c>
      <c r="I49" s="66">
        <f t="shared" si="7"/>
        <v>10</v>
      </c>
      <c r="J49" s="65">
        <f>VLOOKUP($A49,'Return Data'!$B$7:$R$1700,13,0)</f>
        <v>10.7584</v>
      </c>
      <c r="K49" s="66">
        <f t="shared" si="8"/>
        <v>7</v>
      </c>
      <c r="L49" s="65">
        <f>VLOOKUP($A49,'Return Data'!$B$7:$R$1700,17,0)</f>
        <v>2.8509000000000002</v>
      </c>
      <c r="M49" s="66">
        <f t="shared" si="9"/>
        <v>6</v>
      </c>
      <c r="N49" s="65">
        <f>VLOOKUP($A49,'Return Data'!$B$7:$R$1700,14,0)</f>
        <v>5.7320000000000002</v>
      </c>
      <c r="O49" s="66">
        <f t="shared" si="10"/>
        <v>4</v>
      </c>
      <c r="P49" s="65"/>
      <c r="Q49" s="66"/>
      <c r="R49" s="65">
        <f>VLOOKUP($A49,'Return Data'!$B$7:$R$1700,16,0)</f>
        <v>9.5286000000000008</v>
      </c>
      <c r="S49" s="67">
        <f t="shared" si="12"/>
        <v>33</v>
      </c>
    </row>
    <row r="50" spans="1:19" x14ac:dyDescent="0.3">
      <c r="A50" s="63" t="s">
        <v>308</v>
      </c>
      <c r="B50" s="64">
        <f>VLOOKUP($A50,'Return Data'!$B$7:$R$1700,3,0)</f>
        <v>44041</v>
      </c>
      <c r="C50" s="65">
        <f>VLOOKUP($A50,'Return Data'!$B$7:$R$1700,4,0)</f>
        <v>10.144299999999999</v>
      </c>
      <c r="D50" s="65">
        <f>VLOOKUP($A50,'Return Data'!$B$7:$R$1700,10,0)</f>
        <v>11.558</v>
      </c>
      <c r="E50" s="66">
        <f t="shared" si="5"/>
        <v>54</v>
      </c>
      <c r="F50" s="65">
        <f>VLOOKUP($A50,'Return Data'!$B$7:$R$1700,11,0)</f>
        <v>-11.779500000000001</v>
      </c>
      <c r="G50" s="66">
        <f t="shared" si="6"/>
        <v>45</v>
      </c>
      <c r="H50" s="65">
        <f>VLOOKUP($A50,'Return Data'!$B$7:$R$1700,12,0)</f>
        <v>-6.7070999999999996</v>
      </c>
      <c r="I50" s="66">
        <f t="shared" si="7"/>
        <v>35</v>
      </c>
      <c r="J50" s="65">
        <f>VLOOKUP($A50,'Return Data'!$B$7:$R$1700,13,0)</f>
        <v>-0.38590000000000002</v>
      </c>
      <c r="K50" s="66">
        <f t="shared" si="8"/>
        <v>35</v>
      </c>
      <c r="L50" s="65"/>
      <c r="M50" s="66"/>
      <c r="N50" s="65"/>
      <c r="O50" s="66"/>
      <c r="P50" s="65"/>
      <c r="Q50" s="66"/>
      <c r="R50" s="65">
        <f>VLOOKUP($A50,'Return Data'!$B$7:$R$1700,16,0)</f>
        <v>0.70630000000000004</v>
      </c>
      <c r="S50" s="67">
        <f t="shared" si="12"/>
        <v>51</v>
      </c>
    </row>
    <row r="51" spans="1:19" x14ac:dyDescent="0.3">
      <c r="A51" s="63" t="s">
        <v>309</v>
      </c>
      <c r="B51" s="64">
        <f>VLOOKUP($A51,'Return Data'!$B$7:$R$1700,3,0)</f>
        <v>44041</v>
      </c>
      <c r="C51" s="65">
        <f>VLOOKUP($A51,'Return Data'!$B$7:$R$1700,4,0)</f>
        <v>9.8171999999999997</v>
      </c>
      <c r="D51" s="65">
        <f>VLOOKUP($A51,'Return Data'!$B$7:$R$1700,10,0)</f>
        <v>9.5266000000000002</v>
      </c>
      <c r="E51" s="66">
        <f t="shared" si="5"/>
        <v>64</v>
      </c>
      <c r="F51" s="65">
        <f>VLOOKUP($A51,'Return Data'!$B$7:$R$1700,11,0)</f>
        <v>-11.3443</v>
      </c>
      <c r="G51" s="66">
        <f t="shared" si="6"/>
        <v>40</v>
      </c>
      <c r="H51" s="65">
        <f>VLOOKUP($A51,'Return Data'!$B$7:$R$1700,12,0)</f>
        <v>-6.3404999999999996</v>
      </c>
      <c r="I51" s="66">
        <f t="shared" si="7"/>
        <v>32</v>
      </c>
      <c r="J51" s="65">
        <f>VLOOKUP($A51,'Return Data'!$B$7:$R$1700,13,0)</f>
        <v>-0.1414</v>
      </c>
      <c r="K51" s="66">
        <f t="shared" si="8"/>
        <v>33</v>
      </c>
      <c r="L51" s="65">
        <f>VLOOKUP($A51,'Return Data'!$B$7:$R$1700,17,0)</f>
        <v>-0.97509999999999997</v>
      </c>
      <c r="M51" s="66">
        <f t="shared" si="9"/>
        <v>21</v>
      </c>
      <c r="N51" s="65"/>
      <c r="O51" s="66"/>
      <c r="P51" s="65"/>
      <c r="Q51" s="66"/>
      <c r="R51" s="65">
        <f>VLOOKUP($A51,'Return Data'!$B$7:$R$1700,16,0)</f>
        <v>-0.78449999999999998</v>
      </c>
      <c r="S51" s="67">
        <f t="shared" si="12"/>
        <v>52</v>
      </c>
    </row>
    <row r="52" spans="1:19" x14ac:dyDescent="0.3">
      <c r="A52" s="63" t="s">
        <v>310</v>
      </c>
      <c r="B52" s="64">
        <f>VLOOKUP($A52,'Return Data'!$B$7:$R$1700,3,0)</f>
        <v>44041</v>
      </c>
      <c r="C52" s="65">
        <f>VLOOKUP($A52,'Return Data'!$B$7:$R$1700,4,0)</f>
        <v>40.271599999999999</v>
      </c>
      <c r="D52" s="65">
        <f>VLOOKUP($A52,'Return Data'!$B$7:$R$1700,10,0)</f>
        <v>12.956799999999999</v>
      </c>
      <c r="E52" s="66">
        <f t="shared" si="5"/>
        <v>43</v>
      </c>
      <c r="F52" s="65">
        <f>VLOOKUP($A52,'Return Data'!$B$7:$R$1700,11,0)</f>
        <v>-5.4664000000000001</v>
      </c>
      <c r="G52" s="66">
        <f t="shared" si="6"/>
        <v>12</v>
      </c>
      <c r="H52" s="65">
        <f>VLOOKUP($A52,'Return Data'!$B$7:$R$1700,12,0)</f>
        <v>4.2045000000000003</v>
      </c>
      <c r="I52" s="66">
        <f t="shared" si="7"/>
        <v>4</v>
      </c>
      <c r="J52" s="65">
        <f>VLOOKUP($A52,'Return Data'!$B$7:$R$1700,13,0)</f>
        <v>14.435600000000001</v>
      </c>
      <c r="K52" s="66">
        <f t="shared" si="8"/>
        <v>4</v>
      </c>
      <c r="L52" s="65">
        <f>VLOOKUP($A52,'Return Data'!$B$7:$R$1700,17,0)</f>
        <v>8.4222000000000001</v>
      </c>
      <c r="M52" s="66">
        <f t="shared" si="9"/>
        <v>2</v>
      </c>
      <c r="N52" s="65">
        <f>VLOOKUP($A52,'Return Data'!$B$7:$R$1700,14,0)</f>
        <v>6.0660999999999996</v>
      </c>
      <c r="O52" s="66">
        <f t="shared" si="10"/>
        <v>3</v>
      </c>
      <c r="P52" s="65">
        <f>VLOOKUP($A52,'Return Data'!$B$7:$R$1700,15,0)</f>
        <v>11.635899999999999</v>
      </c>
      <c r="Q52" s="66">
        <f t="shared" si="11"/>
        <v>1</v>
      </c>
      <c r="R52" s="65">
        <f>VLOOKUP($A52,'Return Data'!$B$7:$R$1700,16,0)</f>
        <v>18.180099999999999</v>
      </c>
      <c r="S52" s="67">
        <f t="shared" si="12"/>
        <v>6</v>
      </c>
    </row>
    <row r="53" spans="1:19" x14ac:dyDescent="0.3">
      <c r="A53" s="63" t="s">
        <v>311</v>
      </c>
      <c r="B53" s="64">
        <f>VLOOKUP($A53,'Return Data'!$B$7:$R$1700,3,0)</f>
        <v>44041</v>
      </c>
      <c r="C53" s="65">
        <f>VLOOKUP($A53,'Return Data'!$B$7:$R$1700,4,0)</f>
        <v>29.233499999999999</v>
      </c>
      <c r="D53" s="65">
        <f>VLOOKUP($A53,'Return Data'!$B$7:$R$1700,10,0)</f>
        <v>13.771599999999999</v>
      </c>
      <c r="E53" s="66">
        <f t="shared" si="5"/>
        <v>36</v>
      </c>
      <c r="F53" s="65">
        <f>VLOOKUP($A53,'Return Data'!$B$7:$R$1700,11,0)</f>
        <v>-1.3075000000000001</v>
      </c>
      <c r="G53" s="66">
        <f t="shared" si="6"/>
        <v>3</v>
      </c>
      <c r="H53" s="65">
        <f>VLOOKUP($A53,'Return Data'!$B$7:$R$1700,12,0)</f>
        <v>7.9132999999999996</v>
      </c>
      <c r="I53" s="66">
        <f t="shared" si="7"/>
        <v>1</v>
      </c>
      <c r="J53" s="65">
        <f>VLOOKUP($A53,'Return Data'!$B$7:$R$1700,13,0)</f>
        <v>20.518699999999999</v>
      </c>
      <c r="K53" s="66">
        <f t="shared" si="8"/>
        <v>1</v>
      </c>
      <c r="L53" s="65">
        <f>VLOOKUP($A53,'Return Data'!$B$7:$R$1700,17,0)</f>
        <v>12.707000000000001</v>
      </c>
      <c r="M53" s="66">
        <f t="shared" si="9"/>
        <v>1</v>
      </c>
      <c r="N53" s="65">
        <f>VLOOKUP($A53,'Return Data'!$B$7:$R$1700,14,0)</f>
        <v>10.682499999999999</v>
      </c>
      <c r="O53" s="66">
        <f t="shared" si="10"/>
        <v>1</v>
      </c>
      <c r="P53" s="65">
        <f>VLOOKUP($A53,'Return Data'!$B$7:$R$1700,15,0)</f>
        <v>11.5953</v>
      </c>
      <c r="Q53" s="66">
        <f t="shared" si="11"/>
        <v>2</v>
      </c>
      <c r="R53" s="65">
        <f>VLOOKUP($A53,'Return Data'!$B$7:$R$1700,16,0)</f>
        <v>18.427900000000001</v>
      </c>
      <c r="S53" s="67">
        <f t="shared" si="12"/>
        <v>5</v>
      </c>
    </row>
    <row r="54" spans="1:19" x14ac:dyDescent="0.3">
      <c r="A54" s="63" t="s">
        <v>312</v>
      </c>
      <c r="B54" s="64">
        <f>VLOOKUP($A54,'Return Data'!$B$7:$R$1700,3,0)</f>
        <v>44041</v>
      </c>
      <c r="C54" s="65">
        <f>VLOOKUP($A54,'Return Data'!$B$7:$R$1700,4,0)</f>
        <v>10.8911</v>
      </c>
      <c r="D54" s="65">
        <f>VLOOKUP($A54,'Return Data'!$B$7:$R$1700,10,0)</f>
        <v>12.8354</v>
      </c>
      <c r="E54" s="66">
        <f t="shared" si="5"/>
        <v>46</v>
      </c>
      <c r="F54" s="65">
        <f>VLOOKUP($A54,'Return Data'!$B$7:$R$1700,11,0)</f>
        <v>-3.3431999999999999</v>
      </c>
      <c r="G54" s="66">
        <f t="shared" si="6"/>
        <v>7</v>
      </c>
      <c r="H54" s="65">
        <f>VLOOKUP($A54,'Return Data'!$B$7:$R$1700,12,0)</f>
        <v>-1.1957</v>
      </c>
      <c r="I54" s="66">
        <f t="shared" si="7"/>
        <v>11</v>
      </c>
      <c r="J54" s="65">
        <f>VLOOKUP($A54,'Return Data'!$B$7:$R$1700,13,0)</f>
        <v>8.1990999999999996</v>
      </c>
      <c r="K54" s="66">
        <f t="shared" si="8"/>
        <v>10</v>
      </c>
      <c r="L54" s="65"/>
      <c r="M54" s="66"/>
      <c r="N54" s="65"/>
      <c r="O54" s="66"/>
      <c r="P54" s="65"/>
      <c r="Q54" s="66"/>
      <c r="R54" s="65">
        <f>VLOOKUP($A54,'Return Data'!$B$7:$R$1700,16,0)</f>
        <v>5.8174999999999999</v>
      </c>
      <c r="S54" s="67">
        <f t="shared" si="12"/>
        <v>43</v>
      </c>
    </row>
    <row r="55" spans="1:19" x14ac:dyDescent="0.3">
      <c r="A55" s="63" t="s">
        <v>313</v>
      </c>
      <c r="B55" s="64">
        <f>VLOOKUP($A55,'Return Data'!$B$7:$R$1700,3,0)</f>
        <v>44041</v>
      </c>
      <c r="C55" s="65">
        <f>VLOOKUP($A55,'Return Data'!$B$7:$R$1700,4,0)</f>
        <v>89.988100000000003</v>
      </c>
      <c r="D55" s="65">
        <f>VLOOKUP($A55,'Return Data'!$B$7:$R$1700,10,0)</f>
        <v>15.1591</v>
      </c>
      <c r="E55" s="66">
        <f t="shared" si="5"/>
        <v>27</v>
      </c>
      <c r="F55" s="65">
        <f>VLOOKUP($A55,'Return Data'!$B$7:$R$1700,11,0)</f>
        <v>-14.4147</v>
      </c>
      <c r="G55" s="66">
        <f t="shared" si="6"/>
        <v>53</v>
      </c>
      <c r="H55" s="65">
        <f>VLOOKUP($A55,'Return Data'!$B$7:$R$1700,12,0)</f>
        <v>-11.163500000000001</v>
      </c>
      <c r="I55" s="66">
        <f t="shared" si="7"/>
        <v>51</v>
      </c>
      <c r="J55" s="65">
        <f>VLOOKUP($A55,'Return Data'!$B$7:$R$1700,13,0)</f>
        <v>-5.9945000000000004</v>
      </c>
      <c r="K55" s="66">
        <f t="shared" si="8"/>
        <v>52</v>
      </c>
      <c r="L55" s="65">
        <f>VLOOKUP($A55,'Return Data'!$B$7:$R$1700,17,0)</f>
        <v>-6.5797999999999996</v>
      </c>
      <c r="M55" s="66">
        <f t="shared" si="9"/>
        <v>52</v>
      </c>
      <c r="N55" s="65">
        <f>VLOOKUP($A55,'Return Data'!$B$7:$R$1700,14,0)</f>
        <v>-3.5063</v>
      </c>
      <c r="O55" s="66">
        <f t="shared" si="10"/>
        <v>45</v>
      </c>
      <c r="P55" s="65">
        <f>VLOOKUP($A55,'Return Data'!$B$7:$R$1700,15,0)</f>
        <v>3.4218000000000002</v>
      </c>
      <c r="Q55" s="66">
        <f t="shared" si="11"/>
        <v>32</v>
      </c>
      <c r="R55" s="65">
        <f>VLOOKUP($A55,'Return Data'!$B$7:$R$1700,16,0)</f>
        <v>13.4085</v>
      </c>
      <c r="S55" s="67">
        <f t="shared" si="12"/>
        <v>19</v>
      </c>
    </row>
    <row r="56" spans="1:19" x14ac:dyDescent="0.3">
      <c r="A56" s="63" t="s">
        <v>314</v>
      </c>
      <c r="B56" s="64">
        <f>VLOOKUP($A56,'Return Data'!$B$7:$R$1700,3,0)</f>
        <v>44041</v>
      </c>
      <c r="C56" s="65">
        <f>VLOOKUP($A56,'Return Data'!$B$7:$R$1700,4,0)</f>
        <v>7.8395999999999999</v>
      </c>
      <c r="D56" s="65">
        <f>VLOOKUP($A56,'Return Data'!$B$7:$R$1700,10,0)</f>
        <v>12.772399999999999</v>
      </c>
      <c r="E56" s="66">
        <f t="shared" si="5"/>
        <v>47</v>
      </c>
      <c r="F56" s="65">
        <f>VLOOKUP($A56,'Return Data'!$B$7:$R$1700,11,0)</f>
        <v>-21.3689</v>
      </c>
      <c r="G56" s="66">
        <f t="shared" si="6"/>
        <v>61</v>
      </c>
      <c r="H56" s="65">
        <f>VLOOKUP($A56,'Return Data'!$B$7:$R$1700,12,0)</f>
        <v>-14.8147</v>
      </c>
      <c r="I56" s="66">
        <f t="shared" si="7"/>
        <v>59</v>
      </c>
      <c r="J56" s="65">
        <f>VLOOKUP($A56,'Return Data'!$B$7:$R$1700,13,0)</f>
        <v>-13.1289</v>
      </c>
      <c r="K56" s="66">
        <f t="shared" si="8"/>
        <v>63</v>
      </c>
      <c r="L56" s="65">
        <f>VLOOKUP($A56,'Return Data'!$B$7:$R$1700,17,0)</f>
        <v>-18.081099999999999</v>
      </c>
      <c r="M56" s="66">
        <f t="shared" si="9"/>
        <v>57</v>
      </c>
      <c r="N56" s="65">
        <f>VLOOKUP($A56,'Return Data'!$B$7:$R$1700,14,0)</f>
        <v>-14.843299999999999</v>
      </c>
      <c r="O56" s="66">
        <f t="shared" si="10"/>
        <v>51</v>
      </c>
      <c r="P56" s="65"/>
      <c r="Q56" s="66"/>
      <c r="R56" s="65">
        <f>VLOOKUP($A56,'Return Data'!$B$7:$R$1700,16,0)</f>
        <v>-6.3734999999999999</v>
      </c>
      <c r="S56" s="67">
        <f t="shared" si="12"/>
        <v>60</v>
      </c>
    </row>
    <row r="57" spans="1:19" x14ac:dyDescent="0.3">
      <c r="A57" s="63" t="s">
        <v>315</v>
      </c>
      <c r="B57" s="64">
        <f>VLOOKUP($A57,'Return Data'!$B$7:$R$1700,3,0)</f>
        <v>44041</v>
      </c>
      <c r="C57" s="65">
        <f>VLOOKUP($A57,'Return Data'!$B$7:$R$1700,4,0)</f>
        <v>6.6589999999999998</v>
      </c>
      <c r="D57" s="65">
        <f>VLOOKUP($A57,'Return Data'!$B$7:$R$1700,10,0)</f>
        <v>12.650600000000001</v>
      </c>
      <c r="E57" s="66">
        <f t="shared" si="5"/>
        <v>48</v>
      </c>
      <c r="F57" s="65">
        <f>VLOOKUP($A57,'Return Data'!$B$7:$R$1700,11,0)</f>
        <v>-21.630199999999999</v>
      </c>
      <c r="G57" s="66">
        <f t="shared" si="6"/>
        <v>62</v>
      </c>
      <c r="H57" s="65">
        <f>VLOOKUP($A57,'Return Data'!$B$7:$R$1700,12,0)</f>
        <v>-15.172000000000001</v>
      </c>
      <c r="I57" s="66">
        <f t="shared" si="7"/>
        <v>61</v>
      </c>
      <c r="J57" s="65">
        <f>VLOOKUP($A57,'Return Data'!$B$7:$R$1700,13,0)</f>
        <v>-12.862</v>
      </c>
      <c r="K57" s="66">
        <f t="shared" si="8"/>
        <v>61</v>
      </c>
      <c r="L57" s="65">
        <f>VLOOKUP($A57,'Return Data'!$B$7:$R$1700,17,0)</f>
        <v>-18.494800000000001</v>
      </c>
      <c r="M57" s="66">
        <f t="shared" si="9"/>
        <v>58</v>
      </c>
      <c r="N57" s="65">
        <f>VLOOKUP($A57,'Return Data'!$B$7:$R$1700,14,0)</f>
        <v>-14.6717</v>
      </c>
      <c r="O57" s="66">
        <f t="shared" si="10"/>
        <v>50</v>
      </c>
      <c r="P57" s="65"/>
      <c r="Q57" s="66"/>
      <c r="R57" s="65">
        <f>VLOOKUP($A57,'Return Data'!$B$7:$R$1700,16,0)</f>
        <v>-11.427899999999999</v>
      </c>
      <c r="S57" s="67">
        <f t="shared" si="12"/>
        <v>62</v>
      </c>
    </row>
    <row r="58" spans="1:19" x14ac:dyDescent="0.3">
      <c r="A58" s="63" t="s">
        <v>316</v>
      </c>
      <c r="B58" s="64">
        <f>VLOOKUP($A58,'Return Data'!$B$7:$R$1700,3,0)</f>
        <v>44041</v>
      </c>
      <c r="C58" s="65">
        <f>VLOOKUP($A58,'Return Data'!$B$7:$R$1700,4,0)</f>
        <v>5.9814999999999996</v>
      </c>
      <c r="D58" s="65">
        <f>VLOOKUP($A58,'Return Data'!$B$7:$R$1700,10,0)</f>
        <v>13.747</v>
      </c>
      <c r="E58" s="66">
        <f t="shared" si="5"/>
        <v>37</v>
      </c>
      <c r="F58" s="65">
        <f>VLOOKUP($A58,'Return Data'!$B$7:$R$1700,11,0)</f>
        <v>-23.035799999999998</v>
      </c>
      <c r="G58" s="66">
        <f t="shared" si="6"/>
        <v>66</v>
      </c>
      <c r="H58" s="65">
        <f>VLOOKUP($A58,'Return Data'!$B$7:$R$1700,12,0)</f>
        <v>-16.791899999999998</v>
      </c>
      <c r="I58" s="66">
        <f t="shared" si="7"/>
        <v>63</v>
      </c>
      <c r="J58" s="65">
        <f>VLOOKUP($A58,'Return Data'!$B$7:$R$1700,13,0)</f>
        <v>-13.777699999999999</v>
      </c>
      <c r="K58" s="66">
        <f t="shared" si="8"/>
        <v>64</v>
      </c>
      <c r="L58" s="65">
        <f>VLOOKUP($A58,'Return Data'!$B$7:$R$1700,17,0)</f>
        <v>-19.699000000000002</v>
      </c>
      <c r="M58" s="66">
        <f t="shared" si="9"/>
        <v>60</v>
      </c>
      <c r="N58" s="65"/>
      <c r="O58" s="66"/>
      <c r="P58" s="65"/>
      <c r="Q58" s="66"/>
      <c r="R58" s="65">
        <f>VLOOKUP($A58,'Return Data'!$B$7:$R$1700,16,0)</f>
        <v>-16.5761</v>
      </c>
      <c r="S58" s="67">
        <f t="shared" si="12"/>
        <v>66</v>
      </c>
    </row>
    <row r="59" spans="1:19" x14ac:dyDescent="0.3">
      <c r="A59" s="63" t="s">
        <v>317</v>
      </c>
      <c r="B59" s="64">
        <f>VLOOKUP($A59,'Return Data'!$B$7:$R$1700,3,0)</f>
        <v>44041</v>
      </c>
      <c r="C59" s="65">
        <f>VLOOKUP($A59,'Return Data'!$B$7:$R$1700,4,0)</f>
        <v>6.4785000000000004</v>
      </c>
      <c r="D59" s="65">
        <f>VLOOKUP($A59,'Return Data'!$B$7:$R$1700,10,0)</f>
        <v>12.877700000000001</v>
      </c>
      <c r="E59" s="66">
        <f t="shared" si="5"/>
        <v>45</v>
      </c>
      <c r="F59" s="65">
        <f>VLOOKUP($A59,'Return Data'!$B$7:$R$1700,11,0)</f>
        <v>-22.145600000000002</v>
      </c>
      <c r="G59" s="66">
        <f t="shared" si="6"/>
        <v>63</v>
      </c>
      <c r="H59" s="65">
        <f>VLOOKUP($A59,'Return Data'!$B$7:$R$1700,12,0)</f>
        <v>-15.1485</v>
      </c>
      <c r="I59" s="66">
        <f t="shared" si="7"/>
        <v>60</v>
      </c>
      <c r="J59" s="65">
        <f>VLOOKUP($A59,'Return Data'!$B$7:$R$1700,13,0)</f>
        <v>-12.8414</v>
      </c>
      <c r="K59" s="66">
        <f t="shared" si="8"/>
        <v>60</v>
      </c>
      <c r="L59" s="65">
        <f>VLOOKUP($A59,'Return Data'!$B$7:$R$1700,17,0)</f>
        <v>-18.757999999999999</v>
      </c>
      <c r="M59" s="66">
        <f t="shared" si="9"/>
        <v>59</v>
      </c>
      <c r="N59" s="65"/>
      <c r="O59" s="66"/>
      <c r="P59" s="65"/>
      <c r="Q59" s="66"/>
      <c r="R59" s="65">
        <f>VLOOKUP($A59,'Return Data'!$B$7:$R$1700,16,0)</f>
        <v>-13.191800000000001</v>
      </c>
      <c r="S59" s="67">
        <f t="shared" si="12"/>
        <v>64</v>
      </c>
    </row>
    <row r="60" spans="1:19" x14ac:dyDescent="0.3">
      <c r="A60" s="63" t="s">
        <v>318</v>
      </c>
      <c r="B60" s="64">
        <f>VLOOKUP($A60,'Return Data'!$B$7:$R$1700,3,0)</f>
        <v>44041</v>
      </c>
      <c r="C60" s="65">
        <f>VLOOKUP($A60,'Return Data'!$B$7:$R$1700,4,0)</f>
        <v>6.6223999999999998</v>
      </c>
      <c r="D60" s="65">
        <f>VLOOKUP($A60,'Return Data'!$B$7:$R$1700,10,0)</f>
        <v>15.9445</v>
      </c>
      <c r="E60" s="66">
        <f t="shared" si="5"/>
        <v>19</v>
      </c>
      <c r="F60" s="65">
        <f>VLOOKUP($A60,'Return Data'!$B$7:$R$1700,11,0)</f>
        <v>-22.367100000000001</v>
      </c>
      <c r="G60" s="66">
        <f t="shared" si="6"/>
        <v>64</v>
      </c>
      <c r="H60" s="65">
        <f>VLOOKUP($A60,'Return Data'!$B$7:$R$1700,12,0)</f>
        <v>-14.7455</v>
      </c>
      <c r="I60" s="66">
        <f t="shared" si="7"/>
        <v>58</v>
      </c>
      <c r="J60" s="65">
        <f>VLOOKUP($A60,'Return Data'!$B$7:$R$1700,13,0)</f>
        <v>-11.936199999999999</v>
      </c>
      <c r="K60" s="66">
        <f t="shared" si="8"/>
        <v>58</v>
      </c>
      <c r="L60" s="65">
        <f>VLOOKUP($A60,'Return Data'!$B$7:$R$1700,17,0)</f>
        <v>-15.4125</v>
      </c>
      <c r="M60" s="66">
        <f t="shared" si="9"/>
        <v>56</v>
      </c>
      <c r="N60" s="65"/>
      <c r="O60" s="66"/>
      <c r="P60" s="65"/>
      <c r="Q60" s="66"/>
      <c r="R60" s="65">
        <f>VLOOKUP($A60,'Return Data'!$B$7:$R$1700,16,0)</f>
        <v>-16.150200000000002</v>
      </c>
      <c r="S60" s="67">
        <f t="shared" si="12"/>
        <v>65</v>
      </c>
    </row>
    <row r="61" spans="1:19" x14ac:dyDescent="0.3">
      <c r="A61" s="63" t="s">
        <v>319</v>
      </c>
      <c r="B61" s="64">
        <f>VLOOKUP($A61,'Return Data'!$B$7:$R$1700,3,0)</f>
        <v>44041</v>
      </c>
      <c r="C61" s="65">
        <f>VLOOKUP($A61,'Return Data'!$B$7:$R$1700,4,0)</f>
        <v>14.3461</v>
      </c>
      <c r="D61" s="65">
        <f>VLOOKUP($A61,'Return Data'!$B$7:$R$1700,10,0)</f>
        <v>17.8886</v>
      </c>
      <c r="E61" s="66">
        <f t="shared" si="5"/>
        <v>11</v>
      </c>
      <c r="F61" s="65">
        <f>VLOOKUP($A61,'Return Data'!$B$7:$R$1700,11,0)</f>
        <v>-9.3028999999999993</v>
      </c>
      <c r="G61" s="66">
        <f t="shared" si="6"/>
        <v>29</v>
      </c>
      <c r="H61" s="65">
        <f>VLOOKUP($A61,'Return Data'!$B$7:$R$1700,12,0)</f>
        <v>-1.7976000000000001</v>
      </c>
      <c r="I61" s="66">
        <f t="shared" si="7"/>
        <v>13</v>
      </c>
      <c r="J61" s="65">
        <f>VLOOKUP($A61,'Return Data'!$B$7:$R$1700,13,0)</f>
        <v>2.8483000000000001</v>
      </c>
      <c r="K61" s="66">
        <f t="shared" si="8"/>
        <v>19</v>
      </c>
      <c r="L61" s="65">
        <f>VLOOKUP($A61,'Return Data'!$B$7:$R$1700,17,0)</f>
        <v>-0.95079999999999998</v>
      </c>
      <c r="M61" s="66">
        <f t="shared" si="9"/>
        <v>20</v>
      </c>
      <c r="N61" s="65">
        <f>VLOOKUP($A61,'Return Data'!$B$7:$R$1700,14,0)</f>
        <v>1.6415</v>
      </c>
      <c r="O61" s="66">
        <f t="shared" si="10"/>
        <v>19</v>
      </c>
      <c r="P61" s="65"/>
      <c r="Q61" s="66"/>
      <c r="R61" s="65">
        <f>VLOOKUP($A61,'Return Data'!$B$7:$R$1700,16,0)</f>
        <v>8.6318000000000001</v>
      </c>
      <c r="S61" s="67">
        <f t="shared" si="12"/>
        <v>37</v>
      </c>
    </row>
    <row r="62" spans="1:19" x14ac:dyDescent="0.3">
      <c r="A62" s="63" t="s">
        <v>320</v>
      </c>
      <c r="B62" s="64">
        <f>VLOOKUP($A62,'Return Data'!$B$7:$R$1700,3,0)</f>
        <v>44041</v>
      </c>
      <c r="C62" s="65">
        <f>VLOOKUP($A62,'Return Data'!$B$7:$R$1700,4,0)</f>
        <v>13.0496</v>
      </c>
      <c r="D62" s="65">
        <f>VLOOKUP($A62,'Return Data'!$B$7:$R$1700,10,0)</f>
        <v>17.996600000000001</v>
      </c>
      <c r="E62" s="66">
        <f t="shared" si="5"/>
        <v>10</v>
      </c>
      <c r="F62" s="65">
        <f>VLOOKUP($A62,'Return Data'!$B$7:$R$1700,11,0)</f>
        <v>-9.8485999999999994</v>
      </c>
      <c r="G62" s="66">
        <f t="shared" si="6"/>
        <v>31</v>
      </c>
      <c r="H62" s="65">
        <f>VLOOKUP($A62,'Return Data'!$B$7:$R$1700,12,0)</f>
        <v>-3.0108000000000001</v>
      </c>
      <c r="I62" s="66">
        <f t="shared" si="7"/>
        <v>22</v>
      </c>
      <c r="J62" s="65">
        <f>VLOOKUP($A62,'Return Data'!$B$7:$R$1700,13,0)</f>
        <v>1.5099</v>
      </c>
      <c r="K62" s="66">
        <f t="shared" si="8"/>
        <v>24</v>
      </c>
      <c r="L62" s="65">
        <f>VLOOKUP($A62,'Return Data'!$B$7:$R$1700,17,0)</f>
        <v>-2.1654</v>
      </c>
      <c r="M62" s="66">
        <f t="shared" si="9"/>
        <v>24</v>
      </c>
      <c r="N62" s="65">
        <f>VLOOKUP($A62,'Return Data'!$B$7:$R$1700,14,0)</f>
        <v>0.41439999999999999</v>
      </c>
      <c r="O62" s="66">
        <f t="shared" si="10"/>
        <v>26</v>
      </c>
      <c r="P62" s="65">
        <f>VLOOKUP($A62,'Return Data'!$B$7:$R$1700,15,0)</f>
        <v>4.1746999999999996</v>
      </c>
      <c r="Q62" s="66">
        <f t="shared" si="11"/>
        <v>28</v>
      </c>
      <c r="R62" s="65">
        <f>VLOOKUP($A62,'Return Data'!$B$7:$R$1700,16,0)</f>
        <v>5.1029999999999998</v>
      </c>
      <c r="S62" s="67">
        <f t="shared" si="12"/>
        <v>46</v>
      </c>
    </row>
    <row r="63" spans="1:19" x14ac:dyDescent="0.3">
      <c r="A63" s="63" t="s">
        <v>321</v>
      </c>
      <c r="B63" s="64">
        <f>VLOOKUP($A63,'Return Data'!$B$7:$R$1700,3,0)</f>
        <v>44041</v>
      </c>
      <c r="C63" s="65">
        <f>VLOOKUP($A63,'Return Data'!$B$7:$R$1700,4,0)</f>
        <v>7.6679000000000004</v>
      </c>
      <c r="D63" s="65">
        <f>VLOOKUP($A63,'Return Data'!$B$7:$R$1700,10,0)</f>
        <v>10.0413</v>
      </c>
      <c r="E63" s="66">
        <f t="shared" si="5"/>
        <v>59</v>
      </c>
      <c r="F63" s="65">
        <f>VLOOKUP($A63,'Return Data'!$B$7:$R$1700,11,0)</f>
        <v>-22.5472</v>
      </c>
      <c r="G63" s="66">
        <f t="shared" si="6"/>
        <v>65</v>
      </c>
      <c r="H63" s="65">
        <f>VLOOKUP($A63,'Return Data'!$B$7:$R$1700,12,0)</f>
        <v>-14.7073</v>
      </c>
      <c r="I63" s="66">
        <f t="shared" si="7"/>
        <v>57</v>
      </c>
      <c r="J63" s="65">
        <f>VLOOKUP($A63,'Return Data'!$B$7:$R$1700,13,0)</f>
        <v>-12.2234</v>
      </c>
      <c r="K63" s="66">
        <f t="shared" si="8"/>
        <v>59</v>
      </c>
      <c r="L63" s="65"/>
      <c r="M63" s="66"/>
      <c r="N63" s="65"/>
      <c r="O63" s="66"/>
      <c r="P63" s="65"/>
      <c r="Q63" s="66"/>
      <c r="R63" s="65">
        <f>VLOOKUP($A63,'Return Data'!$B$7:$R$1700,16,0)</f>
        <v>-11.958600000000001</v>
      </c>
      <c r="S63" s="67">
        <f t="shared" si="12"/>
        <v>63</v>
      </c>
    </row>
    <row r="64" spans="1:19" x14ac:dyDescent="0.3">
      <c r="A64" s="63" t="s">
        <v>322</v>
      </c>
      <c r="B64" s="64">
        <f>VLOOKUP($A64,'Return Data'!$B$7:$R$1700,3,0)</f>
        <v>44041</v>
      </c>
      <c r="C64" s="65">
        <f>VLOOKUP($A64,'Return Data'!$B$7:$R$1700,4,0)</f>
        <v>17.297699999999999</v>
      </c>
      <c r="D64" s="65">
        <f>VLOOKUP($A64,'Return Data'!$B$7:$R$1700,10,0)</f>
        <v>13.0273</v>
      </c>
      <c r="E64" s="66">
        <f t="shared" si="5"/>
        <v>42</v>
      </c>
      <c r="F64" s="65">
        <f>VLOOKUP($A64,'Return Data'!$B$7:$R$1700,11,0)</f>
        <v>-11.1877</v>
      </c>
      <c r="G64" s="66">
        <f t="shared" si="6"/>
        <v>37</v>
      </c>
      <c r="H64" s="65">
        <f>VLOOKUP($A64,'Return Data'!$B$7:$R$1700,12,0)</f>
        <v>-7.2817999999999996</v>
      </c>
      <c r="I64" s="66">
        <f t="shared" si="7"/>
        <v>38</v>
      </c>
      <c r="J64" s="65">
        <f>VLOOKUP($A64,'Return Data'!$B$7:$R$1700,13,0)</f>
        <v>-2.5409999999999999</v>
      </c>
      <c r="K64" s="66">
        <f t="shared" si="8"/>
        <v>41</v>
      </c>
      <c r="L64" s="65">
        <f>VLOOKUP($A64,'Return Data'!$B$7:$R$1700,17,0)</f>
        <v>-0.52439999999999998</v>
      </c>
      <c r="M64" s="66">
        <f t="shared" si="9"/>
        <v>15</v>
      </c>
      <c r="N64" s="65">
        <f>VLOOKUP($A64,'Return Data'!$B$7:$R$1700,14,0)</f>
        <v>1.4685999999999999</v>
      </c>
      <c r="O64" s="66">
        <f t="shared" si="10"/>
        <v>21</v>
      </c>
      <c r="P64" s="65">
        <f>VLOOKUP($A64,'Return Data'!$B$7:$R$1700,15,0)</f>
        <v>7.4137000000000004</v>
      </c>
      <c r="Q64" s="66">
        <f t="shared" si="11"/>
        <v>7</v>
      </c>
      <c r="R64" s="65">
        <f>VLOOKUP($A64,'Return Data'!$B$7:$R$1700,16,0)</f>
        <v>9.9137000000000004</v>
      </c>
      <c r="S64" s="67">
        <f t="shared" si="12"/>
        <v>30</v>
      </c>
    </row>
    <row r="65" spans="1:19" x14ac:dyDescent="0.3">
      <c r="A65" s="63" t="s">
        <v>323</v>
      </c>
      <c r="B65" s="64">
        <f>VLOOKUP($A65,'Return Data'!$B$7:$R$1700,3,0)</f>
        <v>44041</v>
      </c>
      <c r="C65" s="65">
        <f>VLOOKUP($A65,'Return Data'!$B$7:$R$1700,4,0)</f>
        <v>116.051690476967</v>
      </c>
      <c r="D65" s="65">
        <f>VLOOKUP($A65,'Return Data'!$B$7:$R$1700,10,0)</f>
        <v>13.838800000000001</v>
      </c>
      <c r="E65" s="66">
        <f t="shared" si="5"/>
        <v>35</v>
      </c>
      <c r="F65" s="65">
        <f>VLOOKUP($A65,'Return Data'!$B$7:$R$1700,11,0)</f>
        <v>-7.6942000000000004</v>
      </c>
      <c r="G65" s="66">
        <f t="shared" si="6"/>
        <v>21</v>
      </c>
      <c r="H65" s="65">
        <f>VLOOKUP($A65,'Return Data'!$B$7:$R$1700,12,0)</f>
        <v>-3.6318000000000001</v>
      </c>
      <c r="I65" s="66">
        <f t="shared" si="7"/>
        <v>24</v>
      </c>
      <c r="J65" s="65">
        <f>VLOOKUP($A65,'Return Data'!$B$7:$R$1700,13,0)</f>
        <v>2.2204000000000002</v>
      </c>
      <c r="K65" s="66">
        <f t="shared" si="8"/>
        <v>21</v>
      </c>
      <c r="L65" s="65">
        <f>VLOOKUP($A65,'Return Data'!$B$7:$R$1700,17,0)</f>
        <v>-2.3996</v>
      </c>
      <c r="M65" s="66">
        <f t="shared" si="9"/>
        <v>25</v>
      </c>
      <c r="N65" s="65">
        <f>VLOOKUP($A65,'Return Data'!$B$7:$R$1700,14,0)</f>
        <v>2.8990999999999998</v>
      </c>
      <c r="O65" s="66">
        <f t="shared" si="10"/>
        <v>11</v>
      </c>
      <c r="P65" s="65">
        <f>VLOOKUP($A65,'Return Data'!$B$7:$R$1700,15,0)</f>
        <v>6.4535999999999998</v>
      </c>
      <c r="Q65" s="66">
        <f t="shared" si="11"/>
        <v>15</v>
      </c>
      <c r="R65" s="65">
        <f>VLOOKUP($A65,'Return Data'!$B$7:$R$1700,16,0)</f>
        <v>10.593999999999999</v>
      </c>
      <c r="S65" s="67">
        <f t="shared" si="12"/>
        <v>26</v>
      </c>
    </row>
    <row r="66" spans="1:19" x14ac:dyDescent="0.3">
      <c r="A66" s="63" t="s">
        <v>324</v>
      </c>
      <c r="B66" s="64">
        <f>VLOOKUP($A66,'Return Data'!$B$7:$R$1700,3,0)</f>
        <v>44041</v>
      </c>
      <c r="C66" s="65">
        <f>VLOOKUP($A66,'Return Data'!$B$7:$R$1700,4,0)</f>
        <v>24.83</v>
      </c>
      <c r="D66" s="65">
        <f>VLOOKUP($A66,'Return Data'!$B$7:$R$1700,10,0)</f>
        <v>15.5421</v>
      </c>
      <c r="E66" s="66">
        <f t="shared" si="5"/>
        <v>22</v>
      </c>
      <c r="F66" s="65">
        <f>VLOOKUP($A66,'Return Data'!$B$7:$R$1700,11,0)</f>
        <v>-5.4455</v>
      </c>
      <c r="G66" s="66">
        <f t="shared" si="6"/>
        <v>11</v>
      </c>
      <c r="H66" s="65">
        <f>VLOOKUP($A66,'Return Data'!$B$7:$R$1700,12,0)</f>
        <v>-1.8965000000000001</v>
      </c>
      <c r="I66" s="66">
        <f t="shared" si="7"/>
        <v>14</v>
      </c>
      <c r="J66" s="65">
        <f>VLOOKUP($A66,'Return Data'!$B$7:$R$1700,13,0)</f>
        <v>6.2019000000000002</v>
      </c>
      <c r="K66" s="66">
        <f t="shared" si="8"/>
        <v>12</v>
      </c>
      <c r="L66" s="65">
        <f>VLOOKUP($A66,'Return Data'!$B$7:$R$1700,17,0)</f>
        <v>0.75039999999999996</v>
      </c>
      <c r="M66" s="66">
        <f t="shared" si="9"/>
        <v>11</v>
      </c>
      <c r="N66" s="65">
        <f>VLOOKUP($A66,'Return Data'!$B$7:$R$1700,14,0)</f>
        <v>2.8485</v>
      </c>
      <c r="O66" s="66">
        <f t="shared" si="10"/>
        <v>12</v>
      </c>
      <c r="P66" s="65">
        <f>VLOOKUP($A66,'Return Data'!$B$7:$R$1700,15,0)</f>
        <v>3.5716000000000001</v>
      </c>
      <c r="Q66" s="66">
        <f t="shared" si="11"/>
        <v>31</v>
      </c>
      <c r="R66" s="65">
        <f>VLOOKUP($A66,'Return Data'!$B$7:$R$1700,16,0)</f>
        <v>11.1471</v>
      </c>
      <c r="S66" s="67">
        <f t="shared" si="12"/>
        <v>25</v>
      </c>
    </row>
    <row r="67" spans="1:19" x14ac:dyDescent="0.3">
      <c r="A67" s="63" t="s">
        <v>325</v>
      </c>
      <c r="B67" s="64">
        <f>VLOOKUP($A67,'Return Data'!$B$7:$R$1700,3,0)</f>
        <v>44041</v>
      </c>
      <c r="C67" s="65">
        <f>VLOOKUP($A67,'Return Data'!$B$7:$R$1700,4,0)</f>
        <v>12.577999999999999</v>
      </c>
      <c r="D67" s="65">
        <f>VLOOKUP($A67,'Return Data'!$B$7:$R$1700,10,0)</f>
        <v>23.333100000000002</v>
      </c>
      <c r="E67" s="66">
        <f t="shared" si="5"/>
        <v>5</v>
      </c>
      <c r="F67" s="65">
        <f>VLOOKUP($A67,'Return Data'!$B$7:$R$1700,11,0)</f>
        <v>-10.0595</v>
      </c>
      <c r="G67" s="66">
        <f t="shared" si="6"/>
        <v>33</v>
      </c>
      <c r="H67" s="65">
        <f>VLOOKUP($A67,'Return Data'!$B$7:$R$1700,12,0)</f>
        <v>-6.2595000000000001</v>
      </c>
      <c r="I67" s="66">
        <f t="shared" si="7"/>
        <v>31</v>
      </c>
      <c r="J67" s="65">
        <f>VLOOKUP($A67,'Return Data'!$B$7:$R$1700,13,0)</f>
        <v>0.85070000000000001</v>
      </c>
      <c r="K67" s="66">
        <f t="shared" si="8"/>
        <v>28</v>
      </c>
      <c r="L67" s="65">
        <f>VLOOKUP($A67,'Return Data'!$B$7:$R$1700,17,0)</f>
        <v>-4.7625999999999999</v>
      </c>
      <c r="M67" s="66">
        <f t="shared" si="9"/>
        <v>41</v>
      </c>
      <c r="N67" s="65">
        <f>VLOOKUP($A67,'Return Data'!$B$7:$R$1700,14,0)</f>
        <v>-2.1535000000000002</v>
      </c>
      <c r="O67" s="66">
        <f t="shared" si="10"/>
        <v>41</v>
      </c>
      <c r="P67" s="65"/>
      <c r="Q67" s="66"/>
      <c r="R67" s="65">
        <f>VLOOKUP($A67,'Return Data'!$B$7:$R$1700,16,0)</f>
        <v>5.4028999999999998</v>
      </c>
      <c r="S67" s="67">
        <f t="shared" si="12"/>
        <v>45</v>
      </c>
    </row>
    <row r="68" spans="1:19" x14ac:dyDescent="0.3">
      <c r="A68" s="63" t="s">
        <v>326</v>
      </c>
      <c r="B68" s="64">
        <f>VLOOKUP($A68,'Return Data'!$B$7:$R$1700,3,0)</f>
        <v>44041</v>
      </c>
      <c r="C68" s="65">
        <f>VLOOKUP($A68,'Return Data'!$B$7:$R$1700,4,0)</f>
        <v>9.0137</v>
      </c>
      <c r="D68" s="65">
        <f>VLOOKUP($A68,'Return Data'!$B$7:$R$1700,10,0)</f>
        <v>18.0669</v>
      </c>
      <c r="E68" s="66">
        <f t="shared" si="5"/>
        <v>9</v>
      </c>
      <c r="F68" s="65">
        <f>VLOOKUP($A68,'Return Data'!$B$7:$R$1700,11,0)</f>
        <v>-15.3094</v>
      </c>
      <c r="G68" s="66">
        <f t="shared" si="6"/>
        <v>55</v>
      </c>
      <c r="H68" s="65">
        <f>VLOOKUP($A68,'Return Data'!$B$7:$R$1700,12,0)</f>
        <v>-11.543699999999999</v>
      </c>
      <c r="I68" s="66">
        <f t="shared" si="7"/>
        <v>52</v>
      </c>
      <c r="J68" s="65">
        <f>VLOOKUP($A68,'Return Data'!$B$7:$R$1700,13,0)</f>
        <v>-6.7754000000000003</v>
      </c>
      <c r="K68" s="66">
        <f t="shared" si="8"/>
        <v>53</v>
      </c>
      <c r="L68" s="65">
        <f>VLOOKUP($A68,'Return Data'!$B$7:$R$1700,17,0)</f>
        <v>-7.7866</v>
      </c>
      <c r="M68" s="66">
        <f t="shared" si="9"/>
        <v>54</v>
      </c>
      <c r="N68" s="65">
        <f>VLOOKUP($A68,'Return Data'!$B$7:$R$1700,14,0)</f>
        <v>-7.2981999999999996</v>
      </c>
      <c r="O68" s="66">
        <f t="shared" si="10"/>
        <v>48</v>
      </c>
      <c r="P68" s="65"/>
      <c r="Q68" s="66"/>
      <c r="R68" s="65">
        <f>VLOOKUP($A68,'Return Data'!$B$7:$R$1700,16,0)</f>
        <v>-2.9154</v>
      </c>
      <c r="S68" s="67">
        <f t="shared" si="12"/>
        <v>54</v>
      </c>
    </row>
    <row r="69" spans="1:19" x14ac:dyDescent="0.3">
      <c r="A69" s="63" t="s">
        <v>327</v>
      </c>
      <c r="B69" s="64">
        <f>VLOOKUP($A69,'Return Data'!$B$7:$R$1700,3,0)</f>
        <v>44041</v>
      </c>
      <c r="C69" s="65">
        <f>VLOOKUP($A69,'Return Data'!$B$7:$R$1700,4,0)</f>
        <v>8.5136000000000003</v>
      </c>
      <c r="D69" s="65">
        <f>VLOOKUP($A69,'Return Data'!$B$7:$R$1700,10,0)</f>
        <v>17.488900000000001</v>
      </c>
      <c r="E69" s="66">
        <f t="shared" si="5"/>
        <v>12</v>
      </c>
      <c r="F69" s="65">
        <f>VLOOKUP($A69,'Return Data'!$B$7:$R$1700,11,0)</f>
        <v>-12.664</v>
      </c>
      <c r="G69" s="66">
        <f t="shared" si="6"/>
        <v>48</v>
      </c>
      <c r="H69" s="65">
        <f>VLOOKUP($A69,'Return Data'!$B$7:$R$1700,12,0)</f>
        <v>-8.9678000000000004</v>
      </c>
      <c r="I69" s="66">
        <f t="shared" si="7"/>
        <v>46</v>
      </c>
      <c r="J69" s="65">
        <f>VLOOKUP($A69,'Return Data'!$B$7:$R$1700,13,0)</f>
        <v>-3.9921000000000002</v>
      </c>
      <c r="K69" s="66">
        <f t="shared" si="8"/>
        <v>48</v>
      </c>
      <c r="L69" s="65">
        <f>VLOOKUP($A69,'Return Data'!$B$7:$R$1700,17,0)</f>
        <v>-6.3634000000000004</v>
      </c>
      <c r="M69" s="66">
        <f t="shared" si="9"/>
        <v>50</v>
      </c>
      <c r="N69" s="65">
        <f>VLOOKUP($A69,'Return Data'!$B$7:$R$1700,14,0)</f>
        <v>-5.6778000000000004</v>
      </c>
      <c r="O69" s="66">
        <f t="shared" si="10"/>
        <v>47</v>
      </c>
      <c r="P69" s="65"/>
      <c r="Q69" s="66"/>
      <c r="R69" s="65">
        <f>VLOOKUP($A69,'Return Data'!$B$7:$R$1700,16,0)</f>
        <v>-4.7079000000000004</v>
      </c>
      <c r="S69" s="67">
        <f t="shared" si="12"/>
        <v>57</v>
      </c>
    </row>
    <row r="70" spans="1:19" x14ac:dyDescent="0.3">
      <c r="A70" s="63" t="s">
        <v>328</v>
      </c>
      <c r="B70" s="64">
        <f>VLOOKUP($A70,'Return Data'!$B$7:$R$1700,3,0)</f>
        <v>44041</v>
      </c>
      <c r="C70" s="65">
        <f>VLOOKUP($A70,'Return Data'!$B$7:$R$1700,4,0)</f>
        <v>8.2664000000000009</v>
      </c>
      <c r="D70" s="65">
        <f>VLOOKUP($A70,'Return Data'!$B$7:$R$1700,10,0)</f>
        <v>24.258199999999999</v>
      </c>
      <c r="E70" s="66">
        <f t="shared" si="5"/>
        <v>2</v>
      </c>
      <c r="F70" s="65">
        <f>VLOOKUP($A70,'Return Data'!$B$7:$R$1700,11,0)</f>
        <v>-3.3485999999999998</v>
      </c>
      <c r="G70" s="66">
        <f t="shared" si="6"/>
        <v>8</v>
      </c>
      <c r="H70" s="65">
        <f>VLOOKUP($A70,'Return Data'!$B$7:$R$1700,12,0)</f>
        <v>2.9965000000000002</v>
      </c>
      <c r="I70" s="66">
        <f t="shared" si="7"/>
        <v>6</v>
      </c>
      <c r="J70" s="65">
        <f>VLOOKUP($A70,'Return Data'!$B$7:$R$1700,13,0)</f>
        <v>8.1762999999999995</v>
      </c>
      <c r="K70" s="66">
        <f t="shared" si="8"/>
        <v>11</v>
      </c>
      <c r="L70" s="65">
        <f>VLOOKUP($A70,'Return Data'!$B$7:$R$1700,17,0)</f>
        <v>-7.0090000000000003</v>
      </c>
      <c r="M70" s="66">
        <f t="shared" si="9"/>
        <v>53</v>
      </c>
      <c r="N70" s="65"/>
      <c r="O70" s="66"/>
      <c r="P70" s="65"/>
      <c r="Q70" s="66"/>
      <c r="R70" s="65">
        <f>VLOOKUP($A70,'Return Data'!$B$7:$R$1700,16,0)</f>
        <v>-7.2523999999999997</v>
      </c>
      <c r="S70" s="67">
        <f t="shared" si="12"/>
        <v>61</v>
      </c>
    </row>
    <row r="71" spans="1:19" x14ac:dyDescent="0.3">
      <c r="A71" s="63" t="s">
        <v>329</v>
      </c>
      <c r="B71" s="64">
        <f>VLOOKUP($A71,'Return Data'!$B$7:$R$1700,3,0)</f>
        <v>44041</v>
      </c>
      <c r="C71" s="65">
        <f>VLOOKUP($A71,'Return Data'!$B$7:$R$1700,4,0)</f>
        <v>8.6744000000000003</v>
      </c>
      <c r="D71" s="65">
        <f>VLOOKUP($A71,'Return Data'!$B$7:$R$1700,10,0)</f>
        <v>23.8262</v>
      </c>
      <c r="E71" s="66">
        <f t="shared" si="5"/>
        <v>4</v>
      </c>
      <c r="F71" s="65">
        <f>VLOOKUP($A71,'Return Data'!$B$7:$R$1700,11,0)</f>
        <v>-3.0543999999999998</v>
      </c>
      <c r="G71" s="66">
        <f t="shared" si="6"/>
        <v>5</v>
      </c>
      <c r="H71" s="65">
        <f>VLOOKUP($A71,'Return Data'!$B$7:$R$1700,12,0)</f>
        <v>3.5884999999999998</v>
      </c>
      <c r="I71" s="66">
        <f t="shared" si="7"/>
        <v>5</v>
      </c>
      <c r="J71" s="65">
        <f>VLOOKUP($A71,'Return Data'!$B$7:$R$1700,13,0)</f>
        <v>10.071400000000001</v>
      </c>
      <c r="K71" s="66">
        <f t="shared" si="8"/>
        <v>8</v>
      </c>
      <c r="L71" s="65">
        <f>VLOOKUP($A71,'Return Data'!$B$7:$R$1700,17,0)</f>
        <v>-5.2992999999999997</v>
      </c>
      <c r="M71" s="66">
        <f t="shared" si="9"/>
        <v>43</v>
      </c>
      <c r="N71" s="65"/>
      <c r="O71" s="66"/>
      <c r="P71" s="65"/>
      <c r="Q71" s="66"/>
      <c r="R71" s="65">
        <f>VLOOKUP($A71,'Return Data'!$B$7:$R$1700,16,0)</f>
        <v>-5.8902999999999999</v>
      </c>
      <c r="S71" s="67">
        <f t="shared" si="12"/>
        <v>59</v>
      </c>
    </row>
    <row r="72" spans="1:19" x14ac:dyDescent="0.3">
      <c r="A72" s="63" t="s">
        <v>330</v>
      </c>
      <c r="B72" s="64">
        <f>VLOOKUP($A72,'Return Data'!$B$7:$R$1700,3,0)</f>
        <v>44041</v>
      </c>
      <c r="C72" s="65">
        <f>VLOOKUP($A72,'Return Data'!$B$7:$R$1700,4,0)</f>
        <v>85.537800000000004</v>
      </c>
      <c r="D72" s="65">
        <f>VLOOKUP($A72,'Return Data'!$B$7:$R$1700,10,0)</f>
        <v>14.0732</v>
      </c>
      <c r="E72" s="66">
        <f t="shared" si="5"/>
        <v>33</v>
      </c>
      <c r="F72" s="65">
        <f>VLOOKUP($A72,'Return Data'!$B$7:$R$1700,11,0)</f>
        <v>-9.4649999999999999</v>
      </c>
      <c r="G72" s="66">
        <f t="shared" si="6"/>
        <v>30</v>
      </c>
      <c r="H72" s="65">
        <f>VLOOKUP($A72,'Return Data'!$B$7:$R$1700,12,0)</f>
        <v>-2.6236999999999999</v>
      </c>
      <c r="I72" s="66">
        <f t="shared" si="7"/>
        <v>18</v>
      </c>
      <c r="J72" s="65">
        <f>VLOOKUP($A72,'Return Data'!$B$7:$R$1700,13,0)</f>
        <v>3.9434999999999998</v>
      </c>
      <c r="K72" s="66">
        <f t="shared" si="8"/>
        <v>16</v>
      </c>
      <c r="L72" s="65">
        <f>VLOOKUP($A72,'Return Data'!$B$7:$R$1700,17,0)</f>
        <v>-0.92120000000000002</v>
      </c>
      <c r="M72" s="66">
        <f t="shared" si="9"/>
        <v>19</v>
      </c>
      <c r="N72" s="65">
        <f>VLOOKUP($A72,'Return Data'!$B$7:$R$1700,14,0)</f>
        <v>1.7485999999999999</v>
      </c>
      <c r="O72" s="66">
        <f t="shared" si="10"/>
        <v>18</v>
      </c>
      <c r="P72" s="65">
        <f>VLOOKUP($A72,'Return Data'!$B$7:$R$1700,15,0)</f>
        <v>5.1177999999999999</v>
      </c>
      <c r="Q72" s="66">
        <f t="shared" si="11"/>
        <v>19</v>
      </c>
      <c r="R72" s="65">
        <f>VLOOKUP($A72,'Return Data'!$B$7:$R$1700,16,0)</f>
        <v>9.7027000000000001</v>
      </c>
      <c r="S72" s="67">
        <f t="shared" si="12"/>
        <v>32</v>
      </c>
    </row>
    <row r="73" spans="1:19" x14ac:dyDescent="0.3">
      <c r="A73" s="63" t="s">
        <v>331</v>
      </c>
      <c r="B73" s="64">
        <f>VLOOKUP($A73,'Return Data'!$B$7:$R$1700,3,0)</f>
        <v>44041</v>
      </c>
      <c r="C73" s="65">
        <f>VLOOKUP($A73,'Return Data'!$B$7:$R$1700,4,0)</f>
        <v>143.259505069292</v>
      </c>
      <c r="D73" s="65">
        <f>VLOOKUP($A73,'Return Data'!$B$7:$R$1700,10,0)</f>
        <v>15.385400000000001</v>
      </c>
      <c r="E73" s="66">
        <f t="shared" ref="E73" si="13">RANK(D73,D$8:D$73,0)</f>
        <v>25</v>
      </c>
      <c r="F73" s="65">
        <f>VLOOKUP($A73,'Return Data'!$B$7:$R$1700,11,0)</f>
        <v>-11.597200000000001</v>
      </c>
      <c r="G73" s="66">
        <f t="shared" ref="G73" si="14">RANK(F73,F$8:F$73,0)</f>
        <v>42</v>
      </c>
      <c r="H73" s="65">
        <f>VLOOKUP($A73,'Return Data'!$B$7:$R$1700,12,0)</f>
        <v>-7.92</v>
      </c>
      <c r="I73" s="66">
        <f t="shared" ref="I73" si="15">RANK(H73,H$8:H$73,0)</f>
        <v>42</v>
      </c>
      <c r="J73" s="65">
        <f>VLOOKUP($A73,'Return Data'!$B$7:$R$1700,13,0)</f>
        <v>-2.9621</v>
      </c>
      <c r="K73" s="66">
        <f t="shared" ref="K73" si="16">RANK(J73,J$8:J$73,0)</f>
        <v>44</v>
      </c>
      <c r="L73" s="65">
        <f>VLOOKUP($A73,'Return Data'!$B$7:$R$1700,17,0)</f>
        <v>-3.7736000000000001</v>
      </c>
      <c r="M73" s="66">
        <f t="shared" ref="M73" si="17">RANK(L73,L$8:L$73,0)</f>
        <v>36</v>
      </c>
      <c r="N73" s="65">
        <f>VLOOKUP($A73,'Return Data'!$B$7:$R$1700,14,0)</f>
        <v>0.75260000000000005</v>
      </c>
      <c r="O73" s="66">
        <f t="shared" ref="O73" si="18">RANK(N73,N$8:N$73,0)</f>
        <v>24</v>
      </c>
      <c r="P73" s="65">
        <f>VLOOKUP($A73,'Return Data'!$B$7:$R$1700,15,0)</f>
        <v>5.0739000000000001</v>
      </c>
      <c r="Q73" s="66">
        <f t="shared" ref="Q73" si="19">RANK(P73,P$8:P$73,0)</f>
        <v>22</v>
      </c>
      <c r="R73" s="65">
        <f>VLOOKUP($A73,'Return Data'!$B$7:$R$1700,16,0)</f>
        <v>16.5823</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14.615015151515152</v>
      </c>
      <c r="E75" s="74"/>
      <c r="F75" s="75">
        <f>AVERAGE(F8:F73)</f>
        <v>-10.556369696969698</v>
      </c>
      <c r="G75" s="74"/>
      <c r="H75" s="75">
        <f>AVERAGE(H8:H73)</f>
        <v>-6.0498265624999989</v>
      </c>
      <c r="I75" s="74"/>
      <c r="J75" s="75">
        <f>AVERAGE(J8:J73)</f>
        <v>6.812500000000013E-3</v>
      </c>
      <c r="K75" s="74"/>
      <c r="L75" s="75">
        <f>AVERAGE(L8:L73)</f>
        <v>-3.4649133333333326</v>
      </c>
      <c r="M75" s="74"/>
      <c r="N75" s="75">
        <f>AVERAGE(N8:N73)</f>
        <v>6.8688235294117814E-2</v>
      </c>
      <c r="O75" s="74"/>
      <c r="P75" s="75">
        <f>AVERAGE(P8:P73)</f>
        <v>5.5368512820512814</v>
      </c>
      <c r="Q75" s="74"/>
      <c r="R75" s="75">
        <f>AVERAGE(R8:R73)</f>
        <v>7.0089121212121226</v>
      </c>
      <c r="S75" s="76"/>
    </row>
    <row r="76" spans="1:19" x14ac:dyDescent="0.3">
      <c r="A76" s="73" t="s">
        <v>28</v>
      </c>
      <c r="B76" s="74"/>
      <c r="C76" s="74"/>
      <c r="D76" s="75">
        <f>MIN(D8:D73)</f>
        <v>5.6700999999999997</v>
      </c>
      <c r="E76" s="74"/>
      <c r="F76" s="75">
        <f>MIN(F8:F73)</f>
        <v>-23.035799999999998</v>
      </c>
      <c r="G76" s="74"/>
      <c r="H76" s="75">
        <f>MIN(H8:H73)</f>
        <v>-18.038499999999999</v>
      </c>
      <c r="I76" s="74"/>
      <c r="J76" s="75">
        <f>MIN(J8:J73)</f>
        <v>-13.777699999999999</v>
      </c>
      <c r="K76" s="74"/>
      <c r="L76" s="75">
        <f>MIN(L8:L73)</f>
        <v>-19.699000000000002</v>
      </c>
      <c r="M76" s="74"/>
      <c r="N76" s="75">
        <f>MIN(N8:N73)</f>
        <v>-14.843299999999999</v>
      </c>
      <c r="O76" s="74"/>
      <c r="P76" s="75">
        <f>MIN(P8:P73)</f>
        <v>-0.99099999999999999</v>
      </c>
      <c r="Q76" s="74"/>
      <c r="R76" s="75">
        <f>MIN(R8:R73)</f>
        <v>-16.5761</v>
      </c>
      <c r="S76" s="76"/>
    </row>
    <row r="77" spans="1:19" ht="15" thickBot="1" x14ac:dyDescent="0.35">
      <c r="A77" s="77" t="s">
        <v>29</v>
      </c>
      <c r="B77" s="78"/>
      <c r="C77" s="78"/>
      <c r="D77" s="79">
        <f>MAX(D8:D73)</f>
        <v>25.483000000000001</v>
      </c>
      <c r="E77" s="78"/>
      <c r="F77" s="79">
        <f>MAX(F8:F73)</f>
        <v>3.2831000000000001</v>
      </c>
      <c r="G77" s="78"/>
      <c r="H77" s="79">
        <f>MAX(H8:H73)</f>
        <v>7.9132999999999996</v>
      </c>
      <c r="I77" s="78"/>
      <c r="J77" s="79">
        <f>MAX(J8:J73)</f>
        <v>20.518699999999999</v>
      </c>
      <c r="K77" s="78"/>
      <c r="L77" s="79">
        <f>MAX(L8:L73)</f>
        <v>12.707000000000001</v>
      </c>
      <c r="M77" s="78"/>
      <c r="N77" s="79">
        <f>MAX(N8:N73)</f>
        <v>10.682499999999999</v>
      </c>
      <c r="O77" s="78"/>
      <c r="P77" s="79">
        <f>MAX(P8:P73)</f>
        <v>11.635899999999999</v>
      </c>
      <c r="Q77" s="78"/>
      <c r="R77" s="79">
        <f>MAX(R8:R73)</f>
        <v>22.7697</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44041</v>
      </c>
      <c r="C8" s="65">
        <f>VLOOKUP($A8,'Return Data'!$B$7:$R$1700,4,0)</f>
        <v>10.68</v>
      </c>
      <c r="D8" s="65">
        <f>VLOOKUP($A8,'Return Data'!$B$7:$R$1700,8,0)</f>
        <v>2.1032999999999999</v>
      </c>
      <c r="E8" s="66">
        <f>RANK(D8,D$8:D$10,0)</f>
        <v>3</v>
      </c>
      <c r="F8" s="65">
        <f>VLOOKUP($A8,'Return Data'!$B$7:$R$1700,9,0)</f>
        <v>5.6379999999999999</v>
      </c>
      <c r="G8" s="66">
        <f t="shared" ref="G8" si="0">RANK(F8,F$8:F$10,0)</f>
        <v>3</v>
      </c>
      <c r="H8" s="65">
        <f>VLOOKUP($A8,'Return Data'!$B$7:$R$1700,10,0)</f>
        <v>10.444699999999999</v>
      </c>
      <c r="I8" s="66">
        <f t="shared" ref="I8" si="1">RANK(H8,H$8:H$10,0)</f>
        <v>3</v>
      </c>
      <c r="J8" s="65"/>
      <c r="K8" s="66"/>
      <c r="L8" s="65"/>
      <c r="M8" s="66"/>
      <c r="N8" s="65"/>
      <c r="O8" s="66"/>
      <c r="P8" s="65">
        <f>VLOOKUP($A8,'Return Data'!$B$7:$R$1700,16,0)</f>
        <v>6.8</v>
      </c>
      <c r="Q8" s="67">
        <f>RANK(P8,P$8:P$10,0)</f>
        <v>2</v>
      </c>
    </row>
    <row r="9" spans="1:18" x14ac:dyDescent="0.3">
      <c r="A9" s="63" t="s">
        <v>49</v>
      </c>
      <c r="B9" s="64">
        <f>VLOOKUP($A9,'Return Data'!$B$7:$R$1700,3,0)</f>
        <v>44041</v>
      </c>
      <c r="C9" s="65">
        <f>VLOOKUP($A9,'Return Data'!$B$7:$R$1700,4,0)</f>
        <v>10.44</v>
      </c>
      <c r="D9" s="65">
        <f>VLOOKUP($A9,'Return Data'!$B$7:$R$1700,8,0)</f>
        <v>4.6092000000000004</v>
      </c>
      <c r="E9" s="66">
        <f t="shared" ref="E9:E10" si="2">RANK(D9,D$8:D$10,0)</f>
        <v>2</v>
      </c>
      <c r="F9" s="65">
        <f>VLOOKUP($A9,'Return Data'!$B$7:$R$1700,9,0)</f>
        <v>7.9627999999999997</v>
      </c>
      <c r="G9" s="66">
        <f t="shared" ref="G9" si="3">RANK(F9,F$8:F$10,0)</f>
        <v>2</v>
      </c>
      <c r="H9" s="65">
        <f>VLOOKUP($A9,'Return Data'!$B$7:$R$1700,10,0)</f>
        <v>19.450800000000001</v>
      </c>
      <c r="I9" s="66">
        <f t="shared" ref="I9:O10" si="4">RANK(H9,H$8:H$10,0)</f>
        <v>1</v>
      </c>
      <c r="J9" s="65">
        <f>VLOOKUP($A9,'Return Data'!$B$7:$R$1700,11,0)</f>
        <v>-4.4831000000000003</v>
      </c>
      <c r="K9" s="66">
        <f t="shared" si="4"/>
        <v>1</v>
      </c>
      <c r="L9" s="65">
        <f>VLOOKUP($A9,'Return Data'!$B$7:$R$1700,12,0)</f>
        <v>-0.19120000000000001</v>
      </c>
      <c r="M9" s="66">
        <f t="shared" si="4"/>
        <v>1</v>
      </c>
      <c r="N9" s="65"/>
      <c r="O9" s="66"/>
      <c r="P9" s="65">
        <f>VLOOKUP($A9,'Return Data'!$B$7:$R$1700,16,0)</f>
        <v>4.1889000000000003</v>
      </c>
      <c r="Q9" s="67">
        <f t="shared" ref="Q9:Q10" si="5">RANK(P9,P$8:P$10,0)</f>
        <v>3</v>
      </c>
    </row>
    <row r="10" spans="1:18" x14ac:dyDescent="0.3">
      <c r="A10" s="63" t="s">
        <v>50</v>
      </c>
      <c r="B10" s="64">
        <f>VLOOKUP($A10,'Return Data'!$B$7:$R$1700,3,0)</f>
        <v>44041</v>
      </c>
      <c r="C10" s="65">
        <f>VLOOKUP($A10,'Return Data'!$B$7:$R$1700,4,0)</f>
        <v>109.858</v>
      </c>
      <c r="D10" s="65">
        <f>VLOOKUP($A10,'Return Data'!$B$7:$R$1700,8,0)</f>
        <v>5.3471000000000002</v>
      </c>
      <c r="E10" s="66">
        <f t="shared" si="2"/>
        <v>1</v>
      </c>
      <c r="F10" s="65">
        <f>VLOOKUP($A10,'Return Data'!$B$7:$R$1700,9,0)</f>
        <v>8.1504999999999992</v>
      </c>
      <c r="G10" s="66">
        <f t="shared" ref="G10" si="6">RANK(F10,F$8:F$10,0)</f>
        <v>1</v>
      </c>
      <c r="H10" s="65">
        <f>VLOOKUP($A10,'Return Data'!$B$7:$R$1700,10,0)</f>
        <v>17.193000000000001</v>
      </c>
      <c r="I10" s="66">
        <f t="shared" si="4"/>
        <v>2</v>
      </c>
      <c r="J10" s="65">
        <f>VLOOKUP($A10,'Return Data'!$B$7:$R$1700,11,0)</f>
        <v>-9.2493999999999996</v>
      </c>
      <c r="K10" s="66">
        <f t="shared" si="4"/>
        <v>2</v>
      </c>
      <c r="L10" s="65">
        <f>VLOOKUP($A10,'Return Data'!$B$7:$R$1700,12,0)</f>
        <v>-5.7484999999999999</v>
      </c>
      <c r="M10" s="66">
        <f t="shared" si="4"/>
        <v>2</v>
      </c>
      <c r="N10" s="65">
        <f>VLOOKUP($A10,'Return Data'!$B$7:$R$1700,13,0)</f>
        <v>1.5967</v>
      </c>
      <c r="O10" s="66">
        <f t="shared" si="4"/>
        <v>1</v>
      </c>
      <c r="P10" s="65">
        <f>VLOOKUP($A10,'Return Data'!$B$7:$R$1700,16,0)</f>
        <v>11.475</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4.0198666666666663</v>
      </c>
      <c r="E12" s="74"/>
      <c r="F12" s="75">
        <f>AVERAGE(F8:F10)</f>
        <v>7.2504333333333335</v>
      </c>
      <c r="G12" s="74"/>
      <c r="H12" s="75">
        <f>AVERAGE(H8:H10)</f>
        <v>15.696166666666665</v>
      </c>
      <c r="I12" s="74"/>
      <c r="J12" s="75">
        <f>AVERAGE(J8:J10)</f>
        <v>-6.86625</v>
      </c>
      <c r="K12" s="74"/>
      <c r="L12" s="75">
        <f>AVERAGE(L8:L10)</f>
        <v>-2.9698500000000001</v>
      </c>
      <c r="M12" s="74"/>
      <c r="N12" s="75">
        <f>AVERAGE(N8:N10)</f>
        <v>1.5967</v>
      </c>
      <c r="O12" s="74"/>
      <c r="P12" s="75">
        <f>AVERAGE(P8:P10)</f>
        <v>7.4879666666666678</v>
      </c>
      <c r="Q12" s="76"/>
    </row>
    <row r="13" spans="1:18" x14ac:dyDescent="0.3">
      <c r="A13" s="73" t="s">
        <v>28</v>
      </c>
      <c r="B13" s="74"/>
      <c r="C13" s="74"/>
      <c r="D13" s="75">
        <f>MIN(D8:D10)</f>
        <v>2.1032999999999999</v>
      </c>
      <c r="E13" s="74"/>
      <c r="F13" s="75">
        <f>MIN(F8:F10)</f>
        <v>5.6379999999999999</v>
      </c>
      <c r="G13" s="74"/>
      <c r="H13" s="75">
        <f>MIN(H8:H10)</f>
        <v>10.444699999999999</v>
      </c>
      <c r="I13" s="74"/>
      <c r="J13" s="75">
        <f>MIN(J8:J10)</f>
        <v>-9.2493999999999996</v>
      </c>
      <c r="K13" s="74"/>
      <c r="L13" s="75">
        <f>MIN(L8:L10)</f>
        <v>-5.7484999999999999</v>
      </c>
      <c r="M13" s="74"/>
      <c r="N13" s="75">
        <f>MIN(N8:N10)</f>
        <v>1.5967</v>
      </c>
      <c r="O13" s="74"/>
      <c r="P13" s="75">
        <f>MIN(P8:P10)</f>
        <v>4.1889000000000003</v>
      </c>
      <c r="Q13" s="76"/>
    </row>
    <row r="14" spans="1:18" ht="15" thickBot="1" x14ac:dyDescent="0.35">
      <c r="A14" s="77" t="s">
        <v>29</v>
      </c>
      <c r="B14" s="78"/>
      <c r="C14" s="78"/>
      <c r="D14" s="79">
        <f>MAX(D8:D10)</f>
        <v>5.3471000000000002</v>
      </c>
      <c r="E14" s="78"/>
      <c r="F14" s="79">
        <f>MAX(F8:F10)</f>
        <v>8.1504999999999992</v>
      </c>
      <c r="G14" s="78"/>
      <c r="H14" s="79">
        <f>MAX(H8:H10)</f>
        <v>19.450800000000001</v>
      </c>
      <c r="I14" s="78"/>
      <c r="J14" s="79">
        <f>MAX(J8:J10)</f>
        <v>-4.4831000000000003</v>
      </c>
      <c r="K14" s="78"/>
      <c r="L14" s="79">
        <f>MAX(L8:L10)</f>
        <v>-0.19120000000000001</v>
      </c>
      <c r="M14" s="78"/>
      <c r="N14" s="79">
        <f>MAX(N8:N10)</f>
        <v>1.5967</v>
      </c>
      <c r="O14" s="78"/>
      <c r="P14" s="79">
        <f>MAX(P8:P10)</f>
        <v>11.475</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44041</v>
      </c>
      <c r="C8" s="65">
        <f>VLOOKUP($A8,'Return Data'!$B$7:$R$1700,4,0)</f>
        <v>10.6</v>
      </c>
      <c r="D8" s="65">
        <f>VLOOKUP($A8,'Return Data'!$B$7:$R$1700,8,0)</f>
        <v>2.0211999999999999</v>
      </c>
      <c r="E8" s="66">
        <f>RANK(D8,D$8:D$10,0)</f>
        <v>3</v>
      </c>
      <c r="F8" s="65">
        <f>VLOOKUP($A8,'Return Data'!$B$7:$R$1700,9,0)</f>
        <v>5.4725999999999999</v>
      </c>
      <c r="G8" s="66">
        <f t="shared" ref="G8:G10" si="0">RANK(F8,F$8:F$10,0)</f>
        <v>3</v>
      </c>
      <c r="H8" s="65">
        <f>VLOOKUP($A8,'Return Data'!$B$7:$R$1700,10,0)</f>
        <v>9.9585000000000008</v>
      </c>
      <c r="I8" s="66">
        <f t="shared" ref="I8" si="1">RANK(H8,H$8:H$10,0)</f>
        <v>3</v>
      </c>
      <c r="J8" s="65"/>
      <c r="K8" s="66"/>
      <c r="L8" s="65"/>
      <c r="M8" s="66"/>
      <c r="N8" s="65"/>
      <c r="O8" s="66"/>
      <c r="P8" s="65">
        <f>VLOOKUP($A8,'Return Data'!$B$7:$R$1700,16,0)</f>
        <v>6</v>
      </c>
      <c r="Q8" s="67">
        <f>RANK(P8,P$8:P$10,0)</f>
        <v>2</v>
      </c>
    </row>
    <row r="9" spans="1:17" x14ac:dyDescent="0.3">
      <c r="A9" s="63" t="s">
        <v>51</v>
      </c>
      <c r="B9" s="64">
        <f>VLOOKUP($A9,'Return Data'!$B$7:$R$1700,3,0)</f>
        <v>44041</v>
      </c>
      <c r="C9" s="65">
        <f>VLOOKUP($A9,'Return Data'!$B$7:$R$1700,4,0)</f>
        <v>10.38</v>
      </c>
      <c r="D9" s="65">
        <f>VLOOKUP($A9,'Return Data'!$B$7:$R$1700,8,0)</f>
        <v>4.6371000000000002</v>
      </c>
      <c r="E9" s="66">
        <f t="shared" ref="E9:E10" si="2">RANK(D9,D$8:D$10,0)</f>
        <v>2</v>
      </c>
      <c r="F9" s="65">
        <f>VLOOKUP($A9,'Return Data'!$B$7:$R$1700,9,0)</f>
        <v>7.9001999999999999</v>
      </c>
      <c r="G9" s="66">
        <f t="shared" si="0"/>
        <v>2</v>
      </c>
      <c r="H9" s="65">
        <f>VLOOKUP($A9,'Return Data'!$B$7:$R$1700,10,0)</f>
        <v>19.173400000000001</v>
      </c>
      <c r="I9" s="66">
        <f t="shared" ref="I9:O10" si="3">RANK(H9,H$8:H$10,0)</f>
        <v>1</v>
      </c>
      <c r="J9" s="65">
        <f>VLOOKUP($A9,'Return Data'!$B$7:$R$1700,11,0)</f>
        <v>-4.7706</v>
      </c>
      <c r="K9" s="66">
        <f t="shared" si="3"/>
        <v>1</v>
      </c>
      <c r="L9" s="65">
        <f>VLOOKUP($A9,'Return Data'!$B$7:$R$1700,12,0)</f>
        <v>-0.57469999999999999</v>
      </c>
      <c r="M9" s="66">
        <f t="shared" si="3"/>
        <v>1</v>
      </c>
      <c r="N9" s="65"/>
      <c r="O9" s="66"/>
      <c r="P9" s="65">
        <f>VLOOKUP($A9,'Return Data'!$B$7:$R$1700,16,0)</f>
        <v>3.6181999999999999</v>
      </c>
      <c r="Q9" s="67">
        <f t="shared" ref="Q9:Q10" si="4">RANK(P9,P$8:P$10,0)</f>
        <v>3</v>
      </c>
    </row>
    <row r="10" spans="1:17" x14ac:dyDescent="0.3">
      <c r="A10" s="63" t="s">
        <v>52</v>
      </c>
      <c r="B10" s="64">
        <f>VLOOKUP($A10,'Return Data'!$B$7:$R$1700,3,0)</f>
        <v>44041</v>
      </c>
      <c r="C10" s="65">
        <f>VLOOKUP($A10,'Return Data'!$B$7:$R$1700,4,0)</f>
        <v>457.54164553583399</v>
      </c>
      <c r="D10" s="65">
        <f>VLOOKUP($A10,'Return Data'!$B$7:$R$1700,8,0)</f>
        <v>5.3181000000000003</v>
      </c>
      <c r="E10" s="66">
        <f t="shared" si="2"/>
        <v>1</v>
      </c>
      <c r="F10" s="65">
        <f>VLOOKUP($A10,'Return Data'!$B$7:$R$1700,9,0)</f>
        <v>8.0869999999999997</v>
      </c>
      <c r="G10" s="66">
        <f t="shared" si="0"/>
        <v>1</v>
      </c>
      <c r="H10" s="65">
        <f>VLOOKUP($A10,'Return Data'!$B$7:$R$1700,10,0)</f>
        <v>16.9526</v>
      </c>
      <c r="I10" s="66">
        <f t="shared" si="3"/>
        <v>2</v>
      </c>
      <c r="J10" s="65">
        <f>VLOOKUP($A10,'Return Data'!$B$7:$R$1700,11,0)</f>
        <v>-9.6158000000000001</v>
      </c>
      <c r="K10" s="66">
        <f t="shared" si="3"/>
        <v>2</v>
      </c>
      <c r="L10" s="65">
        <f>VLOOKUP($A10,'Return Data'!$B$7:$R$1700,12,0)</f>
        <v>-6.3262999999999998</v>
      </c>
      <c r="M10" s="66">
        <f t="shared" si="3"/>
        <v>2</v>
      </c>
      <c r="N10" s="65">
        <f>VLOOKUP($A10,'Return Data'!$B$7:$R$1700,13,0)</f>
        <v>0.77610000000000001</v>
      </c>
      <c r="O10" s="66">
        <f t="shared" si="3"/>
        <v>1</v>
      </c>
      <c r="P10" s="65">
        <f>VLOOKUP($A10,'Return Data'!$B$7:$R$1700,16,0)</f>
        <v>13.7905</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3.9921333333333338</v>
      </c>
      <c r="E12" s="74"/>
      <c r="F12" s="75">
        <f>AVERAGE(F8:F10)</f>
        <v>7.1532666666666671</v>
      </c>
      <c r="G12" s="74"/>
      <c r="H12" s="75">
        <f>AVERAGE(H8:H10)</f>
        <v>15.361500000000001</v>
      </c>
      <c r="I12" s="74"/>
      <c r="J12" s="75">
        <f>AVERAGE(J8:J10)</f>
        <v>-7.1932</v>
      </c>
      <c r="K12" s="74"/>
      <c r="L12" s="75">
        <f>AVERAGE(L8:L10)</f>
        <v>-3.4504999999999999</v>
      </c>
      <c r="M12" s="74"/>
      <c r="N12" s="75">
        <f>AVERAGE(N8:N10)</f>
        <v>0.77610000000000001</v>
      </c>
      <c r="O12" s="74"/>
      <c r="P12" s="75">
        <f>AVERAGE(P8:P10)</f>
        <v>7.8029000000000002</v>
      </c>
      <c r="Q12" s="76"/>
    </row>
    <row r="13" spans="1:17" x14ac:dyDescent="0.3">
      <c r="A13" s="73" t="s">
        <v>28</v>
      </c>
      <c r="B13" s="74"/>
      <c r="C13" s="74"/>
      <c r="D13" s="75">
        <f>MIN(D8:D10)</f>
        <v>2.0211999999999999</v>
      </c>
      <c r="E13" s="74"/>
      <c r="F13" s="75">
        <f>MIN(F8:F10)</f>
        <v>5.4725999999999999</v>
      </c>
      <c r="G13" s="74"/>
      <c r="H13" s="75">
        <f>MIN(H8:H10)</f>
        <v>9.9585000000000008</v>
      </c>
      <c r="I13" s="74"/>
      <c r="J13" s="75">
        <f>MIN(J8:J10)</f>
        <v>-9.6158000000000001</v>
      </c>
      <c r="K13" s="74"/>
      <c r="L13" s="75">
        <f>MIN(L8:L10)</f>
        <v>-6.3262999999999998</v>
      </c>
      <c r="M13" s="74"/>
      <c r="N13" s="75">
        <f>MIN(N8:N10)</f>
        <v>0.77610000000000001</v>
      </c>
      <c r="O13" s="74"/>
      <c r="P13" s="75">
        <f>MIN(P8:P10)</f>
        <v>3.6181999999999999</v>
      </c>
      <c r="Q13" s="76"/>
    </row>
    <row r="14" spans="1:17" ht="15" thickBot="1" x14ac:dyDescent="0.35">
      <c r="A14" s="77" t="s">
        <v>29</v>
      </c>
      <c r="B14" s="78"/>
      <c r="C14" s="78"/>
      <c r="D14" s="79">
        <f>MAX(D8:D10)</f>
        <v>5.3181000000000003</v>
      </c>
      <c r="E14" s="78"/>
      <c r="F14" s="79">
        <f>MAX(F8:F10)</f>
        <v>8.0869999999999997</v>
      </c>
      <c r="G14" s="78"/>
      <c r="H14" s="79">
        <f>MAX(H8:H10)</f>
        <v>19.173400000000001</v>
      </c>
      <c r="I14" s="78"/>
      <c r="J14" s="79">
        <f>MAX(J8:J10)</f>
        <v>-4.7706</v>
      </c>
      <c r="K14" s="78"/>
      <c r="L14" s="79">
        <f>MAX(L8:L10)</f>
        <v>-0.57469999999999999</v>
      </c>
      <c r="M14" s="78"/>
      <c r="N14" s="79">
        <f>MAX(N8:N10)</f>
        <v>0.77610000000000001</v>
      </c>
      <c r="O14" s="78"/>
      <c r="P14" s="79">
        <f>MAX(P8:P10)</f>
        <v>13.7905</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44041</v>
      </c>
      <c r="C8" s="65">
        <f>VLOOKUP($A8,'Return Data'!$B$7:$R$1700,4,0)</f>
        <v>40.779000000000003</v>
      </c>
      <c r="D8" s="65">
        <f>VLOOKUP($A8,'Return Data'!$B$7:$R$1700,10,0)</f>
        <v>11.9838</v>
      </c>
      <c r="E8" s="66">
        <f>RANK(D8,D$8:D$23,0)</f>
        <v>12</v>
      </c>
      <c r="F8" s="65">
        <f>VLOOKUP($A8,'Return Data'!$B$7:$R$1700,11,0)</f>
        <v>-15.420500000000001</v>
      </c>
      <c r="G8" s="66">
        <f>RANK(F8,F$8:F$23,0)</f>
        <v>14</v>
      </c>
      <c r="H8" s="65">
        <f>VLOOKUP($A8,'Return Data'!$B$7:$R$1700,12,0)</f>
        <v>-12.87</v>
      </c>
      <c r="I8" s="66">
        <f>RANK(H8,H$8:H$23,0)</f>
        <v>14</v>
      </c>
      <c r="J8" s="65">
        <f>VLOOKUP($A8,'Return Data'!$B$7:$R$1700,13,0)</f>
        <v>-11.9983</v>
      </c>
      <c r="K8" s="66">
        <f>RANK(J8,J$8:J$23,0)</f>
        <v>15</v>
      </c>
      <c r="L8" s="65">
        <f>VLOOKUP($A8,'Return Data'!$B$7:$R$1700,17,0)</f>
        <v>-15.3401</v>
      </c>
      <c r="M8" s="66">
        <f>RANK(L8,L$8:L$23,0)</f>
        <v>12</v>
      </c>
      <c r="N8" s="65">
        <f>VLOOKUP($A8,'Return Data'!$B$7:$R$1700,14,0)</f>
        <v>-9.4913000000000007</v>
      </c>
      <c r="O8" s="66">
        <f>RANK(N8,N$8:N$23,0)</f>
        <v>12</v>
      </c>
      <c r="P8" s="65">
        <f>VLOOKUP($A8,'Return Data'!$B$7:$R$1700,15,0)</f>
        <v>0.62680000000000002</v>
      </c>
      <c r="Q8" s="66">
        <f>RANK(P8,P$8:P$23,0)</f>
        <v>11</v>
      </c>
      <c r="R8" s="65">
        <f>VLOOKUP($A8,'Return Data'!$B$7:$R$1700,16,0)</f>
        <v>12.0563</v>
      </c>
      <c r="S8" s="67">
        <f>RANK(R8,R$8:R$23,0)</f>
        <v>8</v>
      </c>
    </row>
    <row r="9" spans="1:20" x14ac:dyDescent="0.3">
      <c r="A9" s="63" t="s">
        <v>31</v>
      </c>
      <c r="B9" s="64">
        <f>VLOOKUP($A9,'Return Data'!$B$7:$R$1700,3,0)</f>
        <v>44041</v>
      </c>
      <c r="C9" s="65">
        <f>VLOOKUP($A9,'Return Data'!$B$7:$R$1700,4,0)</f>
        <v>257.47199999999998</v>
      </c>
      <c r="D9" s="65">
        <f>VLOOKUP($A9,'Return Data'!$B$7:$R$1700,10,0)</f>
        <v>17.224499999999999</v>
      </c>
      <c r="E9" s="66">
        <f t="shared" ref="E9:E23" si="0">RANK(D9,D$8:D$23,0)</f>
        <v>6</v>
      </c>
      <c r="F9" s="65">
        <f>VLOOKUP($A9,'Return Data'!$B$7:$R$1700,11,0)</f>
        <v>-10.8409</v>
      </c>
      <c r="G9" s="66">
        <f t="shared" ref="G9:G23" si="1">RANK(F9,F$8:F$23,0)</f>
        <v>6</v>
      </c>
      <c r="H9" s="65">
        <f>VLOOKUP($A9,'Return Data'!$B$7:$R$1700,12,0)</f>
        <v>-7.1524000000000001</v>
      </c>
      <c r="I9" s="66">
        <f t="shared" ref="I9:I23" si="2">RANK(H9,H$8:H$23,0)</f>
        <v>8</v>
      </c>
      <c r="J9" s="65">
        <f>VLOOKUP($A9,'Return Data'!$B$7:$R$1700,13,0)</f>
        <v>-5.617</v>
      </c>
      <c r="K9" s="66">
        <f t="shared" ref="K9:K23" si="3">RANK(J9,J$8:J$23,0)</f>
        <v>12</v>
      </c>
      <c r="L9" s="65">
        <f>VLOOKUP($A9,'Return Data'!$B$7:$R$1700,17,0)</f>
        <v>-7.2625999999999999</v>
      </c>
      <c r="M9" s="66">
        <f t="shared" ref="M9:M23" si="4">RANK(L9,L$8:L$23,0)</f>
        <v>8</v>
      </c>
      <c r="N9" s="65">
        <f>VLOOKUP($A9,'Return Data'!$B$7:$R$1700,14,0)</f>
        <v>-1.0458000000000001</v>
      </c>
      <c r="O9" s="66">
        <f t="shared" ref="O9:O23" si="5">RANK(N9,N$8:N$23,0)</f>
        <v>6</v>
      </c>
      <c r="P9" s="65">
        <f>VLOOKUP($A9,'Return Data'!$B$7:$R$1700,15,0)</f>
        <v>4.8308</v>
      </c>
      <c r="Q9" s="66">
        <f t="shared" ref="Q9:Q23" si="6">RANK(P9,P$8:P$23,0)</f>
        <v>4</v>
      </c>
      <c r="R9" s="65">
        <f>VLOOKUP($A9,'Return Data'!$B$7:$R$1700,16,0)</f>
        <v>13.0372</v>
      </c>
      <c r="S9" s="67">
        <f t="shared" ref="S9:S23" si="7">RANK(R9,R$8:R$23,0)</f>
        <v>6</v>
      </c>
    </row>
    <row r="10" spans="1:20" x14ac:dyDescent="0.3">
      <c r="A10" s="63" t="s">
        <v>32</v>
      </c>
      <c r="B10" s="64">
        <f>VLOOKUP($A10,'Return Data'!$B$7:$R$1700,3,0)</f>
        <v>44041</v>
      </c>
      <c r="C10" s="65">
        <f>VLOOKUP($A10,'Return Data'!$B$7:$R$1700,4,0)</f>
        <v>143.41</v>
      </c>
      <c r="D10" s="65">
        <f>VLOOKUP($A10,'Return Data'!$B$7:$R$1700,10,0)</f>
        <v>21.010899999999999</v>
      </c>
      <c r="E10" s="66">
        <f t="shared" si="0"/>
        <v>1</v>
      </c>
      <c r="F10" s="65">
        <f>VLOOKUP($A10,'Return Data'!$B$7:$R$1700,11,0)</f>
        <v>-1.5379</v>
      </c>
      <c r="G10" s="66">
        <f t="shared" si="1"/>
        <v>1</v>
      </c>
      <c r="H10" s="65">
        <f>VLOOKUP($A10,'Return Data'!$B$7:$R$1700,12,0)</f>
        <v>2.8692000000000002</v>
      </c>
      <c r="I10" s="66">
        <f t="shared" si="2"/>
        <v>1</v>
      </c>
      <c r="J10" s="65">
        <f>VLOOKUP($A10,'Return Data'!$B$7:$R$1700,13,0)</f>
        <v>2.3917999999999999</v>
      </c>
      <c r="K10" s="66">
        <f t="shared" si="3"/>
        <v>3</v>
      </c>
      <c r="L10" s="65">
        <f>VLOOKUP($A10,'Return Data'!$B$7:$R$1700,17,0)</f>
        <v>-1.0155000000000001</v>
      </c>
      <c r="M10" s="66">
        <f t="shared" si="4"/>
        <v>1</v>
      </c>
      <c r="N10" s="65">
        <f>VLOOKUP($A10,'Return Data'!$B$7:$R$1700,14,0)</f>
        <v>1.4961</v>
      </c>
      <c r="O10" s="66">
        <f t="shared" si="5"/>
        <v>2</v>
      </c>
      <c r="P10" s="65">
        <f>VLOOKUP($A10,'Return Data'!$B$7:$R$1700,15,0)</f>
        <v>4.2374000000000001</v>
      </c>
      <c r="Q10" s="66">
        <f t="shared" si="6"/>
        <v>7</v>
      </c>
      <c r="R10" s="65">
        <f>VLOOKUP($A10,'Return Data'!$B$7:$R$1700,16,0)</f>
        <v>18.1571</v>
      </c>
      <c r="S10" s="67">
        <f t="shared" si="7"/>
        <v>1</v>
      </c>
    </row>
    <row r="11" spans="1:20" x14ac:dyDescent="0.3">
      <c r="A11" s="63" t="s">
        <v>33</v>
      </c>
      <c r="B11" s="64">
        <f>VLOOKUP($A11,'Return Data'!$B$7:$R$1700,3,0)</f>
        <v>44041</v>
      </c>
      <c r="C11" s="65">
        <f>VLOOKUP($A11,'Return Data'!$B$7:$R$1700,4,0)</f>
        <v>9.58</v>
      </c>
      <c r="D11" s="65">
        <f>VLOOKUP($A11,'Return Data'!$B$7:$R$1700,10,0)</f>
        <v>11.785299999999999</v>
      </c>
      <c r="E11" s="66">
        <f t="shared" si="0"/>
        <v>13</v>
      </c>
      <c r="F11" s="65">
        <f>VLOOKUP($A11,'Return Data'!$B$7:$R$1700,11,0)</f>
        <v>-11.6236</v>
      </c>
      <c r="G11" s="66">
        <f t="shared" si="1"/>
        <v>11</v>
      </c>
      <c r="H11" s="65">
        <f>VLOOKUP($A11,'Return Data'!$B$7:$R$1700,12,0)</f>
        <v>-7.0804999999999998</v>
      </c>
      <c r="I11" s="66">
        <f t="shared" si="2"/>
        <v>7</v>
      </c>
      <c r="J11" s="65">
        <f>VLOOKUP($A11,'Return Data'!$B$7:$R$1700,13,0)</f>
        <v>-3.7185999999999999</v>
      </c>
      <c r="K11" s="66">
        <f t="shared" si="3"/>
        <v>11</v>
      </c>
      <c r="L11" s="65"/>
      <c r="M11" s="66"/>
      <c r="N11" s="65"/>
      <c r="O11" s="66"/>
      <c r="P11" s="65"/>
      <c r="Q11" s="66"/>
      <c r="R11" s="65">
        <f>VLOOKUP($A11,'Return Data'!$B$7:$R$1700,16,0)</f>
        <v>-2.1846999999999999</v>
      </c>
      <c r="S11" s="67">
        <f t="shared" si="7"/>
        <v>14</v>
      </c>
    </row>
    <row r="12" spans="1:20" x14ac:dyDescent="0.3">
      <c r="A12" s="63" t="s">
        <v>34</v>
      </c>
      <c r="B12" s="64">
        <f>VLOOKUP($A12,'Return Data'!$B$7:$R$1700,3,0)</f>
        <v>44041</v>
      </c>
      <c r="C12" s="65">
        <f>VLOOKUP($A12,'Return Data'!$B$7:$R$1700,4,0)</f>
        <v>39.57</v>
      </c>
      <c r="D12" s="65">
        <f>VLOOKUP($A12,'Return Data'!$B$7:$R$1700,10,0)</f>
        <v>17.383600000000001</v>
      </c>
      <c r="E12" s="66">
        <f t="shared" si="0"/>
        <v>5</v>
      </c>
      <c r="F12" s="65">
        <f>VLOOKUP($A12,'Return Data'!$B$7:$R$1700,11,0)</f>
        <v>-20.685500000000001</v>
      </c>
      <c r="G12" s="66">
        <f t="shared" si="1"/>
        <v>16</v>
      </c>
      <c r="H12" s="65">
        <f>VLOOKUP($A12,'Return Data'!$B$7:$R$1700,12,0)</f>
        <v>-15.0494</v>
      </c>
      <c r="I12" s="66">
        <f t="shared" si="2"/>
        <v>16</v>
      </c>
      <c r="J12" s="65">
        <f>VLOOKUP($A12,'Return Data'!$B$7:$R$1700,13,0)</f>
        <v>-14.1835</v>
      </c>
      <c r="K12" s="66">
        <f t="shared" si="3"/>
        <v>16</v>
      </c>
      <c r="L12" s="65">
        <f>VLOOKUP($A12,'Return Data'!$B$7:$R$1700,17,0)</f>
        <v>-14.602499999999999</v>
      </c>
      <c r="M12" s="66">
        <f t="shared" si="4"/>
        <v>11</v>
      </c>
      <c r="N12" s="65">
        <f>VLOOKUP($A12,'Return Data'!$B$7:$R$1700,14,0)</f>
        <v>-7.8869999999999996</v>
      </c>
      <c r="O12" s="66">
        <f t="shared" si="5"/>
        <v>11</v>
      </c>
      <c r="P12" s="65">
        <f>VLOOKUP($A12,'Return Data'!$B$7:$R$1700,15,0)</f>
        <v>1.4474</v>
      </c>
      <c r="Q12" s="66">
        <f t="shared" si="6"/>
        <v>9</v>
      </c>
      <c r="R12" s="65">
        <f>VLOOKUP($A12,'Return Data'!$B$7:$R$1700,16,0)</f>
        <v>11.7285</v>
      </c>
      <c r="S12" s="67">
        <f t="shared" si="7"/>
        <v>10</v>
      </c>
    </row>
    <row r="13" spans="1:20" x14ac:dyDescent="0.3">
      <c r="A13" s="63" t="s">
        <v>35</v>
      </c>
      <c r="B13" s="64">
        <f>VLOOKUP($A13,'Return Data'!$B$7:$R$1700,3,0)</f>
        <v>44041</v>
      </c>
      <c r="C13" s="65">
        <f>VLOOKUP($A13,'Return Data'!$B$7:$R$1700,4,0)</f>
        <v>10.6959</v>
      </c>
      <c r="D13" s="65">
        <f>VLOOKUP($A13,'Return Data'!$B$7:$R$1700,10,0)</f>
        <v>10.64</v>
      </c>
      <c r="E13" s="66">
        <f t="shared" si="0"/>
        <v>16</v>
      </c>
      <c r="F13" s="65">
        <f>VLOOKUP($A13,'Return Data'!$B$7:$R$1700,11,0)</f>
        <v>-11.3573</v>
      </c>
      <c r="G13" s="66">
        <f t="shared" si="1"/>
        <v>10</v>
      </c>
      <c r="H13" s="65">
        <f>VLOOKUP($A13,'Return Data'!$B$7:$R$1700,12,0)</f>
        <v>-6.4691999999999998</v>
      </c>
      <c r="I13" s="66">
        <f t="shared" si="2"/>
        <v>6</v>
      </c>
      <c r="J13" s="65">
        <f>VLOOKUP($A13,'Return Data'!$B$7:$R$1700,13,0)</f>
        <v>-1.8401000000000001</v>
      </c>
      <c r="K13" s="66">
        <f t="shared" si="3"/>
        <v>8</v>
      </c>
      <c r="L13" s="65">
        <f>VLOOKUP($A13,'Return Data'!$B$7:$R$1700,17,0)</f>
        <v>-7.7366000000000001</v>
      </c>
      <c r="M13" s="66">
        <f t="shared" si="4"/>
        <v>9</v>
      </c>
      <c r="N13" s="65">
        <f>VLOOKUP($A13,'Return Data'!$B$7:$R$1700,14,0)</f>
        <v>-6.8537999999999997</v>
      </c>
      <c r="O13" s="66">
        <f t="shared" si="5"/>
        <v>9</v>
      </c>
      <c r="P13" s="65"/>
      <c r="Q13" s="66"/>
      <c r="R13" s="65">
        <f>VLOOKUP($A13,'Return Data'!$B$7:$R$1700,16,0)</f>
        <v>1.3835999999999999</v>
      </c>
      <c r="S13" s="67">
        <f t="shared" si="7"/>
        <v>13</v>
      </c>
    </row>
    <row r="14" spans="1:20" x14ac:dyDescent="0.3">
      <c r="A14" s="63" t="s">
        <v>36</v>
      </c>
      <c r="B14" s="64">
        <f>VLOOKUP($A14,'Return Data'!$B$7:$R$1700,3,0)</f>
        <v>44041</v>
      </c>
      <c r="C14" s="65">
        <f>VLOOKUP($A14,'Return Data'!$B$7:$R$1700,4,0)</f>
        <v>242.636420933339</v>
      </c>
      <c r="D14" s="65">
        <f>VLOOKUP($A14,'Return Data'!$B$7:$R$1700,10,0)</f>
        <v>15.654</v>
      </c>
      <c r="E14" s="66">
        <f t="shared" si="0"/>
        <v>10</v>
      </c>
      <c r="F14" s="65">
        <f>VLOOKUP($A14,'Return Data'!$B$7:$R$1700,11,0)</f>
        <v>-13.3086</v>
      </c>
      <c r="G14" s="66">
        <f t="shared" si="1"/>
        <v>13</v>
      </c>
      <c r="H14" s="65">
        <f>VLOOKUP($A14,'Return Data'!$B$7:$R$1700,12,0)</f>
        <v>-10.3924</v>
      </c>
      <c r="I14" s="66">
        <f t="shared" si="2"/>
        <v>13</v>
      </c>
      <c r="J14" s="65">
        <f>VLOOKUP($A14,'Return Data'!$B$7:$R$1700,13,0)</f>
        <v>0.37840000000000001</v>
      </c>
      <c r="K14" s="66">
        <f t="shared" si="3"/>
        <v>5</v>
      </c>
      <c r="L14" s="65">
        <f>VLOOKUP($A14,'Return Data'!$B$7:$R$1700,17,0)</f>
        <v>-3.6819999999999999</v>
      </c>
      <c r="M14" s="66">
        <f t="shared" si="4"/>
        <v>4</v>
      </c>
      <c r="N14" s="65">
        <f>VLOOKUP($A14,'Return Data'!$B$7:$R$1700,14,0)</f>
        <v>-0.98160000000000003</v>
      </c>
      <c r="O14" s="66">
        <f t="shared" si="5"/>
        <v>5</v>
      </c>
      <c r="P14" s="65">
        <f>VLOOKUP($A14,'Return Data'!$B$7:$R$1700,15,0)</f>
        <v>6.1707999999999998</v>
      </c>
      <c r="Q14" s="66">
        <f t="shared" si="6"/>
        <v>2</v>
      </c>
      <c r="R14" s="65">
        <f>VLOOKUP($A14,'Return Data'!$B$7:$R$1700,16,0)</f>
        <v>14.7538</v>
      </c>
      <c r="S14" s="67">
        <f t="shared" si="7"/>
        <v>3</v>
      </c>
    </row>
    <row r="15" spans="1:20" x14ac:dyDescent="0.3">
      <c r="A15" s="63" t="s">
        <v>37</v>
      </c>
      <c r="B15" s="64">
        <f>VLOOKUP($A15,'Return Data'!$B$7:$R$1700,3,0)</f>
        <v>44041</v>
      </c>
      <c r="C15" s="65">
        <f>VLOOKUP($A15,'Return Data'!$B$7:$R$1700,4,0)</f>
        <v>33.137</v>
      </c>
      <c r="D15" s="65">
        <f>VLOOKUP($A15,'Return Data'!$B$7:$R$1700,10,0)</f>
        <v>17.816299999999998</v>
      </c>
      <c r="E15" s="66">
        <f t="shared" si="0"/>
        <v>3</v>
      </c>
      <c r="F15" s="65">
        <f>VLOOKUP($A15,'Return Data'!$B$7:$R$1700,11,0)</f>
        <v>-11.0106</v>
      </c>
      <c r="G15" s="66">
        <f t="shared" si="1"/>
        <v>8</v>
      </c>
      <c r="H15" s="65">
        <f>VLOOKUP($A15,'Return Data'!$B$7:$R$1700,12,0)</f>
        <v>-5.7644000000000002</v>
      </c>
      <c r="I15" s="66">
        <f t="shared" si="2"/>
        <v>5</v>
      </c>
      <c r="J15" s="65">
        <f>VLOOKUP($A15,'Return Data'!$B$7:$R$1700,13,0)</f>
        <v>-3.2581000000000002</v>
      </c>
      <c r="K15" s="66">
        <f t="shared" si="3"/>
        <v>10</v>
      </c>
      <c r="L15" s="65">
        <f>VLOOKUP($A15,'Return Data'!$B$7:$R$1700,17,0)</f>
        <v>-4.7331000000000003</v>
      </c>
      <c r="M15" s="66">
        <f t="shared" si="4"/>
        <v>6</v>
      </c>
      <c r="N15" s="65">
        <f>VLOOKUP($A15,'Return Data'!$B$7:$R$1700,14,0)</f>
        <v>-2.2301000000000002</v>
      </c>
      <c r="O15" s="66">
        <f t="shared" si="5"/>
        <v>7</v>
      </c>
      <c r="P15" s="65">
        <f>VLOOKUP($A15,'Return Data'!$B$7:$R$1700,15,0)</f>
        <v>5.4325999999999999</v>
      </c>
      <c r="Q15" s="66">
        <f t="shared" si="6"/>
        <v>3</v>
      </c>
      <c r="R15" s="65">
        <f>VLOOKUP($A15,'Return Data'!$B$7:$R$1700,16,0)</f>
        <v>12.012</v>
      </c>
      <c r="S15" s="67">
        <f t="shared" si="7"/>
        <v>9</v>
      </c>
    </row>
    <row r="16" spans="1:20" x14ac:dyDescent="0.3">
      <c r="A16" s="63" t="s">
        <v>38</v>
      </c>
      <c r="B16" s="64">
        <f>VLOOKUP($A16,'Return Data'!$B$7:$R$1700,3,0)</f>
        <v>44041</v>
      </c>
      <c r="C16" s="65">
        <f>VLOOKUP($A16,'Return Data'!$B$7:$R$1700,4,0)</f>
        <v>68.531300000000002</v>
      </c>
      <c r="D16" s="65">
        <f>VLOOKUP($A16,'Return Data'!$B$7:$R$1700,10,0)</f>
        <v>17.067900000000002</v>
      </c>
      <c r="E16" s="66">
        <f t="shared" si="0"/>
        <v>7</v>
      </c>
      <c r="F16" s="65">
        <f>VLOOKUP($A16,'Return Data'!$B$7:$R$1700,11,0)</f>
        <v>-10.0952</v>
      </c>
      <c r="G16" s="66">
        <f t="shared" si="1"/>
        <v>5</v>
      </c>
      <c r="H16" s="65">
        <f>VLOOKUP($A16,'Return Data'!$B$7:$R$1700,12,0)</f>
        <v>-7.2518000000000002</v>
      </c>
      <c r="I16" s="66">
        <f t="shared" si="2"/>
        <v>9</v>
      </c>
      <c r="J16" s="65">
        <f>VLOOKUP($A16,'Return Data'!$B$7:$R$1700,13,0)</f>
        <v>-2.8807999999999998</v>
      </c>
      <c r="K16" s="66">
        <f t="shared" si="3"/>
        <v>9</v>
      </c>
      <c r="L16" s="65">
        <f>VLOOKUP($A16,'Return Data'!$B$7:$R$1700,17,0)</f>
        <v>-3.0781999999999998</v>
      </c>
      <c r="M16" s="66">
        <f t="shared" si="4"/>
        <v>3</v>
      </c>
      <c r="N16" s="65">
        <f>VLOOKUP($A16,'Return Data'!$B$7:$R$1700,14,0)</f>
        <v>0.53010000000000002</v>
      </c>
      <c r="O16" s="66">
        <f t="shared" si="5"/>
        <v>3</v>
      </c>
      <c r="P16" s="65">
        <f>VLOOKUP($A16,'Return Data'!$B$7:$R$1700,15,0)</f>
        <v>4.3274999999999997</v>
      </c>
      <c r="Q16" s="66">
        <f t="shared" si="6"/>
        <v>6</v>
      </c>
      <c r="R16" s="65">
        <f>VLOOKUP($A16,'Return Data'!$B$7:$R$1700,16,0)</f>
        <v>13.545999999999999</v>
      </c>
      <c r="S16" s="67">
        <f t="shared" si="7"/>
        <v>5</v>
      </c>
    </row>
    <row r="17" spans="1:19" x14ac:dyDescent="0.3">
      <c r="A17" s="63" t="s">
        <v>39</v>
      </c>
      <c r="B17" s="64">
        <f>VLOOKUP($A17,'Return Data'!$B$7:$R$1700,3,0)</f>
        <v>44041</v>
      </c>
      <c r="C17" s="65">
        <f>VLOOKUP($A17,'Return Data'!$B$7:$R$1700,4,0)</f>
        <v>47.44</v>
      </c>
      <c r="D17" s="65">
        <f>VLOOKUP($A17,'Return Data'!$B$7:$R$1700,10,0)</f>
        <v>16.360099999999999</v>
      </c>
      <c r="E17" s="66">
        <f t="shared" si="0"/>
        <v>8</v>
      </c>
      <c r="F17" s="65">
        <f>VLOOKUP($A17,'Return Data'!$B$7:$R$1700,11,0)</f>
        <v>-11.161</v>
      </c>
      <c r="G17" s="66">
        <f t="shared" si="1"/>
        <v>9</v>
      </c>
      <c r="H17" s="65">
        <f>VLOOKUP($A17,'Return Data'!$B$7:$R$1700,12,0)</f>
        <v>-8.7867999999999995</v>
      </c>
      <c r="I17" s="66">
        <f t="shared" si="2"/>
        <v>12</v>
      </c>
      <c r="J17" s="65">
        <f>VLOOKUP($A17,'Return Data'!$B$7:$R$1700,13,0)</f>
        <v>-10.1175</v>
      </c>
      <c r="K17" s="66">
        <f t="shared" si="3"/>
        <v>13</v>
      </c>
      <c r="L17" s="65">
        <f>VLOOKUP($A17,'Return Data'!$B$7:$R$1700,17,0)</f>
        <v>-5.7140000000000004</v>
      </c>
      <c r="M17" s="66">
        <f t="shared" si="4"/>
        <v>7</v>
      </c>
      <c r="N17" s="65">
        <f>VLOOKUP($A17,'Return Data'!$B$7:$R$1700,14,0)</f>
        <v>-2.3534000000000002</v>
      </c>
      <c r="O17" s="66">
        <f t="shared" si="5"/>
        <v>8</v>
      </c>
      <c r="P17" s="65">
        <f>VLOOKUP($A17,'Return Data'!$B$7:$R$1700,15,0)</f>
        <v>4.0608000000000004</v>
      </c>
      <c r="Q17" s="66">
        <f t="shared" si="6"/>
        <v>8</v>
      </c>
      <c r="R17" s="65">
        <f>VLOOKUP($A17,'Return Data'!$B$7:$R$1700,16,0)</f>
        <v>11.2133</v>
      </c>
      <c r="S17" s="67">
        <f t="shared" si="7"/>
        <v>11</v>
      </c>
    </row>
    <row r="18" spans="1:19" x14ac:dyDescent="0.3">
      <c r="A18" s="63" t="s">
        <v>40</v>
      </c>
      <c r="B18" s="64">
        <f>VLOOKUP($A18,'Return Data'!$B$7:$R$1700,3,0)</f>
        <v>44041</v>
      </c>
      <c r="C18" s="65">
        <f>VLOOKUP($A18,'Return Data'!$B$7:$R$1700,4,0)</f>
        <v>130.2259</v>
      </c>
      <c r="D18" s="65">
        <f>VLOOKUP($A18,'Return Data'!$B$7:$R$1700,10,0)</f>
        <v>17.414100000000001</v>
      </c>
      <c r="E18" s="66">
        <f t="shared" si="0"/>
        <v>4</v>
      </c>
      <c r="F18" s="65">
        <f>VLOOKUP($A18,'Return Data'!$B$7:$R$1700,11,0)</f>
        <v>-6.3480999999999996</v>
      </c>
      <c r="G18" s="66">
        <f t="shared" si="1"/>
        <v>3</v>
      </c>
      <c r="H18" s="65">
        <f>VLOOKUP($A18,'Return Data'!$B$7:$R$1700,12,0)</f>
        <v>-4.7575000000000003</v>
      </c>
      <c r="I18" s="66">
        <f t="shared" si="2"/>
        <v>4</v>
      </c>
      <c r="J18" s="65">
        <f>VLOOKUP($A18,'Return Data'!$B$7:$R$1700,13,0)</f>
        <v>2.0125999999999999</v>
      </c>
      <c r="K18" s="66">
        <f t="shared" si="3"/>
        <v>4</v>
      </c>
      <c r="L18" s="65">
        <f>VLOOKUP($A18,'Return Data'!$B$7:$R$1700,17,0)</f>
        <v>-3.8748999999999998</v>
      </c>
      <c r="M18" s="66">
        <f t="shared" si="4"/>
        <v>5</v>
      </c>
      <c r="N18" s="65">
        <f>VLOOKUP($A18,'Return Data'!$B$7:$R$1700,14,0)</f>
        <v>0.30940000000000001</v>
      </c>
      <c r="O18" s="66">
        <f t="shared" si="5"/>
        <v>4</v>
      </c>
      <c r="P18" s="65">
        <f>VLOOKUP($A18,'Return Data'!$B$7:$R$1700,15,0)</f>
        <v>7.7423000000000002</v>
      </c>
      <c r="Q18" s="66">
        <f t="shared" si="6"/>
        <v>1</v>
      </c>
      <c r="R18" s="65">
        <f>VLOOKUP($A18,'Return Data'!$B$7:$R$1700,16,0)</f>
        <v>17.2912</v>
      </c>
      <c r="S18" s="67">
        <f t="shared" si="7"/>
        <v>2</v>
      </c>
    </row>
    <row r="19" spans="1:19" x14ac:dyDescent="0.3">
      <c r="A19" s="63" t="s">
        <v>41</v>
      </c>
      <c r="B19" s="64">
        <f>VLOOKUP($A19,'Return Data'!$B$7:$R$1700,3,0)</f>
        <v>44041</v>
      </c>
      <c r="C19" s="65">
        <f>VLOOKUP($A19,'Return Data'!$B$7:$R$1700,4,0)</f>
        <v>9.4100999999999999</v>
      </c>
      <c r="D19" s="65">
        <f>VLOOKUP($A19,'Return Data'!$B$7:$R$1700,10,0)</f>
        <v>10.8583</v>
      </c>
      <c r="E19" s="66">
        <f t="shared" si="0"/>
        <v>14</v>
      </c>
      <c r="F19" s="65">
        <f>VLOOKUP($A19,'Return Data'!$B$7:$R$1700,11,0)</f>
        <v>-11.855</v>
      </c>
      <c r="G19" s="66">
        <f t="shared" si="1"/>
        <v>12</v>
      </c>
      <c r="H19" s="65">
        <f>VLOOKUP($A19,'Return Data'!$B$7:$R$1700,12,0)</f>
        <v>-8.7178000000000004</v>
      </c>
      <c r="I19" s="66">
        <f t="shared" si="2"/>
        <v>11</v>
      </c>
      <c r="J19" s="65">
        <f>VLOOKUP($A19,'Return Data'!$B$7:$R$1700,13,0)</f>
        <v>0.31340000000000001</v>
      </c>
      <c r="K19" s="66">
        <f t="shared" si="3"/>
        <v>6</v>
      </c>
      <c r="L19" s="65"/>
      <c r="M19" s="66"/>
      <c r="N19" s="65"/>
      <c r="O19" s="66"/>
      <c r="P19" s="65"/>
      <c r="Q19" s="66"/>
      <c r="R19" s="65">
        <f>VLOOKUP($A19,'Return Data'!$B$7:$R$1700,16,0)</f>
        <v>-2.9272</v>
      </c>
      <c r="S19" s="67">
        <f t="shared" si="7"/>
        <v>15</v>
      </c>
    </row>
    <row r="20" spans="1:19" x14ac:dyDescent="0.3">
      <c r="A20" s="63" t="s">
        <v>42</v>
      </c>
      <c r="B20" s="64">
        <f>VLOOKUP($A20,'Return Data'!$B$7:$R$1700,3,0)</f>
        <v>44041</v>
      </c>
      <c r="C20" s="65">
        <f>VLOOKUP($A20,'Return Data'!$B$7:$R$1700,4,0)</f>
        <v>9.2162000000000006</v>
      </c>
      <c r="D20" s="65">
        <f>VLOOKUP($A20,'Return Data'!$B$7:$R$1700,10,0)</f>
        <v>10.796900000000001</v>
      </c>
      <c r="E20" s="66">
        <f t="shared" si="0"/>
        <v>15</v>
      </c>
      <c r="F20" s="65">
        <f>VLOOKUP($A20,'Return Data'!$B$7:$R$1700,11,0)</f>
        <v>-10.881399999999999</v>
      </c>
      <c r="G20" s="66">
        <f t="shared" si="1"/>
        <v>7</v>
      </c>
      <c r="H20" s="65">
        <f>VLOOKUP($A20,'Return Data'!$B$7:$R$1700,12,0)</f>
        <v>-7.8315000000000001</v>
      </c>
      <c r="I20" s="66">
        <f t="shared" si="2"/>
        <v>10</v>
      </c>
      <c r="J20" s="65">
        <f>VLOOKUP($A20,'Return Data'!$B$7:$R$1700,13,0)</f>
        <v>-0.4526</v>
      </c>
      <c r="K20" s="66">
        <f t="shared" si="3"/>
        <v>7</v>
      </c>
      <c r="L20" s="65"/>
      <c r="M20" s="66"/>
      <c r="N20" s="65"/>
      <c r="O20" s="66"/>
      <c r="P20" s="65"/>
      <c r="Q20" s="66"/>
      <c r="R20" s="65">
        <f>VLOOKUP($A20,'Return Data'!$B$7:$R$1700,16,0)</f>
        <v>-4.0205000000000002</v>
      </c>
      <c r="S20" s="67">
        <f t="shared" si="7"/>
        <v>16</v>
      </c>
    </row>
    <row r="21" spans="1:19" x14ac:dyDescent="0.3">
      <c r="A21" s="63" t="s">
        <v>43</v>
      </c>
      <c r="B21" s="64">
        <f>VLOOKUP($A21,'Return Data'!$B$7:$R$1700,3,0)</f>
        <v>44041</v>
      </c>
      <c r="C21" s="65">
        <f>VLOOKUP($A21,'Return Data'!$B$7:$R$1700,4,0)</f>
        <v>206.15100000000001</v>
      </c>
      <c r="D21" s="65">
        <f>VLOOKUP($A21,'Return Data'!$B$7:$R$1700,10,0)</f>
        <v>16.313700000000001</v>
      </c>
      <c r="E21" s="66">
        <f t="shared" si="0"/>
        <v>9</v>
      </c>
      <c r="F21" s="65">
        <f>VLOOKUP($A21,'Return Data'!$B$7:$R$1700,11,0)</f>
        <v>-16.908200000000001</v>
      </c>
      <c r="G21" s="66">
        <f t="shared" si="1"/>
        <v>15</v>
      </c>
      <c r="H21" s="65">
        <f>VLOOKUP($A21,'Return Data'!$B$7:$R$1700,12,0)</f>
        <v>-13.3428</v>
      </c>
      <c r="I21" s="66">
        <f t="shared" si="2"/>
        <v>15</v>
      </c>
      <c r="J21" s="65">
        <f>VLOOKUP($A21,'Return Data'!$B$7:$R$1700,13,0)</f>
        <v>-11.307399999999999</v>
      </c>
      <c r="K21" s="66">
        <f t="shared" si="3"/>
        <v>14</v>
      </c>
      <c r="L21" s="65">
        <f>VLOOKUP($A21,'Return Data'!$B$7:$R$1700,17,0)</f>
        <v>-11.6045</v>
      </c>
      <c r="M21" s="66">
        <f t="shared" si="4"/>
        <v>10</v>
      </c>
      <c r="N21" s="65">
        <f>VLOOKUP($A21,'Return Data'!$B$7:$R$1700,14,0)</f>
        <v>-7.0759999999999996</v>
      </c>
      <c r="O21" s="66">
        <f t="shared" si="5"/>
        <v>10</v>
      </c>
      <c r="P21" s="65">
        <f>VLOOKUP($A21,'Return Data'!$B$7:$R$1700,15,0)</f>
        <v>1.4326000000000001</v>
      </c>
      <c r="Q21" s="66">
        <f t="shared" si="6"/>
        <v>10</v>
      </c>
      <c r="R21" s="65">
        <f>VLOOKUP($A21,'Return Data'!$B$7:$R$1700,16,0)</f>
        <v>14.596</v>
      </c>
      <c r="S21" s="67">
        <f t="shared" si="7"/>
        <v>4</v>
      </c>
    </row>
    <row r="22" spans="1:19" x14ac:dyDescent="0.3">
      <c r="A22" s="63" t="s">
        <v>44</v>
      </c>
      <c r="B22" s="64">
        <f>VLOOKUP($A22,'Return Data'!$B$7:$R$1700,3,0)</f>
        <v>44041</v>
      </c>
      <c r="C22" s="65">
        <f>VLOOKUP($A22,'Return Data'!$B$7:$R$1700,4,0)</f>
        <v>10.38</v>
      </c>
      <c r="D22" s="65">
        <f>VLOOKUP($A22,'Return Data'!$B$7:$R$1700,10,0)</f>
        <v>17.954499999999999</v>
      </c>
      <c r="E22" s="66">
        <f t="shared" si="0"/>
        <v>2</v>
      </c>
      <c r="F22" s="65">
        <f>VLOOKUP($A22,'Return Data'!$B$7:$R$1700,11,0)</f>
        <v>-4.7706</v>
      </c>
      <c r="G22" s="66">
        <f t="shared" si="1"/>
        <v>2</v>
      </c>
      <c r="H22" s="65">
        <f>VLOOKUP($A22,'Return Data'!$B$7:$R$1700,12,0)</f>
        <v>-1.1429</v>
      </c>
      <c r="I22" s="66">
        <f t="shared" si="2"/>
        <v>2</v>
      </c>
      <c r="J22" s="65">
        <f>VLOOKUP($A22,'Return Data'!$B$7:$R$1700,13,0)</f>
        <v>3.8</v>
      </c>
      <c r="K22" s="66">
        <f t="shared" si="3"/>
        <v>1</v>
      </c>
      <c r="L22" s="65"/>
      <c r="M22" s="66"/>
      <c r="N22" s="65"/>
      <c r="O22" s="66"/>
      <c r="P22" s="65"/>
      <c r="Q22" s="66"/>
      <c r="R22" s="65">
        <f>VLOOKUP($A22,'Return Data'!$B$7:$R$1700,16,0)</f>
        <v>2.2871000000000001</v>
      </c>
      <c r="S22" s="67">
        <f t="shared" si="7"/>
        <v>12</v>
      </c>
    </row>
    <row r="23" spans="1:19" x14ac:dyDescent="0.3">
      <c r="A23" s="63" t="s">
        <v>45</v>
      </c>
      <c r="B23" s="64">
        <f>VLOOKUP($A23,'Return Data'!$B$7:$R$1700,3,0)</f>
        <v>44041</v>
      </c>
      <c r="C23" s="65">
        <f>VLOOKUP($A23,'Return Data'!$B$7:$R$1700,4,0)</f>
        <v>60.216500000000003</v>
      </c>
      <c r="D23" s="65">
        <f>VLOOKUP($A23,'Return Data'!$B$7:$R$1700,10,0)</f>
        <v>15.517300000000001</v>
      </c>
      <c r="E23" s="66">
        <f t="shared" si="0"/>
        <v>11</v>
      </c>
      <c r="F23" s="65">
        <f>VLOOKUP($A23,'Return Data'!$B$7:$R$1700,11,0)</f>
        <v>-8.9871999999999996</v>
      </c>
      <c r="G23" s="66">
        <f t="shared" si="1"/>
        <v>4</v>
      </c>
      <c r="H23" s="65">
        <f>VLOOKUP($A23,'Return Data'!$B$7:$R$1700,12,0)</f>
        <v>-2.4851000000000001</v>
      </c>
      <c r="I23" s="66">
        <f t="shared" si="2"/>
        <v>3</v>
      </c>
      <c r="J23" s="65">
        <f>VLOOKUP($A23,'Return Data'!$B$7:$R$1700,13,0)</f>
        <v>2.9716999999999998</v>
      </c>
      <c r="K23" s="66">
        <f t="shared" si="3"/>
        <v>2</v>
      </c>
      <c r="L23" s="65">
        <f>VLOOKUP($A23,'Return Data'!$B$7:$R$1700,17,0)</f>
        <v>-1.3718999999999999</v>
      </c>
      <c r="M23" s="66">
        <f t="shared" si="4"/>
        <v>2</v>
      </c>
      <c r="N23" s="65">
        <f>VLOOKUP($A23,'Return Data'!$B$7:$R$1700,14,0)</f>
        <v>3.0314000000000001</v>
      </c>
      <c r="O23" s="66">
        <f t="shared" si="5"/>
        <v>1</v>
      </c>
      <c r="P23" s="65">
        <f>VLOOKUP($A23,'Return Data'!$B$7:$R$1700,15,0)</f>
        <v>4.6191000000000004</v>
      </c>
      <c r="Q23" s="66">
        <f t="shared" si="6"/>
        <v>5</v>
      </c>
      <c r="R23" s="65">
        <f>VLOOKUP($A23,'Return Data'!$B$7:$R$1700,16,0)</f>
        <v>12.6829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15.361325000000001</v>
      </c>
      <c r="E25" s="74"/>
      <c r="F25" s="75">
        <f>AVERAGE(F8:F23)</f>
        <v>-11.049475000000001</v>
      </c>
      <c r="G25" s="74"/>
      <c r="H25" s="75">
        <f>AVERAGE(H8:H23)</f>
        <v>-7.2640812499999994</v>
      </c>
      <c r="I25" s="74"/>
      <c r="J25" s="75">
        <f>AVERAGE(J8:J23)</f>
        <v>-3.344125</v>
      </c>
      <c r="K25" s="74"/>
      <c r="L25" s="75">
        <f>AVERAGE(L8:L23)</f>
        <v>-6.6679916666666665</v>
      </c>
      <c r="M25" s="74"/>
      <c r="N25" s="75">
        <f>AVERAGE(N8:N23)</f>
        <v>-2.7126666666666668</v>
      </c>
      <c r="O25" s="74"/>
      <c r="P25" s="75">
        <f>AVERAGE(P8:P23)</f>
        <v>4.0843727272727284</v>
      </c>
      <c r="Q25" s="74"/>
      <c r="R25" s="75">
        <f>AVERAGE(R8:R23)</f>
        <v>9.1007875000000009</v>
      </c>
      <c r="S25" s="76"/>
    </row>
    <row r="26" spans="1:19" x14ac:dyDescent="0.3">
      <c r="A26" s="73" t="s">
        <v>28</v>
      </c>
      <c r="B26" s="74"/>
      <c r="C26" s="74"/>
      <c r="D26" s="75">
        <f>MIN(D8:D23)</f>
        <v>10.64</v>
      </c>
      <c r="E26" s="74"/>
      <c r="F26" s="75">
        <f>MIN(F8:F23)</f>
        <v>-20.685500000000001</v>
      </c>
      <c r="G26" s="74"/>
      <c r="H26" s="75">
        <f>MIN(H8:H23)</f>
        <v>-15.0494</v>
      </c>
      <c r="I26" s="74"/>
      <c r="J26" s="75">
        <f>MIN(J8:J23)</f>
        <v>-14.1835</v>
      </c>
      <c r="K26" s="74"/>
      <c r="L26" s="75">
        <f>MIN(L8:L23)</f>
        <v>-15.3401</v>
      </c>
      <c r="M26" s="74"/>
      <c r="N26" s="75">
        <f>MIN(N8:N23)</f>
        <v>-9.4913000000000007</v>
      </c>
      <c r="O26" s="74"/>
      <c r="P26" s="75">
        <f>MIN(P8:P23)</f>
        <v>0.62680000000000002</v>
      </c>
      <c r="Q26" s="74"/>
      <c r="R26" s="75">
        <f>MIN(R8:R23)</f>
        <v>-4.0205000000000002</v>
      </c>
      <c r="S26" s="76"/>
    </row>
    <row r="27" spans="1:19" ht="15" thickBot="1" x14ac:dyDescent="0.35">
      <c r="A27" s="77" t="s">
        <v>29</v>
      </c>
      <c r="B27" s="78"/>
      <c r="C27" s="78"/>
      <c r="D27" s="79">
        <f>MAX(D8:D23)</f>
        <v>21.010899999999999</v>
      </c>
      <c r="E27" s="78"/>
      <c r="F27" s="79">
        <f>MAX(F8:F23)</f>
        <v>-1.5379</v>
      </c>
      <c r="G27" s="78"/>
      <c r="H27" s="79">
        <f>MAX(H8:H23)</f>
        <v>2.8692000000000002</v>
      </c>
      <c r="I27" s="78"/>
      <c r="J27" s="79">
        <f>MAX(J8:J23)</f>
        <v>3.8</v>
      </c>
      <c r="K27" s="78"/>
      <c r="L27" s="79">
        <f>MAX(L8:L23)</f>
        <v>-1.0155000000000001</v>
      </c>
      <c r="M27" s="78"/>
      <c r="N27" s="79">
        <f>MAX(N8:N23)</f>
        <v>3.0314000000000001</v>
      </c>
      <c r="O27" s="78"/>
      <c r="P27" s="79">
        <f>MAX(P8:P23)</f>
        <v>7.7423000000000002</v>
      </c>
      <c r="Q27" s="78"/>
      <c r="R27" s="79">
        <f>MAX(R8:R23)</f>
        <v>18.1571</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44041</v>
      </c>
      <c r="C8" s="65">
        <f>VLOOKUP($A8,'Return Data'!$B$7:$R$1700,4,0)</f>
        <v>36.725000000000001</v>
      </c>
      <c r="D8" s="65">
        <f>VLOOKUP($A8,'Return Data'!$B$7:$R$1700,9,0)</f>
        <v>22.42</v>
      </c>
      <c r="E8" s="66">
        <f t="shared" ref="E8:E34" si="0">RANK(D8,D$8:D$34,0)</f>
        <v>4</v>
      </c>
      <c r="F8" s="65">
        <f>VLOOKUP($A8,'Return Data'!$B$7:$R$1700,10,0)</f>
        <v>24.651199999999999</v>
      </c>
      <c r="G8" s="66">
        <f t="shared" ref="G8:G34" si="1">RANK(F8,F$8:F$34,0)</f>
        <v>2</v>
      </c>
      <c r="H8" s="65">
        <f>VLOOKUP($A8,'Return Data'!$B$7:$R$1700,11,0)</f>
        <v>13.763299999999999</v>
      </c>
      <c r="I8" s="66">
        <f t="shared" ref="I8:I34" si="2">RANK(H8,H$8:H$34,0)</f>
        <v>7</v>
      </c>
      <c r="J8" s="65">
        <f>VLOOKUP($A8,'Return Data'!$B$7:$R$1700,12,0)</f>
        <v>10.5983</v>
      </c>
      <c r="K8" s="66">
        <f t="shared" ref="K8:K34" si="3">RANK(J8,J$8:J$34,0)</f>
        <v>19</v>
      </c>
      <c r="L8" s="65">
        <f>VLOOKUP($A8,'Return Data'!$B$7:$R$1700,13,0)</f>
        <v>10.5672</v>
      </c>
      <c r="M8" s="66">
        <f t="shared" ref="M8:M34" si="4">RANK(L8,L$8:L$34,0)</f>
        <v>16</v>
      </c>
      <c r="N8" s="65">
        <f>VLOOKUP($A8,'Return Data'!$B$7:$R$1700,17,0)</f>
        <v>10.388299999999999</v>
      </c>
      <c r="O8" s="66">
        <f t="shared" ref="O8:O25" si="5">RANK(N8,N$8:N$34,0)</f>
        <v>10</v>
      </c>
      <c r="P8" s="65">
        <f>VLOOKUP($A8,'Return Data'!$B$7:$R$1700,14,0)</f>
        <v>8.5277999999999992</v>
      </c>
      <c r="Q8" s="66">
        <f t="shared" ref="Q8:Q25" si="6">RANK(P8,P$8:P$34,0)</f>
        <v>10</v>
      </c>
      <c r="R8" s="65">
        <f>VLOOKUP($A8,'Return Data'!$B$7:$R$1700,16,0)</f>
        <v>9.7035</v>
      </c>
      <c r="S8" s="67">
        <f t="shared" ref="S8:S34" si="7">RANK(R8,R$8:R$34,0)</f>
        <v>2</v>
      </c>
    </row>
    <row r="9" spans="1:19" x14ac:dyDescent="0.3">
      <c r="A9" s="82" t="s">
        <v>1479</v>
      </c>
      <c r="B9" s="64">
        <f>VLOOKUP($A9,'Return Data'!$B$7:$R$1700,3,0)</f>
        <v>44041</v>
      </c>
      <c r="C9" s="65">
        <f>VLOOKUP($A9,'Return Data'!$B$7:$R$1700,4,0)</f>
        <v>24.555299999999999</v>
      </c>
      <c r="D9" s="65">
        <f>VLOOKUP($A9,'Return Data'!$B$7:$R$1700,9,0)</f>
        <v>13.1722</v>
      </c>
      <c r="E9" s="66">
        <f t="shared" si="0"/>
        <v>13</v>
      </c>
      <c r="F9" s="65">
        <f>VLOOKUP($A9,'Return Data'!$B$7:$R$1700,10,0)</f>
        <v>19.0793</v>
      </c>
      <c r="G9" s="66">
        <f t="shared" si="1"/>
        <v>11</v>
      </c>
      <c r="H9" s="65">
        <f>VLOOKUP($A9,'Return Data'!$B$7:$R$1700,11,0)</f>
        <v>13.619199999999999</v>
      </c>
      <c r="I9" s="66">
        <f t="shared" si="2"/>
        <v>9</v>
      </c>
      <c r="J9" s="65">
        <f>VLOOKUP($A9,'Return Data'!$B$7:$R$1700,12,0)</f>
        <v>12.0206</v>
      </c>
      <c r="K9" s="66">
        <f t="shared" si="3"/>
        <v>5</v>
      </c>
      <c r="L9" s="65">
        <f>VLOOKUP($A9,'Return Data'!$B$7:$R$1700,13,0)</f>
        <v>11.8073</v>
      </c>
      <c r="M9" s="66">
        <f t="shared" si="4"/>
        <v>6</v>
      </c>
      <c r="N9" s="65">
        <f>VLOOKUP($A9,'Return Data'!$B$7:$R$1700,17,0)</f>
        <v>10.9003</v>
      </c>
      <c r="O9" s="66">
        <f t="shared" si="5"/>
        <v>3</v>
      </c>
      <c r="P9" s="65">
        <f>VLOOKUP($A9,'Return Data'!$B$7:$R$1700,14,0)</f>
        <v>9.0409000000000006</v>
      </c>
      <c r="Q9" s="66">
        <f t="shared" si="6"/>
        <v>1</v>
      </c>
      <c r="R9" s="65">
        <f>VLOOKUP($A9,'Return Data'!$B$7:$R$1700,16,0)</f>
        <v>9.2916000000000007</v>
      </c>
      <c r="S9" s="67">
        <f t="shared" si="7"/>
        <v>5</v>
      </c>
    </row>
    <row r="10" spans="1:19" x14ac:dyDescent="0.3">
      <c r="A10" s="82" t="s">
        <v>1482</v>
      </c>
      <c r="B10" s="64">
        <f>VLOOKUP($A10,'Return Data'!$B$7:$R$1700,3,0)</f>
        <v>44041</v>
      </c>
      <c r="C10" s="65">
        <f>VLOOKUP($A10,'Return Data'!$B$7:$R$1700,4,0)</f>
        <v>23.282</v>
      </c>
      <c r="D10" s="65">
        <f>VLOOKUP($A10,'Return Data'!$B$7:$R$1700,9,0)</f>
        <v>12.907299999999999</v>
      </c>
      <c r="E10" s="66">
        <f t="shared" si="0"/>
        <v>15</v>
      </c>
      <c r="F10" s="65">
        <f>VLOOKUP($A10,'Return Data'!$B$7:$R$1700,10,0)</f>
        <v>15.544</v>
      </c>
      <c r="G10" s="66">
        <f t="shared" si="1"/>
        <v>22</v>
      </c>
      <c r="H10" s="65">
        <f>VLOOKUP($A10,'Return Data'!$B$7:$R$1700,11,0)</f>
        <v>9.2264999999999997</v>
      </c>
      <c r="I10" s="66">
        <f t="shared" si="2"/>
        <v>23</v>
      </c>
      <c r="J10" s="65">
        <f>VLOOKUP($A10,'Return Data'!$B$7:$R$1700,12,0)</f>
        <v>9.0200999999999993</v>
      </c>
      <c r="K10" s="66">
        <f t="shared" si="3"/>
        <v>22</v>
      </c>
      <c r="L10" s="65">
        <f>VLOOKUP($A10,'Return Data'!$B$7:$R$1700,13,0)</f>
        <v>9.0809999999999995</v>
      </c>
      <c r="M10" s="66">
        <f t="shared" si="4"/>
        <v>20</v>
      </c>
      <c r="N10" s="65">
        <f>VLOOKUP($A10,'Return Data'!$B$7:$R$1700,17,0)</f>
        <v>9.3306000000000004</v>
      </c>
      <c r="O10" s="66">
        <f t="shared" si="5"/>
        <v>15</v>
      </c>
      <c r="P10" s="65">
        <f>VLOOKUP($A10,'Return Data'!$B$7:$R$1700,14,0)</f>
        <v>8.5344999999999995</v>
      </c>
      <c r="Q10" s="66">
        <f t="shared" si="6"/>
        <v>9</v>
      </c>
      <c r="R10" s="65">
        <f>VLOOKUP($A10,'Return Data'!$B$7:$R$1700,16,0)</f>
        <v>9.1539999999999999</v>
      </c>
      <c r="S10" s="67">
        <f t="shared" si="7"/>
        <v>7</v>
      </c>
    </row>
    <row r="11" spans="1:19" x14ac:dyDescent="0.3">
      <c r="A11" s="82" t="s">
        <v>1484</v>
      </c>
      <c r="B11" s="64">
        <f>VLOOKUP($A11,'Return Data'!$B$7:$R$1700,3,0)</f>
        <v>44041</v>
      </c>
      <c r="C11" s="65">
        <f>VLOOKUP($A11,'Return Data'!$B$7:$R$1700,4,0)</f>
        <v>24.886700000000001</v>
      </c>
      <c r="D11" s="65">
        <f>VLOOKUP($A11,'Return Data'!$B$7:$R$1700,9,0)</f>
        <v>13.3896</v>
      </c>
      <c r="E11" s="66">
        <f t="shared" si="0"/>
        <v>10</v>
      </c>
      <c r="F11" s="65">
        <f>VLOOKUP($A11,'Return Data'!$B$7:$R$1700,10,0)</f>
        <v>18.876899999999999</v>
      </c>
      <c r="G11" s="66">
        <f t="shared" si="1"/>
        <v>12</v>
      </c>
      <c r="H11" s="65">
        <f>VLOOKUP($A11,'Return Data'!$B$7:$R$1700,11,0)</f>
        <v>12.7919</v>
      </c>
      <c r="I11" s="66">
        <f t="shared" si="2"/>
        <v>15</v>
      </c>
      <c r="J11" s="65">
        <f>VLOOKUP($A11,'Return Data'!$B$7:$R$1700,12,0)</f>
        <v>11.871700000000001</v>
      </c>
      <c r="K11" s="66">
        <f t="shared" si="3"/>
        <v>7</v>
      </c>
      <c r="L11" s="65">
        <f>VLOOKUP($A11,'Return Data'!$B$7:$R$1700,13,0)</f>
        <v>11.819000000000001</v>
      </c>
      <c r="M11" s="66">
        <f t="shared" si="4"/>
        <v>5</v>
      </c>
      <c r="N11" s="65">
        <f>VLOOKUP($A11,'Return Data'!$B$7:$R$1700,17,0)</f>
        <v>9.4869000000000003</v>
      </c>
      <c r="O11" s="66">
        <f t="shared" si="5"/>
        <v>14</v>
      </c>
      <c r="P11" s="65">
        <f>VLOOKUP($A11,'Return Data'!$B$7:$R$1700,14,0)</f>
        <v>8.2088999999999999</v>
      </c>
      <c r="Q11" s="66">
        <f t="shared" si="6"/>
        <v>13</v>
      </c>
      <c r="R11" s="65">
        <f>VLOOKUP($A11,'Return Data'!$B$7:$R$1700,16,0)</f>
        <v>8.7849000000000004</v>
      </c>
      <c r="S11" s="67">
        <f t="shared" si="7"/>
        <v>15</v>
      </c>
    </row>
    <row r="12" spans="1:19" x14ac:dyDescent="0.3">
      <c r="A12" s="82" t="s">
        <v>1485</v>
      </c>
      <c r="B12" s="64">
        <f>VLOOKUP($A12,'Return Data'!$B$7:$R$1700,3,0)</f>
        <v>44041</v>
      </c>
      <c r="C12" s="65">
        <f>VLOOKUP($A12,'Return Data'!$B$7:$R$1700,4,0)</f>
        <v>17.688199999999998</v>
      </c>
      <c r="D12" s="65">
        <f>VLOOKUP($A12,'Return Data'!$B$7:$R$1700,9,0)</f>
        <v>8.7289999999999992</v>
      </c>
      <c r="E12" s="66">
        <f t="shared" si="0"/>
        <v>26</v>
      </c>
      <c r="F12" s="65">
        <f>VLOOKUP($A12,'Return Data'!$B$7:$R$1700,10,0)</f>
        <v>12.379899999999999</v>
      </c>
      <c r="G12" s="66">
        <f t="shared" si="1"/>
        <v>24</v>
      </c>
      <c r="H12" s="65">
        <f>VLOOKUP($A12,'Return Data'!$B$7:$R$1700,11,0)</f>
        <v>-6.9153000000000002</v>
      </c>
      <c r="I12" s="66">
        <f t="shared" si="2"/>
        <v>26</v>
      </c>
      <c r="J12" s="65">
        <f>VLOOKUP($A12,'Return Data'!$B$7:$R$1700,12,0)</f>
        <v>-1.6981999999999999</v>
      </c>
      <c r="K12" s="66">
        <f t="shared" si="3"/>
        <v>26</v>
      </c>
      <c r="L12" s="65">
        <f>VLOOKUP($A12,'Return Data'!$B$7:$R$1700,13,0)</f>
        <v>-7.8228</v>
      </c>
      <c r="M12" s="66">
        <f t="shared" si="4"/>
        <v>27</v>
      </c>
      <c r="N12" s="65">
        <f>VLOOKUP($A12,'Return Data'!$B$7:$R$1700,17,0)</f>
        <v>-6.5414000000000003</v>
      </c>
      <c r="O12" s="66">
        <f t="shared" si="5"/>
        <v>26</v>
      </c>
      <c r="P12" s="65">
        <f>VLOOKUP($A12,'Return Data'!$B$7:$R$1700,14,0)</f>
        <v>-2.6861000000000002</v>
      </c>
      <c r="Q12" s="66">
        <f t="shared" si="6"/>
        <v>25</v>
      </c>
      <c r="R12" s="65">
        <f>VLOOKUP($A12,'Return Data'!$B$7:$R$1700,16,0)</f>
        <v>4.6447000000000003</v>
      </c>
      <c r="S12" s="67">
        <f t="shared" si="7"/>
        <v>27</v>
      </c>
    </row>
    <row r="13" spans="1:19" x14ac:dyDescent="0.3">
      <c r="A13" s="82" t="s">
        <v>1487</v>
      </c>
      <c r="B13" s="64">
        <f>VLOOKUP($A13,'Return Data'!$B$7:$R$1700,3,0)</f>
        <v>44041</v>
      </c>
      <c r="C13" s="65">
        <f>VLOOKUP($A13,'Return Data'!$B$7:$R$1700,4,0)</f>
        <v>20.9405</v>
      </c>
      <c r="D13" s="65">
        <f>VLOOKUP($A13,'Return Data'!$B$7:$R$1700,9,0)</f>
        <v>11.767799999999999</v>
      </c>
      <c r="E13" s="66">
        <f t="shared" si="0"/>
        <v>19</v>
      </c>
      <c r="F13" s="65">
        <f>VLOOKUP($A13,'Return Data'!$B$7:$R$1700,10,0)</f>
        <v>17.622299999999999</v>
      </c>
      <c r="G13" s="66">
        <f t="shared" si="1"/>
        <v>15</v>
      </c>
      <c r="H13" s="65">
        <f>VLOOKUP($A13,'Return Data'!$B$7:$R$1700,11,0)</f>
        <v>12.3939</v>
      </c>
      <c r="I13" s="66">
        <f t="shared" si="2"/>
        <v>17</v>
      </c>
      <c r="J13" s="65">
        <f>VLOOKUP($A13,'Return Data'!$B$7:$R$1700,12,0)</f>
        <v>10.7598</v>
      </c>
      <c r="K13" s="66">
        <f t="shared" si="3"/>
        <v>17</v>
      </c>
      <c r="L13" s="65">
        <f>VLOOKUP($A13,'Return Data'!$B$7:$R$1700,13,0)</f>
        <v>10.4834</v>
      </c>
      <c r="M13" s="66">
        <f t="shared" si="4"/>
        <v>17</v>
      </c>
      <c r="N13" s="65">
        <f>VLOOKUP($A13,'Return Data'!$B$7:$R$1700,17,0)</f>
        <v>9.7911000000000001</v>
      </c>
      <c r="O13" s="66">
        <f t="shared" si="5"/>
        <v>13</v>
      </c>
      <c r="P13" s="65">
        <f>VLOOKUP($A13,'Return Data'!$B$7:$R$1700,14,0)</f>
        <v>8.1719000000000008</v>
      </c>
      <c r="Q13" s="66">
        <f t="shared" si="6"/>
        <v>14</v>
      </c>
      <c r="R13" s="65">
        <f>VLOOKUP($A13,'Return Data'!$B$7:$R$1700,16,0)</f>
        <v>8.2401</v>
      </c>
      <c r="S13" s="67">
        <f t="shared" si="7"/>
        <v>18</v>
      </c>
    </row>
    <row r="14" spans="1:19" x14ac:dyDescent="0.3">
      <c r="A14" s="82" t="s">
        <v>1489</v>
      </c>
      <c r="B14" s="64">
        <f>VLOOKUP($A14,'Return Data'!$B$7:$R$1700,3,0)</f>
        <v>44041</v>
      </c>
      <c r="C14" s="65">
        <f>VLOOKUP($A14,'Return Data'!$B$7:$R$1700,4,0)</f>
        <v>37.696100000000001</v>
      </c>
      <c r="D14" s="65">
        <f>VLOOKUP($A14,'Return Data'!$B$7:$R$1700,9,0)</f>
        <v>10.3346</v>
      </c>
      <c r="E14" s="66">
        <f t="shared" si="0"/>
        <v>21</v>
      </c>
      <c r="F14" s="65">
        <f>VLOOKUP($A14,'Return Data'!$B$7:$R$1700,10,0)</f>
        <v>16.938400000000001</v>
      </c>
      <c r="G14" s="66">
        <f t="shared" si="1"/>
        <v>18</v>
      </c>
      <c r="H14" s="65">
        <f>VLOOKUP($A14,'Return Data'!$B$7:$R$1700,11,0)</f>
        <v>12.450200000000001</v>
      </c>
      <c r="I14" s="66">
        <f t="shared" si="2"/>
        <v>16</v>
      </c>
      <c r="J14" s="65">
        <f>VLOOKUP($A14,'Return Data'!$B$7:$R$1700,12,0)</f>
        <v>10.975</v>
      </c>
      <c r="K14" s="66">
        <f t="shared" si="3"/>
        <v>16</v>
      </c>
      <c r="L14" s="65">
        <f>VLOOKUP($A14,'Return Data'!$B$7:$R$1700,13,0)</f>
        <v>11.153600000000001</v>
      </c>
      <c r="M14" s="66">
        <f t="shared" si="4"/>
        <v>14</v>
      </c>
      <c r="N14" s="65">
        <f>VLOOKUP($A14,'Return Data'!$B$7:$R$1700,17,0)</f>
        <v>10.3934</v>
      </c>
      <c r="O14" s="66">
        <f t="shared" si="5"/>
        <v>9</v>
      </c>
      <c r="P14" s="65">
        <f>VLOOKUP($A14,'Return Data'!$B$7:$R$1700,14,0)</f>
        <v>8.4057999999999993</v>
      </c>
      <c r="Q14" s="66">
        <f t="shared" si="6"/>
        <v>11</v>
      </c>
      <c r="R14" s="65">
        <f>VLOOKUP($A14,'Return Data'!$B$7:$R$1700,16,0)</f>
        <v>9.0404</v>
      </c>
      <c r="S14" s="67">
        <f t="shared" si="7"/>
        <v>11</v>
      </c>
    </row>
    <row r="15" spans="1:19" x14ac:dyDescent="0.3">
      <c r="A15" s="82" t="s">
        <v>1499</v>
      </c>
      <c r="B15" s="64">
        <f>VLOOKUP($A15,'Return Data'!$B$7:$R$1700,3,0)</f>
        <v>44041</v>
      </c>
      <c r="C15" s="65">
        <f>VLOOKUP($A15,'Return Data'!$B$7:$R$1700,4,0)</f>
        <v>3996.7568999999999</v>
      </c>
      <c r="D15" s="65">
        <f>VLOOKUP($A15,'Return Data'!$B$7:$R$1700,9,0)</f>
        <v>-9.0150000000000006</v>
      </c>
      <c r="E15" s="66">
        <f t="shared" si="0"/>
        <v>27</v>
      </c>
      <c r="F15" s="65">
        <f>VLOOKUP($A15,'Return Data'!$B$7:$R$1700,10,0)</f>
        <v>8.9903999999999993</v>
      </c>
      <c r="G15" s="66">
        <f t="shared" si="1"/>
        <v>25</v>
      </c>
      <c r="H15" s="65">
        <f>VLOOKUP($A15,'Return Data'!$B$7:$R$1700,11,0)</f>
        <v>-7.5495000000000001</v>
      </c>
      <c r="I15" s="66">
        <f t="shared" si="2"/>
        <v>27</v>
      </c>
      <c r="J15" s="65">
        <f>VLOOKUP($A15,'Return Data'!$B$7:$R$1700,12,0)</f>
        <v>-9.3942999999999994</v>
      </c>
      <c r="K15" s="66">
        <f t="shared" si="3"/>
        <v>27</v>
      </c>
      <c r="L15" s="65">
        <f>VLOOKUP($A15,'Return Data'!$B$7:$R$1700,13,0)</f>
        <v>-6.3334000000000001</v>
      </c>
      <c r="M15" s="66">
        <f t="shared" si="4"/>
        <v>26</v>
      </c>
      <c r="N15" s="65">
        <f>VLOOKUP($A15,'Return Data'!$B$7:$R$1700,17,0)</f>
        <v>1.2266999999999999</v>
      </c>
      <c r="O15" s="66">
        <f t="shared" si="5"/>
        <v>25</v>
      </c>
      <c r="P15" s="65">
        <f>VLOOKUP($A15,'Return Data'!$B$7:$R$1700,14,0)</f>
        <v>3.1983000000000001</v>
      </c>
      <c r="Q15" s="66">
        <f t="shared" si="6"/>
        <v>24</v>
      </c>
      <c r="R15" s="65">
        <f>VLOOKUP($A15,'Return Data'!$B$7:$R$1700,16,0)</f>
        <v>7.5420999999999996</v>
      </c>
      <c r="S15" s="67">
        <f t="shared" si="7"/>
        <v>22</v>
      </c>
    </row>
    <row r="16" spans="1:19" x14ac:dyDescent="0.3">
      <c r="A16" s="82" t="s">
        <v>1501</v>
      </c>
      <c r="B16" s="64">
        <f>VLOOKUP($A16,'Return Data'!$B$7:$R$1700,3,0)</f>
        <v>44041</v>
      </c>
      <c r="C16" s="65">
        <f>VLOOKUP($A16,'Return Data'!$B$7:$R$1700,4,0)</f>
        <v>24.058199999999999</v>
      </c>
      <c r="D16" s="65">
        <f>VLOOKUP($A16,'Return Data'!$B$7:$R$1700,9,0)</f>
        <v>17.3889</v>
      </c>
      <c r="E16" s="66">
        <f t="shared" si="0"/>
        <v>6</v>
      </c>
      <c r="F16" s="65">
        <f>VLOOKUP($A16,'Return Data'!$B$7:$R$1700,10,0)</f>
        <v>21.328399999999998</v>
      </c>
      <c r="G16" s="66">
        <f t="shared" si="1"/>
        <v>3</v>
      </c>
      <c r="H16" s="65">
        <f>VLOOKUP($A16,'Return Data'!$B$7:$R$1700,11,0)</f>
        <v>13.653600000000001</v>
      </c>
      <c r="I16" s="66">
        <f t="shared" si="2"/>
        <v>8</v>
      </c>
      <c r="J16" s="65">
        <f>VLOOKUP($A16,'Return Data'!$B$7:$R$1700,12,0)</f>
        <v>12.186999999999999</v>
      </c>
      <c r="K16" s="66">
        <f t="shared" si="3"/>
        <v>2</v>
      </c>
      <c r="L16" s="65">
        <f>VLOOKUP($A16,'Return Data'!$B$7:$R$1700,13,0)</f>
        <v>11.915900000000001</v>
      </c>
      <c r="M16" s="66">
        <f t="shared" si="4"/>
        <v>4</v>
      </c>
      <c r="N16" s="65">
        <f>VLOOKUP($A16,'Return Data'!$B$7:$R$1700,17,0)</f>
        <v>10.5946</v>
      </c>
      <c r="O16" s="66">
        <f t="shared" si="5"/>
        <v>6</v>
      </c>
      <c r="P16" s="65">
        <f>VLOOKUP($A16,'Return Data'!$B$7:$R$1700,14,0)</f>
        <v>8.9494000000000007</v>
      </c>
      <c r="Q16" s="66">
        <f t="shared" si="6"/>
        <v>3</v>
      </c>
      <c r="R16" s="65">
        <f>VLOOKUP($A16,'Return Data'!$B$7:$R$1700,16,0)</f>
        <v>9.0846</v>
      </c>
      <c r="S16" s="67">
        <f t="shared" si="7"/>
        <v>8</v>
      </c>
    </row>
    <row r="17" spans="1:19" x14ac:dyDescent="0.3">
      <c r="A17" s="82" t="s">
        <v>1503</v>
      </c>
      <c r="B17" s="64">
        <f>VLOOKUP($A17,'Return Data'!$B$7:$R$1700,3,0)</f>
        <v>44041</v>
      </c>
      <c r="C17" s="65">
        <f>VLOOKUP($A17,'Return Data'!$B$7:$R$1700,4,0)</f>
        <v>32.5578</v>
      </c>
      <c r="D17" s="65">
        <f>VLOOKUP($A17,'Return Data'!$B$7:$R$1700,9,0)</f>
        <v>111.0665</v>
      </c>
      <c r="E17" s="66">
        <f t="shared" si="0"/>
        <v>1</v>
      </c>
      <c r="F17" s="65">
        <f>VLOOKUP($A17,'Return Data'!$B$7:$R$1700,10,0)</f>
        <v>6.8948</v>
      </c>
      <c r="G17" s="66">
        <f t="shared" si="1"/>
        <v>27</v>
      </c>
      <c r="H17" s="65">
        <f>VLOOKUP($A17,'Return Data'!$B$7:$R$1700,11,0)</f>
        <v>6.9664999999999999</v>
      </c>
      <c r="I17" s="66">
        <f t="shared" si="2"/>
        <v>25</v>
      </c>
      <c r="J17" s="65">
        <f>VLOOKUP($A17,'Return Data'!$B$7:$R$1700,12,0)</f>
        <v>6.85</v>
      </c>
      <c r="K17" s="66">
        <f t="shared" si="3"/>
        <v>25</v>
      </c>
      <c r="L17" s="65">
        <f>VLOOKUP($A17,'Return Data'!$B$7:$R$1700,13,0)</f>
        <v>7.74</v>
      </c>
      <c r="M17" s="66">
        <f t="shared" si="4"/>
        <v>21</v>
      </c>
      <c r="N17" s="65">
        <f>VLOOKUP($A17,'Return Data'!$B$7:$R$1700,17,0)</f>
        <v>3.8424</v>
      </c>
      <c r="O17" s="66">
        <f t="shared" si="5"/>
        <v>21</v>
      </c>
      <c r="P17" s="65">
        <f>VLOOKUP($A17,'Return Data'!$B$7:$R$1700,14,0)</f>
        <v>4.2516999999999996</v>
      </c>
      <c r="Q17" s="66">
        <f t="shared" si="6"/>
        <v>20</v>
      </c>
      <c r="R17" s="65">
        <f>VLOOKUP($A17,'Return Data'!$B$7:$R$1700,16,0)</f>
        <v>7.1811999999999996</v>
      </c>
      <c r="S17" s="67">
        <f t="shared" si="7"/>
        <v>25</v>
      </c>
    </row>
    <row r="18" spans="1:19" x14ac:dyDescent="0.3">
      <c r="A18" s="82" t="s">
        <v>1505</v>
      </c>
      <c r="B18" s="64">
        <f>VLOOKUP($A18,'Return Data'!$B$7:$R$1700,3,0)</f>
        <v>44041</v>
      </c>
      <c r="C18" s="65">
        <f>VLOOKUP($A18,'Return Data'!$B$7:$R$1700,4,0)</f>
        <v>46.779899999999998</v>
      </c>
      <c r="D18" s="65">
        <f>VLOOKUP($A18,'Return Data'!$B$7:$R$1700,9,0)</f>
        <v>16.846800000000002</v>
      </c>
      <c r="E18" s="66">
        <f t="shared" si="0"/>
        <v>7</v>
      </c>
      <c r="F18" s="65">
        <f>VLOOKUP($A18,'Return Data'!$B$7:$R$1700,10,0)</f>
        <v>21.148499999999999</v>
      </c>
      <c r="G18" s="66">
        <f t="shared" si="1"/>
        <v>4</v>
      </c>
      <c r="H18" s="65">
        <f>VLOOKUP($A18,'Return Data'!$B$7:$R$1700,11,0)</f>
        <v>14.0533</v>
      </c>
      <c r="I18" s="66">
        <f t="shared" si="2"/>
        <v>3</v>
      </c>
      <c r="J18" s="65">
        <f>VLOOKUP($A18,'Return Data'!$B$7:$R$1700,12,0)</f>
        <v>12.5578</v>
      </c>
      <c r="K18" s="66">
        <f t="shared" si="3"/>
        <v>1</v>
      </c>
      <c r="L18" s="65">
        <f>VLOOKUP($A18,'Return Data'!$B$7:$R$1700,13,0)</f>
        <v>12.115500000000001</v>
      </c>
      <c r="M18" s="66">
        <f t="shared" si="4"/>
        <v>2</v>
      </c>
      <c r="N18" s="65">
        <f>VLOOKUP($A18,'Return Data'!$B$7:$R$1700,17,0)</f>
        <v>10.9557</v>
      </c>
      <c r="O18" s="66">
        <f t="shared" si="5"/>
        <v>2</v>
      </c>
      <c r="P18" s="65">
        <f>VLOOKUP($A18,'Return Data'!$B$7:$R$1700,14,0)</f>
        <v>8.9001000000000001</v>
      </c>
      <c r="Q18" s="66">
        <f t="shared" si="6"/>
        <v>4</v>
      </c>
      <c r="R18" s="65">
        <f>VLOOKUP($A18,'Return Data'!$B$7:$R$1700,16,0)</f>
        <v>9.5486000000000004</v>
      </c>
      <c r="S18" s="67">
        <f t="shared" si="7"/>
        <v>3</v>
      </c>
    </row>
    <row r="19" spans="1:19" x14ac:dyDescent="0.3">
      <c r="A19" s="82" t="s">
        <v>1507</v>
      </c>
      <c r="B19" s="64">
        <f>VLOOKUP($A19,'Return Data'!$B$7:$R$1700,3,0)</f>
        <v>44041</v>
      </c>
      <c r="C19" s="65">
        <f>VLOOKUP($A19,'Return Data'!$B$7:$R$1700,4,0)</f>
        <v>20.6358</v>
      </c>
      <c r="D19" s="65">
        <f>VLOOKUP($A19,'Return Data'!$B$7:$R$1700,9,0)</f>
        <v>19.6266</v>
      </c>
      <c r="E19" s="66">
        <f t="shared" si="0"/>
        <v>5</v>
      </c>
      <c r="F19" s="65">
        <f>VLOOKUP($A19,'Return Data'!$B$7:$R$1700,10,0)</f>
        <v>26.3657</v>
      </c>
      <c r="G19" s="66">
        <f t="shared" si="1"/>
        <v>1</v>
      </c>
      <c r="H19" s="65">
        <f>VLOOKUP($A19,'Return Data'!$B$7:$R$1700,11,0)</f>
        <v>12.3209</v>
      </c>
      <c r="I19" s="66">
        <f t="shared" si="2"/>
        <v>18</v>
      </c>
      <c r="J19" s="65">
        <f>VLOOKUP($A19,'Return Data'!$B$7:$R$1700,12,0)</f>
        <v>11.735799999999999</v>
      </c>
      <c r="K19" s="66">
        <f t="shared" si="3"/>
        <v>11</v>
      </c>
      <c r="L19" s="65">
        <f>VLOOKUP($A19,'Return Data'!$B$7:$R$1700,13,0)</f>
        <v>7.3628999999999998</v>
      </c>
      <c r="M19" s="66">
        <f t="shared" si="4"/>
        <v>22</v>
      </c>
      <c r="N19" s="65">
        <f>VLOOKUP($A19,'Return Data'!$B$7:$R$1700,17,0)</f>
        <v>5.7359</v>
      </c>
      <c r="O19" s="66">
        <f t="shared" si="5"/>
        <v>18</v>
      </c>
      <c r="P19" s="65">
        <f>VLOOKUP($A19,'Return Data'!$B$7:$R$1700,14,0)</f>
        <v>5.9875999999999996</v>
      </c>
      <c r="Q19" s="66">
        <f t="shared" si="6"/>
        <v>17</v>
      </c>
      <c r="R19" s="65">
        <f>VLOOKUP($A19,'Return Data'!$B$7:$R$1700,16,0)</f>
        <v>7.7169999999999996</v>
      </c>
      <c r="S19" s="67">
        <f t="shared" si="7"/>
        <v>20</v>
      </c>
    </row>
    <row r="20" spans="1:19" x14ac:dyDescent="0.3">
      <c r="A20" s="82" t="s">
        <v>1508</v>
      </c>
      <c r="B20" s="64">
        <f>VLOOKUP($A20,'Return Data'!$B$7:$R$1700,3,0)</f>
        <v>44041</v>
      </c>
      <c r="C20" s="65">
        <f>VLOOKUP($A20,'Return Data'!$B$7:$R$1700,4,0)</f>
        <v>45.479700000000001</v>
      </c>
      <c r="D20" s="65">
        <f>VLOOKUP($A20,'Return Data'!$B$7:$R$1700,9,0)</f>
        <v>10.284000000000001</v>
      </c>
      <c r="E20" s="66">
        <f t="shared" si="0"/>
        <v>22</v>
      </c>
      <c r="F20" s="65">
        <f>VLOOKUP($A20,'Return Data'!$B$7:$R$1700,10,0)</f>
        <v>18.473099999999999</v>
      </c>
      <c r="G20" s="66">
        <f t="shared" si="1"/>
        <v>13</v>
      </c>
      <c r="H20" s="65">
        <f>VLOOKUP($A20,'Return Data'!$B$7:$R$1700,11,0)</f>
        <v>12.9315</v>
      </c>
      <c r="I20" s="66">
        <f t="shared" si="2"/>
        <v>14</v>
      </c>
      <c r="J20" s="65">
        <f>VLOOKUP($A20,'Return Data'!$B$7:$R$1700,12,0)</f>
        <v>11.4009</v>
      </c>
      <c r="K20" s="66">
        <f t="shared" si="3"/>
        <v>15</v>
      </c>
      <c r="L20" s="65">
        <f>VLOOKUP($A20,'Return Data'!$B$7:$R$1700,13,0)</f>
        <v>11.5482</v>
      </c>
      <c r="M20" s="66">
        <f t="shared" si="4"/>
        <v>10</v>
      </c>
      <c r="N20" s="65">
        <f>VLOOKUP($A20,'Return Data'!$B$7:$R$1700,17,0)</f>
        <v>10.7806</v>
      </c>
      <c r="O20" s="66">
        <f t="shared" si="5"/>
        <v>4</v>
      </c>
      <c r="P20" s="65">
        <f>VLOOKUP($A20,'Return Data'!$B$7:$R$1700,14,0)</f>
        <v>8.8138000000000005</v>
      </c>
      <c r="Q20" s="66">
        <f t="shared" si="6"/>
        <v>5</v>
      </c>
      <c r="R20" s="65">
        <f>VLOOKUP($A20,'Return Data'!$B$7:$R$1700,16,0)</f>
        <v>9.0601000000000003</v>
      </c>
      <c r="S20" s="67">
        <f t="shared" si="7"/>
        <v>10</v>
      </c>
    </row>
    <row r="21" spans="1:19" x14ac:dyDescent="0.3">
      <c r="A21" s="82" t="s">
        <v>1511</v>
      </c>
      <c r="B21" s="64">
        <f>VLOOKUP($A21,'Return Data'!$B$7:$R$1700,3,0)</f>
        <v>44041</v>
      </c>
      <c r="C21" s="65">
        <f>VLOOKUP($A21,'Return Data'!$B$7:$R$1700,4,0)</f>
        <v>1796.0762999999999</v>
      </c>
      <c r="D21" s="65">
        <f>VLOOKUP($A21,'Return Data'!$B$7:$R$1700,9,0)</f>
        <v>10.4978</v>
      </c>
      <c r="E21" s="66">
        <f t="shared" si="0"/>
        <v>20</v>
      </c>
      <c r="F21" s="65">
        <f>VLOOKUP($A21,'Return Data'!$B$7:$R$1700,10,0)</f>
        <v>8.5389999999999997</v>
      </c>
      <c r="G21" s="66">
        <f t="shared" si="1"/>
        <v>26</v>
      </c>
      <c r="H21" s="65">
        <f>VLOOKUP($A21,'Return Data'!$B$7:$R$1700,11,0)</f>
        <v>8.6648999999999994</v>
      </c>
      <c r="I21" s="66">
        <f t="shared" si="2"/>
        <v>24</v>
      </c>
      <c r="J21" s="65">
        <f>VLOOKUP($A21,'Return Data'!$B$7:$R$1700,12,0)</f>
        <v>7.4292999999999996</v>
      </c>
      <c r="K21" s="66">
        <f t="shared" si="3"/>
        <v>24</v>
      </c>
      <c r="L21" s="65">
        <f>VLOOKUP($A21,'Return Data'!$B$7:$R$1700,13,0)</f>
        <v>4.8480999999999996</v>
      </c>
      <c r="M21" s="66">
        <f t="shared" si="4"/>
        <v>24</v>
      </c>
      <c r="N21" s="65">
        <f>VLOOKUP($A21,'Return Data'!$B$7:$R$1700,17,0)</f>
        <v>7.5865999999999998</v>
      </c>
      <c r="O21" s="66">
        <f t="shared" si="5"/>
        <v>16</v>
      </c>
      <c r="P21" s="65">
        <f>VLOOKUP($A21,'Return Data'!$B$7:$R$1700,14,0)</f>
        <v>7.2763999999999998</v>
      </c>
      <c r="Q21" s="66">
        <f t="shared" si="6"/>
        <v>15</v>
      </c>
      <c r="R21" s="65">
        <f>VLOOKUP($A21,'Return Data'!$B$7:$R$1700,16,0)</f>
        <v>8.8567999999999998</v>
      </c>
      <c r="S21" s="67">
        <f t="shared" si="7"/>
        <v>14</v>
      </c>
    </row>
    <row r="22" spans="1:19" x14ac:dyDescent="0.3">
      <c r="A22" s="82" t="s">
        <v>1513</v>
      </c>
      <c r="B22" s="64">
        <f>VLOOKUP($A22,'Return Data'!$B$7:$R$1700,3,0)</f>
        <v>44041</v>
      </c>
      <c r="C22" s="65">
        <f>VLOOKUP($A22,'Return Data'!$B$7:$R$1700,4,0)</f>
        <v>2954.2649999999999</v>
      </c>
      <c r="D22" s="65">
        <f>VLOOKUP($A22,'Return Data'!$B$7:$R$1700,9,0)</f>
        <v>13.376200000000001</v>
      </c>
      <c r="E22" s="66">
        <f t="shared" si="0"/>
        <v>11</v>
      </c>
      <c r="F22" s="65">
        <f>VLOOKUP($A22,'Return Data'!$B$7:$R$1700,10,0)</f>
        <v>19.374199999999998</v>
      </c>
      <c r="G22" s="66">
        <f t="shared" si="1"/>
        <v>9</v>
      </c>
      <c r="H22" s="65">
        <f>VLOOKUP($A22,'Return Data'!$B$7:$R$1700,11,0)</f>
        <v>13.794</v>
      </c>
      <c r="I22" s="66">
        <f t="shared" si="2"/>
        <v>6</v>
      </c>
      <c r="J22" s="65">
        <f>VLOOKUP($A22,'Return Data'!$B$7:$R$1700,12,0)</f>
        <v>11.8187</v>
      </c>
      <c r="K22" s="66">
        <f t="shared" si="3"/>
        <v>9</v>
      </c>
      <c r="L22" s="65">
        <f>VLOOKUP($A22,'Return Data'!$B$7:$R$1700,13,0)</f>
        <v>11.5909</v>
      </c>
      <c r="M22" s="66">
        <f t="shared" si="4"/>
        <v>8</v>
      </c>
      <c r="N22" s="65">
        <f>VLOOKUP($A22,'Return Data'!$B$7:$R$1700,17,0)</f>
        <v>10.682499999999999</v>
      </c>
      <c r="O22" s="66">
        <f t="shared" si="5"/>
        <v>5</v>
      </c>
      <c r="P22" s="65">
        <f>VLOOKUP($A22,'Return Data'!$B$7:$R$1700,14,0)</f>
        <v>8.6137999999999995</v>
      </c>
      <c r="Q22" s="66">
        <f t="shared" si="6"/>
        <v>8</v>
      </c>
      <c r="R22" s="65">
        <f>VLOOKUP($A22,'Return Data'!$B$7:$R$1700,16,0)</f>
        <v>8.7712000000000003</v>
      </c>
      <c r="S22" s="67">
        <f t="shared" si="7"/>
        <v>16</v>
      </c>
    </row>
    <row r="23" spans="1:19" x14ac:dyDescent="0.3">
      <c r="A23" s="82" t="s">
        <v>1515</v>
      </c>
      <c r="B23" s="64">
        <f>VLOOKUP($A23,'Return Data'!$B$7:$R$1700,3,0)</f>
        <v>44041</v>
      </c>
      <c r="C23" s="65">
        <f>VLOOKUP($A23,'Return Data'!$B$7:$R$1700,4,0)</f>
        <v>26.9252</v>
      </c>
      <c r="D23" s="65">
        <f>VLOOKUP($A23,'Return Data'!$B$7:$R$1700,9,0)</f>
        <v>40.070599999999999</v>
      </c>
      <c r="E23" s="66">
        <f t="shared" si="0"/>
        <v>3</v>
      </c>
      <c r="F23" s="65">
        <f>VLOOKUP($A23,'Return Data'!$B$7:$R$1700,10,0)</f>
        <v>20.200299999999999</v>
      </c>
      <c r="G23" s="66">
        <f t="shared" si="1"/>
        <v>5</v>
      </c>
      <c r="H23" s="65">
        <f>VLOOKUP($A23,'Return Data'!$B$7:$R$1700,11,0)</f>
        <v>15.637600000000001</v>
      </c>
      <c r="I23" s="66">
        <f t="shared" si="2"/>
        <v>1</v>
      </c>
      <c r="J23" s="65">
        <f>VLOOKUP($A23,'Return Data'!$B$7:$R$1700,12,0)</f>
        <v>11.793100000000001</v>
      </c>
      <c r="K23" s="66">
        <f t="shared" si="3"/>
        <v>10</v>
      </c>
      <c r="L23" s="65">
        <f>VLOOKUP($A23,'Return Data'!$B$7:$R$1700,13,0)</f>
        <v>4.6528</v>
      </c>
      <c r="M23" s="66">
        <f t="shared" si="4"/>
        <v>25</v>
      </c>
      <c r="N23" s="65">
        <f>VLOOKUP($A23,'Return Data'!$B$7:$R$1700,17,0)</f>
        <v>3.4388000000000001</v>
      </c>
      <c r="O23" s="66">
        <f t="shared" si="5"/>
        <v>23</v>
      </c>
      <c r="P23" s="65">
        <f>VLOOKUP($A23,'Return Data'!$B$7:$R$1700,14,0)</f>
        <v>3.8738999999999999</v>
      </c>
      <c r="Q23" s="66">
        <f t="shared" si="6"/>
        <v>23</v>
      </c>
      <c r="R23" s="65">
        <f>VLOOKUP($A23,'Return Data'!$B$7:$R$1700,16,0)</f>
        <v>6.7070999999999996</v>
      </c>
      <c r="S23" s="67">
        <f t="shared" si="7"/>
        <v>26</v>
      </c>
    </row>
    <row r="24" spans="1:19" x14ac:dyDescent="0.3">
      <c r="A24" s="82" t="s">
        <v>1517</v>
      </c>
      <c r="B24" s="64">
        <f>VLOOKUP($A24,'Return Data'!$B$7:$R$1700,3,0)</f>
        <v>44041</v>
      </c>
      <c r="C24" s="65">
        <f>VLOOKUP($A24,'Return Data'!$B$7:$R$1700,4,0)</f>
        <v>42.158499999999997</v>
      </c>
      <c r="D24" s="65">
        <f>VLOOKUP($A24,'Return Data'!$B$7:$R$1700,9,0)</f>
        <v>14.520099999999999</v>
      </c>
      <c r="E24" s="66">
        <f t="shared" si="0"/>
        <v>9</v>
      </c>
      <c r="F24" s="65">
        <f>VLOOKUP($A24,'Return Data'!$B$7:$R$1700,10,0)</f>
        <v>18.159199999999998</v>
      </c>
      <c r="G24" s="66">
        <f t="shared" si="1"/>
        <v>14</v>
      </c>
      <c r="H24" s="65">
        <f>VLOOKUP($A24,'Return Data'!$B$7:$R$1700,11,0)</f>
        <v>13.532400000000001</v>
      </c>
      <c r="I24" s="66">
        <f t="shared" si="2"/>
        <v>10</v>
      </c>
      <c r="J24" s="65">
        <f>VLOOKUP($A24,'Return Data'!$B$7:$R$1700,12,0)</f>
        <v>11.8346</v>
      </c>
      <c r="K24" s="66">
        <f t="shared" si="3"/>
        <v>8</v>
      </c>
      <c r="L24" s="65">
        <f>VLOOKUP($A24,'Return Data'!$B$7:$R$1700,13,0)</f>
        <v>11.6218</v>
      </c>
      <c r="M24" s="66">
        <f t="shared" si="4"/>
        <v>7</v>
      </c>
      <c r="N24" s="65">
        <f>VLOOKUP($A24,'Return Data'!$B$7:$R$1700,17,0)</f>
        <v>10.9626</v>
      </c>
      <c r="O24" s="66">
        <f t="shared" si="5"/>
        <v>1</v>
      </c>
      <c r="P24" s="65">
        <f>VLOOKUP($A24,'Return Data'!$B$7:$R$1700,14,0)</f>
        <v>8.9954999999999998</v>
      </c>
      <c r="Q24" s="66">
        <f t="shared" si="6"/>
        <v>2</v>
      </c>
      <c r="R24" s="65">
        <f>VLOOKUP($A24,'Return Data'!$B$7:$R$1700,16,0)</f>
        <v>9.1952999999999996</v>
      </c>
      <c r="S24" s="67">
        <f t="shared" si="7"/>
        <v>6</v>
      </c>
    </row>
    <row r="25" spans="1:19" x14ac:dyDescent="0.3">
      <c r="A25" s="82" t="s">
        <v>1518</v>
      </c>
      <c r="B25" s="64">
        <f>VLOOKUP($A25,'Return Data'!$B$7:$R$1700,3,0)</f>
        <v>44041</v>
      </c>
      <c r="C25" s="65">
        <f>VLOOKUP($A25,'Return Data'!$B$7:$R$1700,4,0)</f>
        <v>21.088899999999999</v>
      </c>
      <c r="D25" s="65">
        <f>VLOOKUP($A25,'Return Data'!$B$7:$R$1700,9,0)</f>
        <v>9.4419000000000004</v>
      </c>
      <c r="E25" s="66">
        <f t="shared" si="0"/>
        <v>24</v>
      </c>
      <c r="F25" s="65">
        <f>VLOOKUP($A25,'Return Data'!$B$7:$R$1700,10,0)</f>
        <v>15.797000000000001</v>
      </c>
      <c r="G25" s="66">
        <f t="shared" si="1"/>
        <v>20</v>
      </c>
      <c r="H25" s="65">
        <f>VLOOKUP($A25,'Return Data'!$B$7:$R$1700,11,0)</f>
        <v>13.3445</v>
      </c>
      <c r="I25" s="66">
        <f t="shared" si="2"/>
        <v>11</v>
      </c>
      <c r="J25" s="65">
        <f>VLOOKUP($A25,'Return Data'!$B$7:$R$1700,12,0)</f>
        <v>11.419499999999999</v>
      </c>
      <c r="K25" s="66">
        <f t="shared" si="3"/>
        <v>14</v>
      </c>
      <c r="L25" s="65">
        <f>VLOOKUP($A25,'Return Data'!$B$7:$R$1700,13,0)</f>
        <v>11.4064</v>
      </c>
      <c r="M25" s="66">
        <f t="shared" si="4"/>
        <v>11</v>
      </c>
      <c r="N25" s="65">
        <f>VLOOKUP($A25,'Return Data'!$B$7:$R$1700,17,0)</f>
        <v>10.477399999999999</v>
      </c>
      <c r="O25" s="66">
        <f t="shared" si="5"/>
        <v>8</v>
      </c>
      <c r="P25" s="65">
        <f>VLOOKUP($A25,'Return Data'!$B$7:$R$1700,14,0)</f>
        <v>8.7611000000000008</v>
      </c>
      <c r="Q25" s="66">
        <f t="shared" si="6"/>
        <v>6</v>
      </c>
      <c r="R25" s="65">
        <f>VLOOKUP($A25,'Return Data'!$B$7:$R$1700,16,0)</f>
        <v>8.9552999999999994</v>
      </c>
      <c r="S25" s="67">
        <f t="shared" si="7"/>
        <v>13</v>
      </c>
    </row>
    <row r="26" spans="1:19" x14ac:dyDescent="0.3">
      <c r="A26" s="82" t="s">
        <v>1520</v>
      </c>
      <c r="B26" s="64">
        <f>VLOOKUP($A26,'Return Data'!$B$7:$R$1700,3,0)</f>
        <v>44041</v>
      </c>
      <c r="C26" s="65">
        <f>VLOOKUP($A26,'Return Data'!$B$7:$R$1700,4,0)</f>
        <v>11.673999999999999</v>
      </c>
      <c r="D26" s="65">
        <f>VLOOKUP($A26,'Return Data'!$B$7:$R$1700,9,0)</f>
        <v>9.3574000000000002</v>
      </c>
      <c r="E26" s="66">
        <f t="shared" si="0"/>
        <v>25</v>
      </c>
      <c r="F26" s="65">
        <f>VLOOKUP($A26,'Return Data'!$B$7:$R$1700,10,0)</f>
        <v>15.6282</v>
      </c>
      <c r="G26" s="66">
        <f t="shared" si="1"/>
        <v>21</v>
      </c>
      <c r="H26" s="65">
        <f>VLOOKUP($A26,'Return Data'!$B$7:$R$1700,11,0)</f>
        <v>11.927</v>
      </c>
      <c r="I26" s="66">
        <f t="shared" si="2"/>
        <v>20</v>
      </c>
      <c r="J26" s="65">
        <f>VLOOKUP($A26,'Return Data'!$B$7:$R$1700,12,0)</f>
        <v>10.4079</v>
      </c>
      <c r="K26" s="66">
        <f t="shared" si="3"/>
        <v>21</v>
      </c>
      <c r="L26" s="65">
        <f>VLOOKUP($A26,'Return Data'!$B$7:$R$1700,13,0)</f>
        <v>10.3131</v>
      </c>
      <c r="M26" s="66">
        <f t="shared" si="4"/>
        <v>18</v>
      </c>
      <c r="N26" s="65"/>
      <c r="O26" s="66"/>
      <c r="P26" s="65"/>
      <c r="Q26" s="66"/>
      <c r="R26" s="65">
        <f>VLOOKUP($A26,'Return Data'!$B$7:$R$1700,16,0)</f>
        <v>10.9434</v>
      </c>
      <c r="S26" s="67">
        <f t="shared" si="7"/>
        <v>1</v>
      </c>
    </row>
    <row r="27" spans="1:19" x14ac:dyDescent="0.3">
      <c r="A27" s="82" t="s">
        <v>1523</v>
      </c>
      <c r="B27" s="64">
        <f>VLOOKUP($A27,'Return Data'!$B$7:$R$1700,3,0)</f>
        <v>44041</v>
      </c>
      <c r="C27" s="65">
        <f>VLOOKUP($A27,'Return Data'!$B$7:$R$1700,4,0)</f>
        <v>12.3469</v>
      </c>
      <c r="D27" s="65">
        <f>VLOOKUP($A27,'Return Data'!$B$7:$R$1700,9,0)</f>
        <v>11.780099999999999</v>
      </c>
      <c r="E27" s="66">
        <f t="shared" si="0"/>
        <v>18</v>
      </c>
      <c r="F27" s="65">
        <f>VLOOKUP($A27,'Return Data'!$B$7:$R$1700,10,0)</f>
        <v>15.0421</v>
      </c>
      <c r="G27" s="66">
        <f t="shared" si="1"/>
        <v>23</v>
      </c>
      <c r="H27" s="65">
        <f>VLOOKUP($A27,'Return Data'!$B$7:$R$1700,11,0)</f>
        <v>12.022399999999999</v>
      </c>
      <c r="I27" s="66">
        <f t="shared" si="2"/>
        <v>19</v>
      </c>
      <c r="J27" s="65">
        <f>VLOOKUP($A27,'Return Data'!$B$7:$R$1700,12,0)</f>
        <v>10.5754</v>
      </c>
      <c r="K27" s="66">
        <f t="shared" si="3"/>
        <v>20</v>
      </c>
      <c r="L27" s="65">
        <f>VLOOKUP($A27,'Return Data'!$B$7:$R$1700,13,0)</f>
        <v>10.303599999999999</v>
      </c>
      <c r="M27" s="66">
        <f t="shared" si="4"/>
        <v>19</v>
      </c>
      <c r="N27" s="65">
        <f>VLOOKUP($A27,'Return Data'!$B$7:$R$1700,17,0)</f>
        <v>10.137</v>
      </c>
      <c r="O27" s="66">
        <f t="shared" ref="O27:O34" si="8">RANK(N27,N$8:N$34,0)</f>
        <v>12</v>
      </c>
      <c r="P27" s="65"/>
      <c r="Q27" s="66"/>
      <c r="R27" s="65">
        <f>VLOOKUP($A27,'Return Data'!$B$7:$R$1700,16,0)</f>
        <v>9.2922999999999991</v>
      </c>
      <c r="S27" s="67">
        <f t="shared" si="7"/>
        <v>4</v>
      </c>
    </row>
    <row r="28" spans="1:19" x14ac:dyDescent="0.3">
      <c r="A28" s="82" t="s">
        <v>1525</v>
      </c>
      <c r="B28" s="64">
        <f>VLOOKUP($A28,'Return Data'!$B$7:$R$1700,3,0)</f>
        <v>44041</v>
      </c>
      <c r="C28" s="65">
        <f>VLOOKUP($A28,'Return Data'!$B$7:$R$1700,4,0)</f>
        <v>41.348100000000002</v>
      </c>
      <c r="D28" s="65">
        <f>VLOOKUP($A28,'Return Data'!$B$7:$R$1700,9,0)</f>
        <v>12.1671</v>
      </c>
      <c r="E28" s="66">
        <f t="shared" si="0"/>
        <v>17</v>
      </c>
      <c r="F28" s="65">
        <f>VLOOKUP($A28,'Return Data'!$B$7:$R$1700,10,0)</f>
        <v>16.4787</v>
      </c>
      <c r="G28" s="66">
        <f t="shared" si="1"/>
        <v>19</v>
      </c>
      <c r="H28" s="65">
        <f>VLOOKUP($A28,'Return Data'!$B$7:$R$1700,11,0)</f>
        <v>11.9221</v>
      </c>
      <c r="I28" s="66">
        <f t="shared" si="2"/>
        <v>21</v>
      </c>
      <c r="J28" s="65">
        <f>VLOOKUP($A28,'Return Data'!$B$7:$R$1700,12,0)</f>
        <v>10.7569</v>
      </c>
      <c r="K28" s="66">
        <f t="shared" si="3"/>
        <v>18</v>
      </c>
      <c r="L28" s="65">
        <f>VLOOKUP($A28,'Return Data'!$B$7:$R$1700,13,0)</f>
        <v>11.0593</v>
      </c>
      <c r="M28" s="66">
        <f t="shared" si="4"/>
        <v>15</v>
      </c>
      <c r="N28" s="65">
        <f>VLOOKUP($A28,'Return Data'!$B$7:$R$1700,17,0)</f>
        <v>10.2155</v>
      </c>
      <c r="O28" s="66">
        <f t="shared" si="8"/>
        <v>11</v>
      </c>
      <c r="P28" s="65">
        <f>VLOOKUP($A28,'Return Data'!$B$7:$R$1700,14,0)</f>
        <v>8.2422000000000004</v>
      </c>
      <c r="Q28" s="66">
        <f t="shared" ref="Q28:Q34" si="9">RANK(P28,P$8:P$34,0)</f>
        <v>12</v>
      </c>
      <c r="R28" s="65">
        <f>VLOOKUP($A28,'Return Data'!$B$7:$R$1700,16,0)</f>
        <v>9.0692000000000004</v>
      </c>
      <c r="S28" s="67">
        <f t="shared" si="7"/>
        <v>9</v>
      </c>
    </row>
    <row r="29" spans="1:19" x14ac:dyDescent="0.3">
      <c r="A29" s="82" t="s">
        <v>1527</v>
      </c>
      <c r="B29" s="64">
        <f>VLOOKUP($A29,'Return Data'!$B$7:$R$1700,3,0)</f>
        <v>44041</v>
      </c>
      <c r="C29" s="65">
        <f>VLOOKUP($A29,'Return Data'!$B$7:$R$1700,4,0)</f>
        <v>36.874499999999998</v>
      </c>
      <c r="D29" s="65">
        <f>VLOOKUP($A29,'Return Data'!$B$7:$R$1700,9,0)</f>
        <v>9.7280999999999995</v>
      </c>
      <c r="E29" s="66">
        <f t="shared" si="0"/>
        <v>23</v>
      </c>
      <c r="F29" s="65">
        <f>VLOOKUP($A29,'Return Data'!$B$7:$R$1700,10,0)</f>
        <v>16.947700000000001</v>
      </c>
      <c r="G29" s="66">
        <f t="shared" si="1"/>
        <v>17</v>
      </c>
      <c r="H29" s="65">
        <f>VLOOKUP($A29,'Return Data'!$B$7:$R$1700,11,0)</f>
        <v>11.610099999999999</v>
      </c>
      <c r="I29" s="66">
        <f t="shared" si="2"/>
        <v>22</v>
      </c>
      <c r="J29" s="65">
        <f>VLOOKUP($A29,'Return Data'!$B$7:$R$1700,12,0)</f>
        <v>8.2247000000000003</v>
      </c>
      <c r="K29" s="66">
        <f t="shared" si="3"/>
        <v>23</v>
      </c>
      <c r="L29" s="65">
        <f>VLOOKUP($A29,'Return Data'!$B$7:$R$1700,13,0)</f>
        <v>13.3888</v>
      </c>
      <c r="M29" s="66">
        <f t="shared" si="4"/>
        <v>1</v>
      </c>
      <c r="N29" s="65">
        <f>VLOOKUP($A29,'Return Data'!$B$7:$R$1700,17,0)</f>
        <v>4.6127000000000002</v>
      </c>
      <c r="O29" s="66">
        <f t="shared" si="8"/>
        <v>20</v>
      </c>
      <c r="P29" s="65">
        <f>VLOOKUP($A29,'Return Data'!$B$7:$R$1700,14,0)</f>
        <v>4.8720999999999997</v>
      </c>
      <c r="Q29" s="66">
        <f t="shared" si="9"/>
        <v>19</v>
      </c>
      <c r="R29" s="65">
        <f>VLOOKUP($A29,'Return Data'!$B$7:$R$1700,16,0)</f>
        <v>8.0088000000000008</v>
      </c>
      <c r="S29" s="67">
        <f t="shared" si="7"/>
        <v>19</v>
      </c>
    </row>
    <row r="30" spans="1:19" x14ac:dyDescent="0.3">
      <c r="A30" s="82" t="s">
        <v>1529</v>
      </c>
      <c r="B30" s="64">
        <f>VLOOKUP($A30,'Return Data'!$B$7:$R$1700,3,0)</f>
        <v>44041</v>
      </c>
      <c r="C30" s="65">
        <f>VLOOKUP($A30,'Return Data'!$B$7:$R$1700,4,0)</f>
        <v>35.481699999999996</v>
      </c>
      <c r="D30" s="65">
        <f>VLOOKUP($A30,'Return Data'!$B$7:$R$1700,9,0)</f>
        <v>94.640199999999993</v>
      </c>
      <c r="E30" s="66">
        <f t="shared" si="0"/>
        <v>2</v>
      </c>
      <c r="F30" s="65">
        <f>VLOOKUP($A30,'Return Data'!$B$7:$R$1700,10,0)</f>
        <v>19.535799999999998</v>
      </c>
      <c r="G30" s="66">
        <f t="shared" si="1"/>
        <v>8</v>
      </c>
      <c r="H30" s="65">
        <f>VLOOKUP($A30,'Return Data'!$B$7:$R$1700,11,0)</f>
        <v>14.361599999999999</v>
      </c>
      <c r="I30" s="66">
        <f t="shared" si="2"/>
        <v>2</v>
      </c>
      <c r="J30" s="65">
        <f>VLOOKUP($A30,'Return Data'!$B$7:$R$1700,12,0)</f>
        <v>11.962400000000001</v>
      </c>
      <c r="K30" s="66">
        <f t="shared" si="3"/>
        <v>6</v>
      </c>
      <c r="L30" s="65">
        <f>VLOOKUP($A30,'Return Data'!$B$7:$R$1700,13,0)</f>
        <v>11.162800000000001</v>
      </c>
      <c r="M30" s="66">
        <f t="shared" si="4"/>
        <v>13</v>
      </c>
      <c r="N30" s="65">
        <f>VLOOKUP($A30,'Return Data'!$B$7:$R$1700,17,0)</f>
        <v>5.0498000000000003</v>
      </c>
      <c r="O30" s="66">
        <f t="shared" si="8"/>
        <v>19</v>
      </c>
      <c r="P30" s="65">
        <f>VLOOKUP($A30,'Return Data'!$B$7:$R$1700,14,0)</f>
        <v>5.0568999999999997</v>
      </c>
      <c r="Q30" s="66">
        <f t="shared" si="9"/>
        <v>18</v>
      </c>
      <c r="R30" s="65">
        <f>VLOOKUP($A30,'Return Data'!$B$7:$R$1700,16,0)</f>
        <v>7.7073</v>
      </c>
      <c r="S30" s="67">
        <f t="shared" si="7"/>
        <v>21</v>
      </c>
    </row>
    <row r="31" spans="1:19" x14ac:dyDescent="0.3">
      <c r="A31" s="82" t="s">
        <v>1530</v>
      </c>
      <c r="B31" s="64">
        <f>VLOOKUP($A31,'Return Data'!$B$7:$R$1700,3,0)</f>
        <v>44041</v>
      </c>
      <c r="C31" s="65">
        <f>VLOOKUP($A31,'Return Data'!$B$7:$R$1700,4,0)</f>
        <v>25.373999999999999</v>
      </c>
      <c r="D31" s="65">
        <f>VLOOKUP($A31,'Return Data'!$B$7:$R$1700,9,0)</f>
        <v>13.100300000000001</v>
      </c>
      <c r="E31" s="66">
        <f t="shared" si="0"/>
        <v>14</v>
      </c>
      <c r="F31" s="65">
        <f>VLOOKUP($A31,'Return Data'!$B$7:$R$1700,10,0)</f>
        <v>17.034099999999999</v>
      </c>
      <c r="G31" s="66">
        <f t="shared" si="1"/>
        <v>16</v>
      </c>
      <c r="H31" s="65">
        <f>VLOOKUP($A31,'Return Data'!$B$7:$R$1700,11,0)</f>
        <v>13.1061</v>
      </c>
      <c r="I31" s="66">
        <f t="shared" si="2"/>
        <v>13</v>
      </c>
      <c r="J31" s="65">
        <f>VLOOKUP($A31,'Return Data'!$B$7:$R$1700,12,0)</f>
        <v>11.4781</v>
      </c>
      <c r="K31" s="66">
        <f t="shared" si="3"/>
        <v>13</v>
      </c>
      <c r="L31" s="65">
        <f>VLOOKUP($A31,'Return Data'!$B$7:$R$1700,13,0)</f>
        <v>11.3497</v>
      </c>
      <c r="M31" s="66">
        <f t="shared" si="4"/>
        <v>12</v>
      </c>
      <c r="N31" s="65">
        <f>VLOOKUP($A31,'Return Data'!$B$7:$R$1700,17,0)</f>
        <v>10.494300000000001</v>
      </c>
      <c r="O31" s="66">
        <f t="shared" si="8"/>
        <v>7</v>
      </c>
      <c r="P31" s="65">
        <f>VLOOKUP($A31,'Return Data'!$B$7:$R$1700,14,0)</f>
        <v>8.6146999999999991</v>
      </c>
      <c r="Q31" s="66">
        <f t="shared" si="9"/>
        <v>7</v>
      </c>
      <c r="R31" s="65">
        <f>VLOOKUP($A31,'Return Data'!$B$7:$R$1700,16,0)</f>
        <v>8.9931000000000001</v>
      </c>
      <c r="S31" s="67">
        <f t="shared" si="7"/>
        <v>12</v>
      </c>
    </row>
    <row r="32" spans="1:19" x14ac:dyDescent="0.3">
      <c r="A32" s="82" t="s">
        <v>1533</v>
      </c>
      <c r="B32" s="64">
        <f>VLOOKUP($A32,'Return Data'!$B$7:$R$1700,3,0)</f>
        <v>44041</v>
      </c>
      <c r="C32" s="65">
        <f>VLOOKUP($A32,'Return Data'!$B$7:$R$1700,4,0)</f>
        <v>33.6295</v>
      </c>
      <c r="D32" s="65">
        <f>VLOOKUP($A32,'Return Data'!$B$7:$R$1700,9,0)</f>
        <v>14.7346</v>
      </c>
      <c r="E32" s="66">
        <f t="shared" si="0"/>
        <v>8</v>
      </c>
      <c r="F32" s="65">
        <f>VLOOKUP($A32,'Return Data'!$B$7:$R$1700,10,0)</f>
        <v>19.135100000000001</v>
      </c>
      <c r="G32" s="66">
        <f t="shared" si="1"/>
        <v>10</v>
      </c>
      <c r="H32" s="65">
        <f>VLOOKUP($A32,'Return Data'!$B$7:$R$1700,11,0)</f>
        <v>13.152799999999999</v>
      </c>
      <c r="I32" s="66">
        <f t="shared" si="2"/>
        <v>12</v>
      </c>
      <c r="J32" s="65">
        <f>VLOOKUP($A32,'Return Data'!$B$7:$R$1700,12,0)</f>
        <v>11.489800000000001</v>
      </c>
      <c r="K32" s="66">
        <f t="shared" si="3"/>
        <v>12</v>
      </c>
      <c r="L32" s="65">
        <f>VLOOKUP($A32,'Return Data'!$B$7:$R$1700,13,0)</f>
        <v>5.3943000000000003</v>
      </c>
      <c r="M32" s="66">
        <f t="shared" si="4"/>
        <v>23</v>
      </c>
      <c r="N32" s="65">
        <f>VLOOKUP($A32,'Return Data'!$B$7:$R$1700,17,0)</f>
        <v>3.0779999999999998</v>
      </c>
      <c r="O32" s="66">
        <f t="shared" si="8"/>
        <v>24</v>
      </c>
      <c r="P32" s="65">
        <f>VLOOKUP($A32,'Return Data'!$B$7:$R$1700,14,0)</f>
        <v>3.9422999999999999</v>
      </c>
      <c r="Q32" s="66">
        <f t="shared" si="9"/>
        <v>22</v>
      </c>
      <c r="R32" s="65">
        <f>VLOOKUP($A32,'Return Data'!$B$7:$R$1700,16,0)</f>
        <v>7.3807</v>
      </c>
      <c r="S32" s="67">
        <f t="shared" si="7"/>
        <v>24</v>
      </c>
    </row>
    <row r="33" spans="1:19" x14ac:dyDescent="0.3">
      <c r="A33" s="82" t="s">
        <v>1535</v>
      </c>
      <c r="B33" s="64">
        <f>VLOOKUP($A33,'Return Data'!$B$7:$R$1700,3,0)</f>
        <v>44041</v>
      </c>
      <c r="C33" s="65">
        <f>VLOOKUP($A33,'Return Data'!$B$7:$R$1700,4,0)</f>
        <v>39.345500000000001</v>
      </c>
      <c r="D33" s="65">
        <f>VLOOKUP($A33,'Return Data'!$B$7:$R$1700,9,0)</f>
        <v>13.364599999999999</v>
      </c>
      <c r="E33" s="66">
        <f t="shared" si="0"/>
        <v>12</v>
      </c>
      <c r="F33" s="65">
        <f>VLOOKUP($A33,'Return Data'!$B$7:$R$1700,10,0)</f>
        <v>20.109000000000002</v>
      </c>
      <c r="G33" s="66">
        <f t="shared" si="1"/>
        <v>7</v>
      </c>
      <c r="H33" s="65">
        <f>VLOOKUP($A33,'Return Data'!$B$7:$R$1700,11,0)</f>
        <v>14.000500000000001</v>
      </c>
      <c r="I33" s="66">
        <f t="shared" si="2"/>
        <v>5</v>
      </c>
      <c r="J33" s="65">
        <f>VLOOKUP($A33,'Return Data'!$B$7:$R$1700,12,0)</f>
        <v>12.1267</v>
      </c>
      <c r="K33" s="66">
        <f t="shared" si="3"/>
        <v>4</v>
      </c>
      <c r="L33" s="65">
        <f>VLOOKUP($A33,'Return Data'!$B$7:$R$1700,13,0)</f>
        <v>11.564299999999999</v>
      </c>
      <c r="M33" s="66">
        <f t="shared" si="4"/>
        <v>9</v>
      </c>
      <c r="N33" s="65">
        <f>VLOOKUP($A33,'Return Data'!$B$7:$R$1700,17,0)</f>
        <v>7.5087999999999999</v>
      </c>
      <c r="O33" s="66">
        <f t="shared" si="8"/>
        <v>17</v>
      </c>
      <c r="P33" s="65">
        <f>VLOOKUP($A33,'Return Data'!$B$7:$R$1700,14,0)</f>
        <v>6.6649000000000003</v>
      </c>
      <c r="Q33" s="66">
        <f t="shared" si="9"/>
        <v>16</v>
      </c>
      <c r="R33" s="65">
        <f>VLOOKUP($A33,'Return Data'!$B$7:$R$1700,16,0)</f>
        <v>8.5302000000000007</v>
      </c>
      <c r="S33" s="67">
        <f t="shared" si="7"/>
        <v>17</v>
      </c>
    </row>
    <row r="34" spans="1:19" x14ac:dyDescent="0.3">
      <c r="A34" s="82" t="s">
        <v>1536</v>
      </c>
      <c r="B34" s="64">
        <f>VLOOKUP($A34,'Return Data'!$B$7:$R$1700,3,0)</f>
        <v>44041</v>
      </c>
      <c r="C34" s="65">
        <f>VLOOKUP($A34,'Return Data'!$B$7:$R$1700,4,0)</f>
        <v>23.616800000000001</v>
      </c>
      <c r="D34" s="65">
        <f>VLOOKUP($A34,'Return Data'!$B$7:$R$1700,9,0)</f>
        <v>12.790800000000001</v>
      </c>
      <c r="E34" s="66">
        <f t="shared" si="0"/>
        <v>16</v>
      </c>
      <c r="F34" s="65">
        <f>VLOOKUP($A34,'Return Data'!$B$7:$R$1700,10,0)</f>
        <v>20.152200000000001</v>
      </c>
      <c r="G34" s="66">
        <f t="shared" si="1"/>
        <v>6</v>
      </c>
      <c r="H34" s="65">
        <f>VLOOKUP($A34,'Return Data'!$B$7:$R$1700,11,0)</f>
        <v>14.0373</v>
      </c>
      <c r="I34" s="66">
        <f t="shared" si="2"/>
        <v>4</v>
      </c>
      <c r="J34" s="65">
        <f>VLOOKUP($A34,'Return Data'!$B$7:$R$1700,12,0)</f>
        <v>12.162100000000001</v>
      </c>
      <c r="K34" s="66">
        <f t="shared" si="3"/>
        <v>3</v>
      </c>
      <c r="L34" s="65">
        <f>VLOOKUP($A34,'Return Data'!$B$7:$R$1700,13,0)</f>
        <v>11.9351</v>
      </c>
      <c r="M34" s="66">
        <f t="shared" si="4"/>
        <v>3</v>
      </c>
      <c r="N34" s="65">
        <f>VLOOKUP($A34,'Return Data'!$B$7:$R$1700,17,0)</f>
        <v>3.6116999999999999</v>
      </c>
      <c r="O34" s="66">
        <f t="shared" si="8"/>
        <v>22</v>
      </c>
      <c r="P34" s="65">
        <f>VLOOKUP($A34,'Return Data'!$B$7:$R$1700,14,0)</f>
        <v>4.1025</v>
      </c>
      <c r="Q34" s="66">
        <f t="shared" si="9"/>
        <v>21</v>
      </c>
      <c r="R34" s="65">
        <f>VLOOKUP($A34,'Return Data'!$B$7:$R$1700,16,0)</f>
        <v>7.5151000000000003</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19.9440037037037</v>
      </c>
      <c r="E36" s="88"/>
      <c r="F36" s="89">
        <f>AVERAGE(F8:F34)</f>
        <v>17.423166666666667</v>
      </c>
      <c r="G36" s="88"/>
      <c r="H36" s="89">
        <f>AVERAGE(H8:H34)</f>
        <v>11.141455555555556</v>
      </c>
      <c r="I36" s="88"/>
      <c r="J36" s="89">
        <f>AVERAGE(J8:J34)</f>
        <v>9.7171740740740766</v>
      </c>
      <c r="K36" s="88"/>
      <c r="L36" s="89">
        <f>AVERAGE(L8:L34)</f>
        <v>8.9640296296296285</v>
      </c>
      <c r="M36" s="88"/>
      <c r="N36" s="89">
        <f>AVERAGE(N8:N34)</f>
        <v>7.4900307692307697</v>
      </c>
      <c r="O36" s="88"/>
      <c r="P36" s="89">
        <f>AVERAGE(P8:P34)</f>
        <v>6.6928359999999989</v>
      </c>
      <c r="Q36" s="88"/>
      <c r="R36" s="89">
        <f>AVERAGE(R8:R34)</f>
        <v>8.4784666666666659</v>
      </c>
      <c r="S36" s="90"/>
    </row>
    <row r="37" spans="1:19" x14ac:dyDescent="0.3">
      <c r="A37" s="87" t="s">
        <v>28</v>
      </c>
      <c r="B37" s="88"/>
      <c r="C37" s="88"/>
      <c r="D37" s="89">
        <f>MIN(D8:D34)</f>
        <v>-9.0150000000000006</v>
      </c>
      <c r="E37" s="88"/>
      <c r="F37" s="89">
        <f>MIN(F8:F34)</f>
        <v>6.8948</v>
      </c>
      <c r="G37" s="88"/>
      <c r="H37" s="89">
        <f>MIN(H8:H34)</f>
        <v>-7.5495000000000001</v>
      </c>
      <c r="I37" s="88"/>
      <c r="J37" s="89">
        <f>MIN(J8:J34)</f>
        <v>-9.3942999999999994</v>
      </c>
      <c r="K37" s="88"/>
      <c r="L37" s="89">
        <f>MIN(L8:L34)</f>
        <v>-7.8228</v>
      </c>
      <c r="M37" s="88"/>
      <c r="N37" s="89">
        <f>MIN(N8:N34)</f>
        <v>-6.5414000000000003</v>
      </c>
      <c r="O37" s="88"/>
      <c r="P37" s="89">
        <f>MIN(P8:P34)</f>
        <v>-2.6861000000000002</v>
      </c>
      <c r="Q37" s="88"/>
      <c r="R37" s="89">
        <f>MIN(R8:R34)</f>
        <v>4.6447000000000003</v>
      </c>
      <c r="S37" s="90"/>
    </row>
    <row r="38" spans="1:19" ht="15" thickBot="1" x14ac:dyDescent="0.35">
      <c r="A38" s="91" t="s">
        <v>29</v>
      </c>
      <c r="B38" s="92"/>
      <c r="C38" s="92"/>
      <c r="D38" s="93">
        <f>MAX(D8:D34)</f>
        <v>111.0665</v>
      </c>
      <c r="E38" s="92"/>
      <c r="F38" s="93">
        <f>MAX(F8:F34)</f>
        <v>26.3657</v>
      </c>
      <c r="G38" s="92"/>
      <c r="H38" s="93">
        <f>MAX(H8:H34)</f>
        <v>15.637600000000001</v>
      </c>
      <c r="I38" s="92"/>
      <c r="J38" s="93">
        <f>MAX(J8:J34)</f>
        <v>12.5578</v>
      </c>
      <c r="K38" s="92"/>
      <c r="L38" s="93">
        <f>MAX(L8:L34)</f>
        <v>13.3888</v>
      </c>
      <c r="M38" s="92"/>
      <c r="N38" s="93">
        <f>MAX(N8:N34)</f>
        <v>10.9626</v>
      </c>
      <c r="O38" s="92"/>
      <c r="P38" s="93">
        <f>MAX(P8:P34)</f>
        <v>9.0409000000000006</v>
      </c>
      <c r="Q38" s="92"/>
      <c r="R38" s="93">
        <f>MAX(R8:R34)</f>
        <v>10.9434</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44041</v>
      </c>
      <c r="C8" s="65">
        <f>VLOOKUP($A8,'Return Data'!$B$7:$R$1700,4,0)</f>
        <v>35.085099999999997</v>
      </c>
      <c r="D8" s="65">
        <f>VLOOKUP($A8,'Return Data'!$B$7:$R$1700,9,0)</f>
        <v>21.7072</v>
      </c>
      <c r="E8" s="66">
        <f t="shared" ref="E8:E34" si="0">RANK(D8,D$8:D$34,0)</f>
        <v>4</v>
      </c>
      <c r="F8" s="65">
        <f>VLOOKUP($A8,'Return Data'!$B$7:$R$1700,10,0)</f>
        <v>23.912500000000001</v>
      </c>
      <c r="G8" s="66">
        <f t="shared" ref="G8:G34" si="1">RANK(F8,F$8:F$34,0)</f>
        <v>2</v>
      </c>
      <c r="H8" s="65">
        <f>VLOOKUP($A8,'Return Data'!$B$7:$R$1700,11,0)</f>
        <v>13.0322</v>
      </c>
      <c r="I8" s="66">
        <f t="shared" ref="I8:I34" si="2">RANK(H8,H$8:H$34,0)</f>
        <v>6</v>
      </c>
      <c r="J8" s="65">
        <f>VLOOKUP($A8,'Return Data'!$B$7:$R$1700,12,0)</f>
        <v>9.8506</v>
      </c>
      <c r="K8" s="66">
        <f t="shared" ref="K8:K34" si="3">RANK(J8,J$8:J$34,0)</f>
        <v>19</v>
      </c>
      <c r="L8" s="65">
        <f>VLOOKUP($A8,'Return Data'!$B$7:$R$1700,13,0)</f>
        <v>9.7977000000000007</v>
      </c>
      <c r="M8" s="66">
        <f t="shared" ref="M8:M34" si="4">RANK(L8,L$8:L$34,0)</f>
        <v>16</v>
      </c>
      <c r="N8" s="65">
        <f>VLOOKUP($A8,'Return Data'!$B$7:$R$1700,17,0)</f>
        <v>9.6274999999999995</v>
      </c>
      <c r="O8" s="66">
        <f t="shared" ref="O8:O25" si="5">RANK(N8,N$8:N$34,0)</f>
        <v>9</v>
      </c>
      <c r="P8" s="65">
        <f>VLOOKUP($A8,'Return Data'!$B$7:$R$1700,14,0)</f>
        <v>7.8068999999999997</v>
      </c>
      <c r="Q8" s="66">
        <f t="shared" ref="Q8:Q25" si="6">RANK(P8,P$8:P$34,0)</f>
        <v>8</v>
      </c>
      <c r="R8" s="65">
        <f>VLOOKUP($A8,'Return Data'!$B$7:$R$1700,16,0)</f>
        <v>7.5542999999999996</v>
      </c>
      <c r="S8" s="67">
        <f t="shared" ref="S8:S34" si="7">RANK(R8,R$8:R$34,0)</f>
        <v>15</v>
      </c>
    </row>
    <row r="9" spans="1:19" x14ac:dyDescent="0.3">
      <c r="A9" s="82" t="s">
        <v>1480</v>
      </c>
      <c r="B9" s="64">
        <f>VLOOKUP($A9,'Return Data'!$B$7:$R$1700,3,0)</f>
        <v>44041</v>
      </c>
      <c r="C9" s="65">
        <f>VLOOKUP($A9,'Return Data'!$B$7:$R$1700,4,0)</f>
        <v>23.205100000000002</v>
      </c>
      <c r="D9" s="65">
        <f>VLOOKUP($A9,'Return Data'!$B$7:$R$1700,9,0)</f>
        <v>12.4794</v>
      </c>
      <c r="E9" s="66">
        <f t="shared" si="0"/>
        <v>13</v>
      </c>
      <c r="F9" s="65">
        <f>VLOOKUP($A9,'Return Data'!$B$7:$R$1700,10,0)</f>
        <v>18.369399999999999</v>
      </c>
      <c r="G9" s="66">
        <f t="shared" si="1"/>
        <v>11</v>
      </c>
      <c r="H9" s="65">
        <f>VLOOKUP($A9,'Return Data'!$B$7:$R$1700,11,0)</f>
        <v>12.9008</v>
      </c>
      <c r="I9" s="66">
        <f t="shared" si="2"/>
        <v>8</v>
      </c>
      <c r="J9" s="65">
        <f>VLOOKUP($A9,'Return Data'!$B$7:$R$1700,12,0)</f>
        <v>11.293900000000001</v>
      </c>
      <c r="K9" s="66">
        <f t="shared" si="3"/>
        <v>6</v>
      </c>
      <c r="L9" s="65">
        <f>VLOOKUP($A9,'Return Data'!$B$7:$R$1700,13,0)</f>
        <v>11.076499999999999</v>
      </c>
      <c r="M9" s="66">
        <f t="shared" si="4"/>
        <v>5</v>
      </c>
      <c r="N9" s="65">
        <f>VLOOKUP($A9,'Return Data'!$B$7:$R$1700,17,0)</f>
        <v>10.1876</v>
      </c>
      <c r="O9" s="66">
        <f t="shared" si="5"/>
        <v>3</v>
      </c>
      <c r="P9" s="65">
        <f>VLOOKUP($A9,'Return Data'!$B$7:$R$1700,14,0)</f>
        <v>8.3187999999999995</v>
      </c>
      <c r="Q9" s="66">
        <f t="shared" si="6"/>
        <v>2</v>
      </c>
      <c r="R9" s="65">
        <f>VLOOKUP($A9,'Return Data'!$B$7:$R$1700,16,0)</f>
        <v>8.3278999999999996</v>
      </c>
      <c r="S9" s="67">
        <f t="shared" si="7"/>
        <v>5</v>
      </c>
    </row>
    <row r="10" spans="1:19" x14ac:dyDescent="0.3">
      <c r="A10" s="82" t="s">
        <v>1481</v>
      </c>
      <c r="B10" s="64">
        <f>VLOOKUP($A10,'Return Data'!$B$7:$R$1700,3,0)</f>
        <v>44041</v>
      </c>
      <c r="C10" s="65">
        <f>VLOOKUP($A10,'Return Data'!$B$7:$R$1700,4,0)</f>
        <v>22.1952</v>
      </c>
      <c r="D10" s="65">
        <f>VLOOKUP($A10,'Return Data'!$B$7:$R$1700,9,0)</f>
        <v>12.174799999999999</v>
      </c>
      <c r="E10" s="66">
        <f t="shared" si="0"/>
        <v>16</v>
      </c>
      <c r="F10" s="65">
        <f>VLOOKUP($A10,'Return Data'!$B$7:$R$1700,10,0)</f>
        <v>14.801399999999999</v>
      </c>
      <c r="G10" s="66">
        <f t="shared" si="1"/>
        <v>21</v>
      </c>
      <c r="H10" s="65">
        <f>VLOOKUP($A10,'Return Data'!$B$7:$R$1700,11,0)</f>
        <v>8.4876000000000005</v>
      </c>
      <c r="I10" s="66">
        <f t="shared" si="2"/>
        <v>23</v>
      </c>
      <c r="J10" s="65">
        <f>VLOOKUP($A10,'Return Data'!$B$7:$R$1700,12,0)</f>
        <v>8.2769999999999992</v>
      </c>
      <c r="K10" s="66">
        <f t="shared" si="3"/>
        <v>22</v>
      </c>
      <c r="L10" s="65">
        <f>VLOOKUP($A10,'Return Data'!$B$7:$R$1700,13,0)</f>
        <v>8.3289000000000009</v>
      </c>
      <c r="M10" s="66">
        <f t="shared" si="4"/>
        <v>20</v>
      </c>
      <c r="N10" s="65">
        <f>VLOOKUP($A10,'Return Data'!$B$7:$R$1700,17,0)</f>
        <v>8.5965000000000007</v>
      </c>
      <c r="O10" s="66">
        <f t="shared" si="5"/>
        <v>14</v>
      </c>
      <c r="P10" s="65">
        <f>VLOOKUP($A10,'Return Data'!$B$7:$R$1700,14,0)</f>
        <v>7.7935999999999996</v>
      </c>
      <c r="Q10" s="66">
        <f t="shared" si="6"/>
        <v>9</v>
      </c>
      <c r="R10" s="65">
        <f>VLOOKUP($A10,'Return Data'!$B$7:$R$1700,16,0)</f>
        <v>8.2242999999999995</v>
      </c>
      <c r="S10" s="67">
        <f t="shared" si="7"/>
        <v>7</v>
      </c>
    </row>
    <row r="11" spans="1:19" x14ac:dyDescent="0.3">
      <c r="A11" s="82" t="s">
        <v>1483</v>
      </c>
      <c r="B11" s="64">
        <f>VLOOKUP($A11,'Return Data'!$B$7:$R$1700,3,0)</f>
        <v>44041</v>
      </c>
      <c r="C11" s="65">
        <f>VLOOKUP($A11,'Return Data'!$B$7:$R$1700,4,0)</f>
        <v>23.770499999999998</v>
      </c>
      <c r="D11" s="65">
        <f>VLOOKUP($A11,'Return Data'!$B$7:$R$1700,9,0)</f>
        <v>12.7752</v>
      </c>
      <c r="E11" s="66">
        <f t="shared" si="0"/>
        <v>10</v>
      </c>
      <c r="F11" s="65">
        <f>VLOOKUP($A11,'Return Data'!$B$7:$R$1700,10,0)</f>
        <v>18.239100000000001</v>
      </c>
      <c r="G11" s="66">
        <f t="shared" si="1"/>
        <v>12</v>
      </c>
      <c r="H11" s="65">
        <f>VLOOKUP($A11,'Return Data'!$B$7:$R$1700,11,0)</f>
        <v>12.026300000000001</v>
      </c>
      <c r="I11" s="66">
        <f t="shared" si="2"/>
        <v>15</v>
      </c>
      <c r="J11" s="65">
        <f>VLOOKUP($A11,'Return Data'!$B$7:$R$1700,12,0)</f>
        <v>11.0471</v>
      </c>
      <c r="K11" s="66">
        <f t="shared" si="3"/>
        <v>8</v>
      </c>
      <c r="L11" s="65">
        <f>VLOOKUP($A11,'Return Data'!$B$7:$R$1700,13,0)</f>
        <v>10.9496</v>
      </c>
      <c r="M11" s="66">
        <f t="shared" si="4"/>
        <v>7</v>
      </c>
      <c r="N11" s="65">
        <f>VLOOKUP($A11,'Return Data'!$B$7:$R$1700,17,0)</f>
        <v>8.5780999999999992</v>
      </c>
      <c r="O11" s="66">
        <f t="shared" si="5"/>
        <v>15</v>
      </c>
      <c r="P11" s="65">
        <f>VLOOKUP($A11,'Return Data'!$B$7:$R$1700,14,0)</f>
        <v>7.4070999999999998</v>
      </c>
      <c r="Q11" s="66">
        <f t="shared" si="6"/>
        <v>13</v>
      </c>
      <c r="R11" s="65">
        <f>VLOOKUP($A11,'Return Data'!$B$7:$R$1700,16,0)</f>
        <v>5.6021000000000001</v>
      </c>
      <c r="S11" s="67">
        <f t="shared" si="7"/>
        <v>26</v>
      </c>
    </row>
    <row r="12" spans="1:19" x14ac:dyDescent="0.3">
      <c r="A12" s="82" t="s">
        <v>1486</v>
      </c>
      <c r="B12" s="64">
        <f>VLOOKUP($A12,'Return Data'!$B$7:$R$1700,3,0)</f>
        <v>44041</v>
      </c>
      <c r="C12" s="65">
        <f>VLOOKUP($A12,'Return Data'!$B$7:$R$1700,4,0)</f>
        <v>16.6416</v>
      </c>
      <c r="D12" s="65">
        <f>VLOOKUP($A12,'Return Data'!$B$7:$R$1700,9,0)</f>
        <v>8.1697000000000006</v>
      </c>
      <c r="E12" s="66">
        <f t="shared" si="0"/>
        <v>25</v>
      </c>
      <c r="F12" s="65">
        <f>VLOOKUP($A12,'Return Data'!$B$7:$R$1700,10,0)</f>
        <v>11.813000000000001</v>
      </c>
      <c r="G12" s="66">
        <f t="shared" si="1"/>
        <v>24</v>
      </c>
      <c r="H12" s="65">
        <f>VLOOKUP($A12,'Return Data'!$B$7:$R$1700,11,0)</f>
        <v>-7.4672999999999998</v>
      </c>
      <c r="I12" s="66">
        <f t="shared" si="2"/>
        <v>26</v>
      </c>
      <c r="J12" s="65">
        <f>VLOOKUP($A12,'Return Data'!$B$7:$R$1700,12,0)</f>
        <v>-2.2530000000000001</v>
      </c>
      <c r="K12" s="66">
        <f t="shared" si="3"/>
        <v>26</v>
      </c>
      <c r="L12" s="65">
        <f>VLOOKUP($A12,'Return Data'!$B$7:$R$1700,13,0)</f>
        <v>-8.3363999999999994</v>
      </c>
      <c r="M12" s="66">
        <f t="shared" si="4"/>
        <v>27</v>
      </c>
      <c r="N12" s="65">
        <f>VLOOKUP($A12,'Return Data'!$B$7:$R$1700,17,0)</f>
        <v>-7.0541999999999998</v>
      </c>
      <c r="O12" s="66">
        <f t="shared" si="5"/>
        <v>26</v>
      </c>
      <c r="P12" s="65">
        <f>VLOOKUP($A12,'Return Data'!$B$7:$R$1700,14,0)</f>
        <v>-3.2690000000000001</v>
      </c>
      <c r="Q12" s="66">
        <f t="shared" si="6"/>
        <v>25</v>
      </c>
      <c r="R12" s="65">
        <f>VLOOKUP($A12,'Return Data'!$B$7:$R$1700,16,0)</f>
        <v>4.4809000000000001</v>
      </c>
      <c r="S12" s="67">
        <f t="shared" si="7"/>
        <v>27</v>
      </c>
    </row>
    <row r="13" spans="1:19" x14ac:dyDescent="0.3">
      <c r="A13" s="82" t="s">
        <v>1488</v>
      </c>
      <c r="B13" s="64">
        <f>VLOOKUP($A13,'Return Data'!$B$7:$R$1700,3,0)</f>
        <v>44041</v>
      </c>
      <c r="C13" s="65">
        <f>VLOOKUP($A13,'Return Data'!$B$7:$R$1700,4,0)</f>
        <v>19.779199999999999</v>
      </c>
      <c r="D13" s="65">
        <f>VLOOKUP($A13,'Return Data'!$B$7:$R$1700,9,0)</f>
        <v>11.1113</v>
      </c>
      <c r="E13" s="66">
        <f t="shared" si="0"/>
        <v>18</v>
      </c>
      <c r="F13" s="65">
        <f>VLOOKUP($A13,'Return Data'!$B$7:$R$1700,10,0)</f>
        <v>16.939900000000002</v>
      </c>
      <c r="G13" s="66">
        <f t="shared" si="1"/>
        <v>15</v>
      </c>
      <c r="H13" s="65">
        <f>VLOOKUP($A13,'Return Data'!$B$7:$R$1700,11,0)</f>
        <v>11.7317</v>
      </c>
      <c r="I13" s="66">
        <f t="shared" si="2"/>
        <v>17</v>
      </c>
      <c r="J13" s="65">
        <f>VLOOKUP($A13,'Return Data'!$B$7:$R$1700,12,0)</f>
        <v>10.057499999999999</v>
      </c>
      <c r="K13" s="66">
        <f t="shared" si="3"/>
        <v>17</v>
      </c>
      <c r="L13" s="65">
        <f>VLOOKUP($A13,'Return Data'!$B$7:$R$1700,13,0)</f>
        <v>9.7352000000000007</v>
      </c>
      <c r="M13" s="66">
        <f t="shared" si="4"/>
        <v>17</v>
      </c>
      <c r="N13" s="65">
        <f>VLOOKUP($A13,'Return Data'!$B$7:$R$1700,17,0)</f>
        <v>9.0200999999999993</v>
      </c>
      <c r="O13" s="66">
        <f t="shared" si="5"/>
        <v>13</v>
      </c>
      <c r="P13" s="65">
        <f>VLOOKUP($A13,'Return Data'!$B$7:$R$1700,14,0)</f>
        <v>7.4025999999999996</v>
      </c>
      <c r="Q13" s="66">
        <f t="shared" si="6"/>
        <v>14</v>
      </c>
      <c r="R13" s="65">
        <f>VLOOKUP($A13,'Return Data'!$B$7:$R$1700,16,0)</f>
        <v>7.6363000000000003</v>
      </c>
      <c r="S13" s="67">
        <f t="shared" si="7"/>
        <v>12</v>
      </c>
    </row>
    <row r="14" spans="1:19" x14ac:dyDescent="0.3">
      <c r="A14" s="82" t="s">
        <v>1490</v>
      </c>
      <c r="B14" s="64">
        <f>VLOOKUP($A14,'Return Data'!$B$7:$R$1700,3,0)</f>
        <v>44041</v>
      </c>
      <c r="C14" s="65">
        <f>VLOOKUP($A14,'Return Data'!$B$7:$R$1700,4,0)</f>
        <v>35.768700000000003</v>
      </c>
      <c r="D14" s="65">
        <f>VLOOKUP($A14,'Return Data'!$B$7:$R$1700,9,0)</f>
        <v>9.6995000000000005</v>
      </c>
      <c r="E14" s="66">
        <f t="shared" si="0"/>
        <v>21</v>
      </c>
      <c r="F14" s="65">
        <f>VLOOKUP($A14,'Return Data'!$B$7:$R$1700,10,0)</f>
        <v>16.282800000000002</v>
      </c>
      <c r="G14" s="66">
        <f t="shared" si="1"/>
        <v>17</v>
      </c>
      <c r="H14" s="65">
        <f>VLOOKUP($A14,'Return Data'!$B$7:$R$1700,11,0)</f>
        <v>11.7967</v>
      </c>
      <c r="I14" s="66">
        <f t="shared" si="2"/>
        <v>16</v>
      </c>
      <c r="J14" s="65">
        <f>VLOOKUP($A14,'Return Data'!$B$7:$R$1700,12,0)</f>
        <v>10.265599999999999</v>
      </c>
      <c r="K14" s="66">
        <f t="shared" si="3"/>
        <v>16</v>
      </c>
      <c r="L14" s="65">
        <f>VLOOKUP($A14,'Return Data'!$B$7:$R$1700,13,0)</f>
        <v>10.4031</v>
      </c>
      <c r="M14" s="66">
        <f t="shared" si="4"/>
        <v>14</v>
      </c>
      <c r="N14" s="65">
        <f>VLOOKUP($A14,'Return Data'!$B$7:$R$1700,17,0)</f>
        <v>9.6056000000000008</v>
      </c>
      <c r="O14" s="66">
        <f t="shared" si="5"/>
        <v>10</v>
      </c>
      <c r="P14" s="65">
        <f>VLOOKUP($A14,'Return Data'!$B$7:$R$1700,14,0)</f>
        <v>7.6219000000000001</v>
      </c>
      <c r="Q14" s="66">
        <f t="shared" si="6"/>
        <v>11</v>
      </c>
      <c r="R14" s="65">
        <f>VLOOKUP($A14,'Return Data'!$B$7:$R$1700,16,0)</f>
        <v>7.3802000000000003</v>
      </c>
      <c r="S14" s="67">
        <f t="shared" si="7"/>
        <v>17</v>
      </c>
    </row>
    <row r="15" spans="1:19" x14ac:dyDescent="0.3">
      <c r="A15" s="82" t="s">
        <v>1498</v>
      </c>
      <c r="B15" s="64">
        <f>VLOOKUP($A15,'Return Data'!$B$7:$R$1700,3,0)</f>
        <v>44041</v>
      </c>
      <c r="C15" s="65">
        <f>VLOOKUP($A15,'Return Data'!$B$7:$R$1700,4,0)</f>
        <v>3784.9837349397599</v>
      </c>
      <c r="D15" s="65">
        <f>VLOOKUP($A15,'Return Data'!$B$7:$R$1700,9,0)</f>
        <v>-9.7591999999999999</v>
      </c>
      <c r="E15" s="66">
        <f t="shared" si="0"/>
        <v>27</v>
      </c>
      <c r="F15" s="65">
        <f>VLOOKUP($A15,'Return Data'!$B$7:$R$1700,10,0)</f>
        <v>8.2243999999999993</v>
      </c>
      <c r="G15" s="66">
        <f t="shared" si="1"/>
        <v>25</v>
      </c>
      <c r="H15" s="65">
        <f>VLOOKUP($A15,'Return Data'!$B$7:$R$1700,11,0)</f>
        <v>-8.2476000000000003</v>
      </c>
      <c r="I15" s="66">
        <f t="shared" si="2"/>
        <v>27</v>
      </c>
      <c r="J15" s="65">
        <f>VLOOKUP($A15,'Return Data'!$B$7:$R$1700,12,0)</f>
        <v>-10.0703</v>
      </c>
      <c r="K15" s="66">
        <f t="shared" si="3"/>
        <v>27</v>
      </c>
      <c r="L15" s="65">
        <f>VLOOKUP($A15,'Return Data'!$B$7:$R$1700,13,0)</f>
        <v>-7.0228999999999999</v>
      </c>
      <c r="M15" s="66">
        <f t="shared" si="4"/>
        <v>26</v>
      </c>
      <c r="N15" s="65">
        <f>VLOOKUP($A15,'Return Data'!$B$7:$R$1700,17,0)</f>
        <v>0.46329999999999999</v>
      </c>
      <c r="O15" s="66">
        <f t="shared" si="5"/>
        <v>25</v>
      </c>
      <c r="P15" s="65">
        <f>VLOOKUP($A15,'Return Data'!$B$7:$R$1700,14,0)</f>
        <v>2.4327999999999999</v>
      </c>
      <c r="Q15" s="66">
        <f t="shared" si="6"/>
        <v>24</v>
      </c>
      <c r="R15" s="65">
        <f>VLOOKUP($A15,'Return Data'!$B$7:$R$1700,16,0)</f>
        <v>7.4583000000000004</v>
      </c>
      <c r="S15" s="67">
        <f t="shared" si="7"/>
        <v>16</v>
      </c>
    </row>
    <row r="16" spans="1:19" x14ac:dyDescent="0.3">
      <c r="A16" s="82" t="s">
        <v>1500</v>
      </c>
      <c r="B16" s="64">
        <f>VLOOKUP($A16,'Return Data'!$B$7:$R$1700,3,0)</f>
        <v>44041</v>
      </c>
      <c r="C16" s="65">
        <f>VLOOKUP($A16,'Return Data'!$B$7:$R$1700,4,0)</f>
        <v>23.773700000000002</v>
      </c>
      <c r="D16" s="65">
        <f>VLOOKUP($A16,'Return Data'!$B$7:$R$1700,9,0)</f>
        <v>16.857800000000001</v>
      </c>
      <c r="E16" s="66">
        <f t="shared" si="0"/>
        <v>6</v>
      </c>
      <c r="F16" s="65">
        <f>VLOOKUP($A16,'Return Data'!$B$7:$R$1700,10,0)</f>
        <v>20.983699999999999</v>
      </c>
      <c r="G16" s="66">
        <f t="shared" si="1"/>
        <v>3</v>
      </c>
      <c r="H16" s="65">
        <f>VLOOKUP($A16,'Return Data'!$B$7:$R$1700,11,0)</f>
        <v>13.372299999999999</v>
      </c>
      <c r="I16" s="66">
        <f t="shared" si="2"/>
        <v>4</v>
      </c>
      <c r="J16" s="65">
        <f>VLOOKUP($A16,'Return Data'!$B$7:$R$1700,12,0)</f>
        <v>11.9274</v>
      </c>
      <c r="K16" s="66">
        <f t="shared" si="3"/>
        <v>1</v>
      </c>
      <c r="L16" s="65">
        <f>VLOOKUP($A16,'Return Data'!$B$7:$R$1700,13,0)</f>
        <v>11.6745</v>
      </c>
      <c r="M16" s="66">
        <f t="shared" si="4"/>
        <v>2</v>
      </c>
      <c r="N16" s="65">
        <f>VLOOKUP($A16,'Return Data'!$B$7:$R$1700,17,0)</f>
        <v>10.3924</v>
      </c>
      <c r="O16" s="66">
        <f t="shared" si="5"/>
        <v>1</v>
      </c>
      <c r="P16" s="65">
        <f>VLOOKUP($A16,'Return Data'!$B$7:$R$1700,14,0)</f>
        <v>8.7622999999999998</v>
      </c>
      <c r="Q16" s="66">
        <f t="shared" si="6"/>
        <v>1</v>
      </c>
      <c r="R16" s="65">
        <f>VLOOKUP($A16,'Return Data'!$B$7:$R$1700,16,0)</f>
        <v>8.9512999999999998</v>
      </c>
      <c r="S16" s="67">
        <f t="shared" si="7"/>
        <v>2</v>
      </c>
    </row>
    <row r="17" spans="1:19" x14ac:dyDescent="0.3">
      <c r="A17" s="82" t="s">
        <v>1502</v>
      </c>
      <c r="B17" s="64">
        <f>VLOOKUP($A17,'Return Data'!$B$7:$R$1700,3,0)</f>
        <v>44041</v>
      </c>
      <c r="C17" s="65">
        <f>VLOOKUP($A17,'Return Data'!$B$7:$R$1700,4,0)</f>
        <v>30.3978</v>
      </c>
      <c r="D17" s="65">
        <f>VLOOKUP($A17,'Return Data'!$B$7:$R$1700,9,0)</f>
        <v>109.9419</v>
      </c>
      <c r="E17" s="66">
        <f t="shared" si="0"/>
        <v>1</v>
      </c>
      <c r="F17" s="65">
        <f>VLOOKUP($A17,'Return Data'!$B$7:$R$1700,10,0)</f>
        <v>5.8585000000000003</v>
      </c>
      <c r="G17" s="66">
        <f t="shared" si="1"/>
        <v>27</v>
      </c>
      <c r="H17" s="65">
        <f>VLOOKUP($A17,'Return Data'!$B$7:$R$1700,11,0)</f>
        <v>5.9494999999999996</v>
      </c>
      <c r="I17" s="66">
        <f t="shared" si="2"/>
        <v>25</v>
      </c>
      <c r="J17" s="65">
        <f>VLOOKUP($A17,'Return Data'!$B$7:$R$1700,12,0)</f>
        <v>5.8311000000000002</v>
      </c>
      <c r="K17" s="66">
        <f t="shared" si="3"/>
        <v>25</v>
      </c>
      <c r="L17" s="65">
        <f>VLOOKUP($A17,'Return Data'!$B$7:$R$1700,13,0)</f>
        <v>6.7031000000000001</v>
      </c>
      <c r="M17" s="66">
        <f t="shared" si="4"/>
        <v>21</v>
      </c>
      <c r="N17" s="65">
        <f>VLOOKUP($A17,'Return Data'!$B$7:$R$1700,17,0)</f>
        <v>2.8525999999999998</v>
      </c>
      <c r="O17" s="66">
        <f t="shared" si="5"/>
        <v>23</v>
      </c>
      <c r="P17" s="65">
        <f>VLOOKUP($A17,'Return Data'!$B$7:$R$1700,14,0)</f>
        <v>3.2648999999999999</v>
      </c>
      <c r="Q17" s="66">
        <f t="shared" si="6"/>
        <v>22</v>
      </c>
      <c r="R17" s="65">
        <f>VLOOKUP($A17,'Return Data'!$B$7:$R$1700,16,0)</f>
        <v>6.5030000000000001</v>
      </c>
      <c r="S17" s="67">
        <f t="shared" si="7"/>
        <v>24</v>
      </c>
    </row>
    <row r="18" spans="1:19" x14ac:dyDescent="0.3">
      <c r="A18" s="82" t="s">
        <v>1504</v>
      </c>
      <c r="B18" s="64">
        <f>VLOOKUP($A18,'Return Data'!$B$7:$R$1700,3,0)</f>
        <v>44041</v>
      </c>
      <c r="C18" s="65">
        <f>VLOOKUP($A18,'Return Data'!$B$7:$R$1700,4,0)</f>
        <v>44.353900000000003</v>
      </c>
      <c r="D18" s="65">
        <f>VLOOKUP($A18,'Return Data'!$B$7:$R$1700,9,0)</f>
        <v>16.078499999999998</v>
      </c>
      <c r="E18" s="66">
        <f t="shared" si="0"/>
        <v>7</v>
      </c>
      <c r="F18" s="65">
        <f>VLOOKUP($A18,'Return Data'!$B$7:$R$1700,10,0)</f>
        <v>20.357399999999998</v>
      </c>
      <c r="G18" s="66">
        <f t="shared" si="1"/>
        <v>4</v>
      </c>
      <c r="H18" s="65">
        <f>VLOOKUP($A18,'Return Data'!$B$7:$R$1700,11,0)</f>
        <v>13.2521</v>
      </c>
      <c r="I18" s="66">
        <f t="shared" si="2"/>
        <v>5</v>
      </c>
      <c r="J18" s="65">
        <f>VLOOKUP($A18,'Return Data'!$B$7:$R$1700,12,0)</f>
        <v>11.7399</v>
      </c>
      <c r="K18" s="66">
        <f t="shared" si="3"/>
        <v>2</v>
      </c>
      <c r="L18" s="65">
        <f>VLOOKUP($A18,'Return Data'!$B$7:$R$1700,13,0)</f>
        <v>11.278499999999999</v>
      </c>
      <c r="M18" s="66">
        <f t="shared" si="4"/>
        <v>4</v>
      </c>
      <c r="N18" s="65">
        <f>VLOOKUP($A18,'Return Data'!$B$7:$R$1700,17,0)</f>
        <v>10.122999999999999</v>
      </c>
      <c r="O18" s="66">
        <f t="shared" si="5"/>
        <v>4</v>
      </c>
      <c r="P18" s="65">
        <f>VLOOKUP($A18,'Return Data'!$B$7:$R$1700,14,0)</f>
        <v>8.0266000000000002</v>
      </c>
      <c r="Q18" s="66">
        <f t="shared" si="6"/>
        <v>6</v>
      </c>
      <c r="R18" s="65">
        <f>VLOOKUP($A18,'Return Data'!$B$7:$R$1700,16,0)</f>
        <v>8.2584</v>
      </c>
      <c r="S18" s="67">
        <f t="shared" si="7"/>
        <v>6</v>
      </c>
    </row>
    <row r="19" spans="1:19" x14ac:dyDescent="0.3">
      <c r="A19" s="82" t="s">
        <v>1506</v>
      </c>
      <c r="B19" s="64">
        <f>VLOOKUP($A19,'Return Data'!$B$7:$R$1700,3,0)</f>
        <v>44041</v>
      </c>
      <c r="C19" s="65">
        <f>VLOOKUP($A19,'Return Data'!$B$7:$R$1700,4,0)</f>
        <v>19.331299999999999</v>
      </c>
      <c r="D19" s="65">
        <f>VLOOKUP($A19,'Return Data'!$B$7:$R$1700,9,0)</f>
        <v>19.1465</v>
      </c>
      <c r="E19" s="66">
        <f t="shared" si="0"/>
        <v>5</v>
      </c>
      <c r="F19" s="65">
        <f>VLOOKUP($A19,'Return Data'!$B$7:$R$1700,10,0)</f>
        <v>25.661300000000001</v>
      </c>
      <c r="G19" s="66">
        <f t="shared" si="1"/>
        <v>1</v>
      </c>
      <c r="H19" s="65">
        <f>VLOOKUP($A19,'Return Data'!$B$7:$R$1700,11,0)</f>
        <v>11.558199999999999</v>
      </c>
      <c r="I19" s="66">
        <f t="shared" si="2"/>
        <v>18</v>
      </c>
      <c r="J19" s="65">
        <f>VLOOKUP($A19,'Return Data'!$B$7:$R$1700,12,0)</f>
        <v>10.9336</v>
      </c>
      <c r="K19" s="66">
        <f t="shared" si="3"/>
        <v>11</v>
      </c>
      <c r="L19" s="65">
        <f>VLOOKUP($A19,'Return Data'!$B$7:$R$1700,13,0)</f>
        <v>6.6261000000000001</v>
      </c>
      <c r="M19" s="66">
        <f t="shared" si="4"/>
        <v>22</v>
      </c>
      <c r="N19" s="65">
        <f>VLOOKUP($A19,'Return Data'!$B$7:$R$1700,17,0)</f>
        <v>4.8798000000000004</v>
      </c>
      <c r="O19" s="66">
        <f t="shared" si="5"/>
        <v>18</v>
      </c>
      <c r="P19" s="65">
        <f>VLOOKUP($A19,'Return Data'!$B$7:$R$1700,14,0)</f>
        <v>4.9942000000000002</v>
      </c>
      <c r="Q19" s="66">
        <f t="shared" si="6"/>
        <v>17</v>
      </c>
      <c r="R19" s="65">
        <f>VLOOKUP($A19,'Return Data'!$B$7:$R$1700,16,0)</f>
        <v>7.2968999999999999</v>
      </c>
      <c r="S19" s="67">
        <f t="shared" si="7"/>
        <v>19</v>
      </c>
    </row>
    <row r="20" spans="1:19" x14ac:dyDescent="0.3">
      <c r="A20" s="82" t="s">
        <v>1509</v>
      </c>
      <c r="B20" s="64">
        <f>VLOOKUP($A20,'Return Data'!$B$7:$R$1700,3,0)</f>
        <v>44041</v>
      </c>
      <c r="C20" s="65">
        <f>VLOOKUP($A20,'Return Data'!$B$7:$R$1700,4,0)</f>
        <v>43.4968</v>
      </c>
      <c r="D20" s="65">
        <f>VLOOKUP($A20,'Return Data'!$B$7:$R$1700,9,0)</f>
        <v>9.7614000000000001</v>
      </c>
      <c r="E20" s="66">
        <f t="shared" si="0"/>
        <v>20</v>
      </c>
      <c r="F20" s="65">
        <f>VLOOKUP($A20,'Return Data'!$B$7:$R$1700,10,0)</f>
        <v>17.93</v>
      </c>
      <c r="G20" s="66">
        <f t="shared" si="1"/>
        <v>13</v>
      </c>
      <c r="H20" s="65">
        <f>VLOOKUP($A20,'Return Data'!$B$7:$R$1700,11,0)</f>
        <v>12.383800000000001</v>
      </c>
      <c r="I20" s="66">
        <f t="shared" si="2"/>
        <v>14</v>
      </c>
      <c r="J20" s="65">
        <f>VLOOKUP($A20,'Return Data'!$B$7:$R$1700,12,0)</f>
        <v>10.8444</v>
      </c>
      <c r="K20" s="66">
        <f t="shared" si="3"/>
        <v>14</v>
      </c>
      <c r="L20" s="65">
        <f>VLOOKUP($A20,'Return Data'!$B$7:$R$1700,13,0)</f>
        <v>10.977600000000001</v>
      </c>
      <c r="M20" s="66">
        <f t="shared" si="4"/>
        <v>6</v>
      </c>
      <c r="N20" s="65">
        <f>VLOOKUP($A20,'Return Data'!$B$7:$R$1700,17,0)</f>
        <v>10.2281</v>
      </c>
      <c r="O20" s="66">
        <f t="shared" si="5"/>
        <v>2</v>
      </c>
      <c r="P20" s="65">
        <f>VLOOKUP($A20,'Return Data'!$B$7:$R$1700,14,0)</f>
        <v>8.2744</v>
      </c>
      <c r="Q20" s="66">
        <f t="shared" si="6"/>
        <v>3</v>
      </c>
      <c r="R20" s="65">
        <f>VLOOKUP($A20,'Return Data'!$B$7:$R$1700,16,0)</f>
        <v>7.7743000000000002</v>
      </c>
      <c r="S20" s="67">
        <f t="shared" si="7"/>
        <v>11</v>
      </c>
    </row>
    <row r="21" spans="1:19" x14ac:dyDescent="0.3">
      <c r="A21" s="82" t="s">
        <v>1510</v>
      </c>
      <c r="B21" s="64">
        <f>VLOOKUP($A21,'Return Data'!$B$7:$R$1700,3,0)</f>
        <v>44041</v>
      </c>
      <c r="C21" s="65">
        <f>VLOOKUP($A21,'Return Data'!$B$7:$R$1700,4,0)</f>
        <v>1658.2670000000001</v>
      </c>
      <c r="D21" s="65">
        <f>VLOOKUP($A21,'Return Data'!$B$7:$R$1700,9,0)</f>
        <v>9.1861999999999995</v>
      </c>
      <c r="E21" s="66">
        <f t="shared" si="0"/>
        <v>22</v>
      </c>
      <c r="F21" s="65">
        <f>VLOOKUP($A21,'Return Data'!$B$7:$R$1700,10,0)</f>
        <v>7.2135999999999996</v>
      </c>
      <c r="G21" s="66">
        <f t="shared" si="1"/>
        <v>26</v>
      </c>
      <c r="H21" s="65">
        <f>VLOOKUP($A21,'Return Data'!$B$7:$R$1700,11,0)</f>
        <v>7.3421000000000003</v>
      </c>
      <c r="I21" s="66">
        <f t="shared" si="2"/>
        <v>24</v>
      </c>
      <c r="J21" s="65">
        <f>VLOOKUP($A21,'Return Data'!$B$7:$R$1700,12,0)</f>
        <v>6.1863999999999999</v>
      </c>
      <c r="K21" s="66">
        <f t="shared" si="3"/>
        <v>24</v>
      </c>
      <c r="L21" s="65">
        <f>VLOOKUP($A21,'Return Data'!$B$7:$R$1700,13,0)</f>
        <v>3.6629999999999998</v>
      </c>
      <c r="M21" s="66">
        <f t="shared" si="4"/>
        <v>25</v>
      </c>
      <c r="N21" s="65">
        <f>VLOOKUP($A21,'Return Data'!$B$7:$R$1700,17,0)</f>
        <v>6.3832000000000004</v>
      </c>
      <c r="O21" s="66">
        <f t="shared" si="5"/>
        <v>17</v>
      </c>
      <c r="P21" s="65">
        <f>VLOOKUP($A21,'Return Data'!$B$7:$R$1700,14,0)</f>
        <v>6.1044</v>
      </c>
      <c r="Q21" s="66">
        <f t="shared" si="6"/>
        <v>15</v>
      </c>
      <c r="R21" s="65">
        <f>VLOOKUP($A21,'Return Data'!$B$7:$R$1700,16,0)</f>
        <v>7.6288999999999998</v>
      </c>
      <c r="S21" s="67">
        <f t="shared" si="7"/>
        <v>13</v>
      </c>
    </row>
    <row r="22" spans="1:19" x14ac:dyDescent="0.3">
      <c r="A22" s="82" t="s">
        <v>1512</v>
      </c>
      <c r="B22" s="64">
        <f>VLOOKUP($A22,'Return Data'!$B$7:$R$1700,3,0)</f>
        <v>44041</v>
      </c>
      <c r="C22" s="65">
        <f>VLOOKUP($A22,'Return Data'!$B$7:$R$1700,4,0)</f>
        <v>2770.9501</v>
      </c>
      <c r="D22" s="65">
        <f>VLOOKUP($A22,'Return Data'!$B$7:$R$1700,9,0)</f>
        <v>12.519600000000001</v>
      </c>
      <c r="E22" s="66">
        <f t="shared" si="0"/>
        <v>12</v>
      </c>
      <c r="F22" s="65">
        <f>VLOOKUP($A22,'Return Data'!$B$7:$R$1700,10,0)</f>
        <v>18.4862</v>
      </c>
      <c r="G22" s="66">
        <f t="shared" si="1"/>
        <v>9</v>
      </c>
      <c r="H22" s="65">
        <f>VLOOKUP($A22,'Return Data'!$B$7:$R$1700,11,0)</f>
        <v>12.8896</v>
      </c>
      <c r="I22" s="66">
        <f t="shared" si="2"/>
        <v>9</v>
      </c>
      <c r="J22" s="65">
        <f>VLOOKUP($A22,'Return Data'!$B$7:$R$1700,12,0)</f>
        <v>10.899699999999999</v>
      </c>
      <c r="K22" s="66">
        <f t="shared" si="3"/>
        <v>12</v>
      </c>
      <c r="L22" s="65">
        <f>VLOOKUP($A22,'Return Data'!$B$7:$R$1700,13,0)</f>
        <v>10.6496</v>
      </c>
      <c r="M22" s="66">
        <f t="shared" si="4"/>
        <v>12</v>
      </c>
      <c r="N22" s="65">
        <f>VLOOKUP($A22,'Return Data'!$B$7:$R$1700,17,0)</f>
        <v>9.7481000000000009</v>
      </c>
      <c r="O22" s="66">
        <f t="shared" si="5"/>
        <v>8</v>
      </c>
      <c r="P22" s="65">
        <f>VLOOKUP($A22,'Return Data'!$B$7:$R$1700,14,0)</f>
        <v>7.7028999999999996</v>
      </c>
      <c r="Q22" s="66">
        <f t="shared" si="6"/>
        <v>10</v>
      </c>
      <c r="R22" s="65">
        <f>VLOOKUP($A22,'Return Data'!$B$7:$R$1700,16,0)</f>
        <v>7.9279000000000002</v>
      </c>
      <c r="S22" s="67">
        <f t="shared" si="7"/>
        <v>9</v>
      </c>
    </row>
    <row r="23" spans="1:19" x14ac:dyDescent="0.3">
      <c r="A23" s="82" t="s">
        <v>1514</v>
      </c>
      <c r="B23" s="64">
        <f>VLOOKUP($A23,'Return Data'!$B$7:$R$1700,3,0)</f>
        <v>44041</v>
      </c>
      <c r="C23" s="65">
        <f>VLOOKUP($A23,'Return Data'!$B$7:$R$1700,4,0)</f>
        <v>26.4161</v>
      </c>
      <c r="D23" s="65">
        <f>VLOOKUP($A23,'Return Data'!$B$7:$R$1700,9,0)</f>
        <v>39.816699999999997</v>
      </c>
      <c r="E23" s="66">
        <f t="shared" si="0"/>
        <v>3</v>
      </c>
      <c r="F23" s="65">
        <f>VLOOKUP($A23,'Return Data'!$B$7:$R$1700,10,0)</f>
        <v>19.927600000000002</v>
      </c>
      <c r="G23" s="66">
        <f t="shared" si="1"/>
        <v>5</v>
      </c>
      <c r="H23" s="65">
        <f>VLOOKUP($A23,'Return Data'!$B$7:$R$1700,11,0)</f>
        <v>15.363799999999999</v>
      </c>
      <c r="I23" s="66">
        <f t="shared" si="2"/>
        <v>1</v>
      </c>
      <c r="J23" s="65">
        <f>VLOOKUP($A23,'Return Data'!$B$7:$R$1700,12,0)</f>
        <v>11.510999999999999</v>
      </c>
      <c r="K23" s="66">
        <f t="shared" si="3"/>
        <v>5</v>
      </c>
      <c r="L23" s="65">
        <f>VLOOKUP($A23,'Return Data'!$B$7:$R$1700,13,0)</f>
        <v>4.3841999999999999</v>
      </c>
      <c r="M23" s="66">
        <f t="shared" si="4"/>
        <v>24</v>
      </c>
      <c r="N23" s="65">
        <f>VLOOKUP($A23,'Return Data'!$B$7:$R$1700,17,0)</f>
        <v>3.1779999999999999</v>
      </c>
      <c r="O23" s="66">
        <f t="shared" si="5"/>
        <v>21</v>
      </c>
      <c r="P23" s="65">
        <f>VLOOKUP($A23,'Return Data'!$B$7:$R$1700,14,0)</f>
        <v>3.6126999999999998</v>
      </c>
      <c r="Q23" s="66">
        <f t="shared" si="6"/>
        <v>21</v>
      </c>
      <c r="R23" s="65">
        <f>VLOOKUP($A23,'Return Data'!$B$7:$R$1700,16,0)</f>
        <v>5.7641999999999998</v>
      </c>
      <c r="S23" s="67">
        <f t="shared" si="7"/>
        <v>25</v>
      </c>
    </row>
    <row r="24" spans="1:19" x14ac:dyDescent="0.3">
      <c r="A24" s="82" t="s">
        <v>1516</v>
      </c>
      <c r="B24" s="64">
        <f>VLOOKUP($A24,'Return Data'!$B$7:$R$1700,3,0)</f>
        <v>44041</v>
      </c>
      <c r="C24" s="65">
        <f>VLOOKUP($A24,'Return Data'!$B$7:$R$1700,4,0)</f>
        <v>39.83</v>
      </c>
      <c r="D24" s="65">
        <f>VLOOKUP($A24,'Return Data'!$B$7:$R$1700,9,0)</f>
        <v>13.6905</v>
      </c>
      <c r="E24" s="66">
        <f t="shared" si="0"/>
        <v>9</v>
      </c>
      <c r="F24" s="65">
        <f>VLOOKUP($A24,'Return Data'!$B$7:$R$1700,10,0)</f>
        <v>17.3033</v>
      </c>
      <c r="G24" s="66">
        <f t="shared" si="1"/>
        <v>14</v>
      </c>
      <c r="H24" s="65">
        <f>VLOOKUP($A24,'Return Data'!$B$7:$R$1700,11,0)</f>
        <v>12.659800000000001</v>
      </c>
      <c r="I24" s="66">
        <f t="shared" si="2"/>
        <v>11</v>
      </c>
      <c r="J24" s="65">
        <f>VLOOKUP($A24,'Return Data'!$B$7:$R$1700,12,0)</f>
        <v>10.9459</v>
      </c>
      <c r="K24" s="66">
        <f t="shared" si="3"/>
        <v>9</v>
      </c>
      <c r="L24" s="65">
        <f>VLOOKUP($A24,'Return Data'!$B$7:$R$1700,13,0)</f>
        <v>10.712</v>
      </c>
      <c r="M24" s="66">
        <f t="shared" si="4"/>
        <v>10</v>
      </c>
      <c r="N24" s="65">
        <f>VLOOKUP($A24,'Return Data'!$B$7:$R$1700,17,0)</f>
        <v>10.0533</v>
      </c>
      <c r="O24" s="66">
        <f t="shared" si="5"/>
        <v>5</v>
      </c>
      <c r="P24" s="65">
        <f>VLOOKUP($A24,'Return Data'!$B$7:$R$1700,14,0)</f>
        <v>8.0914999999999999</v>
      </c>
      <c r="Q24" s="66">
        <f t="shared" si="6"/>
        <v>5</v>
      </c>
      <c r="R24" s="65">
        <f>VLOOKUP($A24,'Return Data'!$B$7:$R$1700,16,0)</f>
        <v>7.8647999999999998</v>
      </c>
      <c r="S24" s="67">
        <f t="shared" si="7"/>
        <v>10</v>
      </c>
    </row>
    <row r="25" spans="1:19" x14ac:dyDescent="0.3">
      <c r="A25" s="82" t="s">
        <v>1519</v>
      </c>
      <c r="B25" s="64">
        <f>VLOOKUP($A25,'Return Data'!$B$7:$R$1700,3,0)</f>
        <v>44041</v>
      </c>
      <c r="C25" s="65">
        <f>VLOOKUP($A25,'Return Data'!$B$7:$R$1700,4,0)</f>
        <v>20.3675</v>
      </c>
      <c r="D25" s="65">
        <f>VLOOKUP($A25,'Return Data'!$B$7:$R$1700,9,0)</f>
        <v>8.9420000000000002</v>
      </c>
      <c r="E25" s="66">
        <f t="shared" si="0"/>
        <v>23</v>
      </c>
      <c r="F25" s="65">
        <f>VLOOKUP($A25,'Return Data'!$B$7:$R$1700,10,0)</f>
        <v>15.277200000000001</v>
      </c>
      <c r="G25" s="66">
        <f t="shared" si="1"/>
        <v>20</v>
      </c>
      <c r="H25" s="65">
        <f>VLOOKUP($A25,'Return Data'!$B$7:$R$1700,11,0)</f>
        <v>12.822800000000001</v>
      </c>
      <c r="I25" s="66">
        <f t="shared" si="2"/>
        <v>10</v>
      </c>
      <c r="J25" s="65">
        <f>VLOOKUP($A25,'Return Data'!$B$7:$R$1700,12,0)</f>
        <v>10.893000000000001</v>
      </c>
      <c r="K25" s="66">
        <f t="shared" si="3"/>
        <v>13</v>
      </c>
      <c r="L25" s="65">
        <f>VLOOKUP($A25,'Return Data'!$B$7:$R$1700,13,0)</f>
        <v>10.8681</v>
      </c>
      <c r="M25" s="66">
        <f t="shared" si="4"/>
        <v>8</v>
      </c>
      <c r="N25" s="65">
        <f>VLOOKUP($A25,'Return Data'!$B$7:$R$1700,17,0)</f>
        <v>9.9347999999999992</v>
      </c>
      <c r="O25" s="66">
        <f t="shared" si="5"/>
        <v>6</v>
      </c>
      <c r="P25" s="65">
        <f>VLOOKUP($A25,'Return Data'!$B$7:$R$1700,14,0)</f>
        <v>8.2195999999999998</v>
      </c>
      <c r="Q25" s="66">
        <f t="shared" si="6"/>
        <v>4</v>
      </c>
      <c r="R25" s="65">
        <f>VLOOKUP($A25,'Return Data'!$B$7:$R$1700,16,0)</f>
        <v>8.6289999999999996</v>
      </c>
      <c r="S25" s="67">
        <f t="shared" si="7"/>
        <v>3</v>
      </c>
    </row>
    <row r="26" spans="1:19" x14ac:dyDescent="0.3">
      <c r="A26" s="82" t="s">
        <v>1521</v>
      </c>
      <c r="B26" s="64">
        <f>VLOOKUP($A26,'Return Data'!$B$7:$R$1700,3,0)</f>
        <v>44041</v>
      </c>
      <c r="C26" s="65">
        <f>VLOOKUP($A26,'Return Data'!$B$7:$R$1700,4,0)</f>
        <v>11.492100000000001</v>
      </c>
      <c r="D26" s="65">
        <f>VLOOKUP($A26,'Return Data'!$B$7:$R$1700,9,0)</f>
        <v>8.3034999999999997</v>
      </c>
      <c r="E26" s="66">
        <f t="shared" si="0"/>
        <v>24</v>
      </c>
      <c r="F26" s="65">
        <f>VLOOKUP($A26,'Return Data'!$B$7:$R$1700,10,0)</f>
        <v>14.5318</v>
      </c>
      <c r="G26" s="66">
        <f t="shared" si="1"/>
        <v>22</v>
      </c>
      <c r="H26" s="65">
        <f>VLOOKUP($A26,'Return Data'!$B$7:$R$1700,11,0)</f>
        <v>10.8087</v>
      </c>
      <c r="I26" s="66">
        <f t="shared" si="2"/>
        <v>21</v>
      </c>
      <c r="J26" s="65">
        <f>VLOOKUP($A26,'Return Data'!$B$7:$R$1700,12,0)</f>
        <v>9.2754999999999992</v>
      </c>
      <c r="K26" s="66">
        <f t="shared" si="3"/>
        <v>21</v>
      </c>
      <c r="L26" s="65">
        <f>VLOOKUP($A26,'Return Data'!$B$7:$R$1700,13,0)</f>
        <v>9.1562999999999999</v>
      </c>
      <c r="M26" s="66">
        <f t="shared" si="4"/>
        <v>19</v>
      </c>
      <c r="N26" s="65"/>
      <c r="O26" s="66"/>
      <c r="P26" s="65"/>
      <c r="Q26" s="66"/>
      <c r="R26" s="65">
        <f>VLOOKUP($A26,'Return Data'!$B$7:$R$1700,16,0)</f>
        <v>9.7805</v>
      </c>
      <c r="S26" s="67">
        <f t="shared" si="7"/>
        <v>1</v>
      </c>
    </row>
    <row r="27" spans="1:19" x14ac:dyDescent="0.3">
      <c r="A27" s="82" t="s">
        <v>1522</v>
      </c>
      <c r="B27" s="64">
        <f>VLOOKUP($A27,'Return Data'!$B$7:$R$1700,3,0)</f>
        <v>44041</v>
      </c>
      <c r="C27" s="65">
        <f>VLOOKUP($A27,'Return Data'!$B$7:$R$1700,4,0)</f>
        <v>12.1256</v>
      </c>
      <c r="D27" s="65">
        <f>VLOOKUP($A27,'Return Data'!$B$7:$R$1700,9,0)</f>
        <v>10.9748</v>
      </c>
      <c r="E27" s="66">
        <f t="shared" si="0"/>
        <v>19</v>
      </c>
      <c r="F27" s="65">
        <f>VLOOKUP($A27,'Return Data'!$B$7:$R$1700,10,0)</f>
        <v>14.146800000000001</v>
      </c>
      <c r="G27" s="66">
        <f t="shared" si="1"/>
        <v>23</v>
      </c>
      <c r="H27" s="65">
        <f>VLOOKUP($A27,'Return Data'!$B$7:$R$1700,11,0)</f>
        <v>11.108700000000001</v>
      </c>
      <c r="I27" s="66">
        <f t="shared" si="2"/>
        <v>19</v>
      </c>
      <c r="J27" s="65">
        <f>VLOOKUP($A27,'Return Data'!$B$7:$R$1700,12,0)</f>
        <v>9.6986000000000008</v>
      </c>
      <c r="K27" s="66">
        <f t="shared" si="3"/>
        <v>20</v>
      </c>
      <c r="L27" s="65">
        <f>VLOOKUP($A27,'Return Data'!$B$7:$R$1700,13,0)</f>
        <v>9.4337</v>
      </c>
      <c r="M27" s="66">
        <f t="shared" si="4"/>
        <v>18</v>
      </c>
      <c r="N27" s="65">
        <f>VLOOKUP($A27,'Return Data'!$B$7:$R$1700,17,0)</f>
        <v>9.3017000000000003</v>
      </c>
      <c r="O27" s="66">
        <f t="shared" ref="O27:O34" si="8">RANK(N27,N$8:N$34,0)</f>
        <v>12</v>
      </c>
      <c r="P27" s="65"/>
      <c r="Q27" s="66"/>
      <c r="R27" s="65">
        <f>VLOOKUP($A27,'Return Data'!$B$7:$R$1700,16,0)</f>
        <v>8.4624000000000006</v>
      </c>
      <c r="S27" s="67">
        <f t="shared" si="7"/>
        <v>4</v>
      </c>
    </row>
    <row r="28" spans="1:19" x14ac:dyDescent="0.3">
      <c r="A28" s="82" t="s">
        <v>1524</v>
      </c>
      <c r="B28" s="64">
        <f>VLOOKUP($A28,'Return Data'!$B$7:$R$1700,3,0)</f>
        <v>44041</v>
      </c>
      <c r="C28" s="65">
        <f>VLOOKUP($A28,'Return Data'!$B$7:$R$1700,4,0)</f>
        <v>39.400199999999998</v>
      </c>
      <c r="D28" s="65">
        <f>VLOOKUP($A28,'Return Data'!$B$7:$R$1700,9,0)</f>
        <v>11.3576</v>
      </c>
      <c r="E28" s="66">
        <f t="shared" si="0"/>
        <v>17</v>
      </c>
      <c r="F28" s="65">
        <f>VLOOKUP($A28,'Return Data'!$B$7:$R$1700,10,0)</f>
        <v>15.6469</v>
      </c>
      <c r="G28" s="66">
        <f t="shared" si="1"/>
        <v>19</v>
      </c>
      <c r="H28" s="65">
        <f>VLOOKUP($A28,'Return Data'!$B$7:$R$1700,11,0)</f>
        <v>11.077</v>
      </c>
      <c r="I28" s="66">
        <f t="shared" si="2"/>
        <v>20</v>
      </c>
      <c r="J28" s="65">
        <f>VLOOKUP($A28,'Return Data'!$B$7:$R$1700,12,0)</f>
        <v>9.8962000000000003</v>
      </c>
      <c r="K28" s="66">
        <f t="shared" si="3"/>
        <v>18</v>
      </c>
      <c r="L28" s="65">
        <f>VLOOKUP($A28,'Return Data'!$B$7:$R$1700,13,0)</f>
        <v>10.1754</v>
      </c>
      <c r="M28" s="66">
        <f t="shared" si="4"/>
        <v>15</v>
      </c>
      <c r="N28" s="65">
        <f>VLOOKUP($A28,'Return Data'!$B$7:$R$1700,17,0)</f>
        <v>9.3971999999999998</v>
      </c>
      <c r="O28" s="66">
        <f t="shared" si="8"/>
        <v>11</v>
      </c>
      <c r="P28" s="65">
        <f>VLOOKUP($A28,'Return Data'!$B$7:$R$1700,14,0)</f>
        <v>7.4821</v>
      </c>
      <c r="Q28" s="66">
        <f t="shared" ref="Q28:Q34" si="9">RANK(P28,P$8:P$34,0)</f>
        <v>12</v>
      </c>
      <c r="R28" s="65">
        <f>VLOOKUP($A28,'Return Data'!$B$7:$R$1700,16,0)</f>
        <v>8.0906000000000002</v>
      </c>
      <c r="S28" s="67">
        <f t="shared" si="7"/>
        <v>8</v>
      </c>
    </row>
    <row r="29" spans="1:19" x14ac:dyDescent="0.3">
      <c r="A29" s="82" t="s">
        <v>1526</v>
      </c>
      <c r="B29" s="64">
        <f>VLOOKUP($A29,'Return Data'!$B$7:$R$1700,3,0)</f>
        <v>44041</v>
      </c>
      <c r="C29" s="65">
        <f>VLOOKUP($A29,'Return Data'!$B$7:$R$1700,4,0)</f>
        <v>34.581200000000003</v>
      </c>
      <c r="D29" s="65">
        <f>VLOOKUP($A29,'Return Data'!$B$7:$R$1700,9,0)</f>
        <v>8.1426999999999996</v>
      </c>
      <c r="E29" s="66">
        <f t="shared" si="0"/>
        <v>26</v>
      </c>
      <c r="F29" s="65">
        <f>VLOOKUP($A29,'Return Data'!$B$7:$R$1700,10,0)</f>
        <v>15.8703</v>
      </c>
      <c r="G29" s="66">
        <f t="shared" si="1"/>
        <v>18</v>
      </c>
      <c r="H29" s="65">
        <f>VLOOKUP($A29,'Return Data'!$B$7:$R$1700,11,0)</f>
        <v>10.655099999999999</v>
      </c>
      <c r="I29" s="66">
        <f t="shared" si="2"/>
        <v>22</v>
      </c>
      <c r="J29" s="65">
        <f>VLOOKUP($A29,'Return Data'!$B$7:$R$1700,12,0)</f>
        <v>7.3296000000000001</v>
      </c>
      <c r="K29" s="66">
        <f t="shared" si="3"/>
        <v>23</v>
      </c>
      <c r="L29" s="65">
        <f>VLOOKUP($A29,'Return Data'!$B$7:$R$1700,13,0)</f>
        <v>12.528499999999999</v>
      </c>
      <c r="M29" s="66">
        <f t="shared" si="4"/>
        <v>1</v>
      </c>
      <c r="N29" s="65">
        <f>VLOOKUP($A29,'Return Data'!$B$7:$R$1700,17,0)</f>
        <v>3.7404000000000002</v>
      </c>
      <c r="O29" s="66">
        <f t="shared" si="8"/>
        <v>20</v>
      </c>
      <c r="P29" s="65">
        <f>VLOOKUP($A29,'Return Data'!$B$7:$R$1700,14,0)</f>
        <v>3.9834999999999998</v>
      </c>
      <c r="Q29" s="66">
        <f t="shared" si="9"/>
        <v>19</v>
      </c>
      <c r="R29" s="65">
        <f>VLOOKUP($A29,'Return Data'!$B$7:$R$1700,16,0)</f>
        <v>7.3407</v>
      </c>
      <c r="S29" s="67">
        <f t="shared" si="7"/>
        <v>18</v>
      </c>
    </row>
    <row r="30" spans="1:19" x14ac:dyDescent="0.3">
      <c r="A30" s="82" t="s">
        <v>1528</v>
      </c>
      <c r="B30" s="64">
        <f>VLOOKUP($A30,'Return Data'!$B$7:$R$1700,3,0)</f>
        <v>44041</v>
      </c>
      <c r="C30" s="65">
        <f>VLOOKUP($A30,'Return Data'!$B$7:$R$1700,4,0)</f>
        <v>33.6511</v>
      </c>
      <c r="D30" s="65">
        <f>VLOOKUP($A30,'Return Data'!$B$7:$R$1700,9,0)</f>
        <v>94.221100000000007</v>
      </c>
      <c r="E30" s="66">
        <f t="shared" si="0"/>
        <v>2</v>
      </c>
      <c r="F30" s="65">
        <f>VLOOKUP($A30,'Return Data'!$B$7:$R$1700,10,0)</f>
        <v>19.080400000000001</v>
      </c>
      <c r="G30" s="66">
        <f t="shared" si="1"/>
        <v>8</v>
      </c>
      <c r="H30" s="65">
        <f>VLOOKUP($A30,'Return Data'!$B$7:$R$1700,11,0)</f>
        <v>13.888</v>
      </c>
      <c r="I30" s="66">
        <f t="shared" si="2"/>
        <v>2</v>
      </c>
      <c r="J30" s="65">
        <f>VLOOKUP($A30,'Return Data'!$B$7:$R$1700,12,0)</f>
        <v>11.520099999999999</v>
      </c>
      <c r="K30" s="66">
        <f t="shared" si="3"/>
        <v>4</v>
      </c>
      <c r="L30" s="65">
        <f>VLOOKUP($A30,'Return Data'!$B$7:$R$1700,13,0)</f>
        <v>10.7059</v>
      </c>
      <c r="M30" s="66">
        <f t="shared" si="4"/>
        <v>11</v>
      </c>
      <c r="N30" s="65">
        <f>VLOOKUP($A30,'Return Data'!$B$7:$R$1700,17,0)</f>
        <v>4.4733999999999998</v>
      </c>
      <c r="O30" s="66">
        <f t="shared" si="8"/>
        <v>19</v>
      </c>
      <c r="P30" s="65">
        <f>VLOOKUP($A30,'Return Data'!$B$7:$R$1700,14,0)</f>
        <v>4.3718000000000004</v>
      </c>
      <c r="Q30" s="66">
        <f t="shared" si="9"/>
        <v>18</v>
      </c>
      <c r="R30" s="65">
        <f>VLOOKUP($A30,'Return Data'!$B$7:$R$1700,16,0)</f>
        <v>7.2895000000000003</v>
      </c>
      <c r="S30" s="67">
        <f t="shared" si="7"/>
        <v>20</v>
      </c>
    </row>
    <row r="31" spans="1:19" x14ac:dyDescent="0.3">
      <c r="A31" s="82" t="s">
        <v>1531</v>
      </c>
      <c r="B31" s="64">
        <f>VLOOKUP($A31,'Return Data'!$B$7:$R$1700,3,0)</f>
        <v>44041</v>
      </c>
      <c r="C31" s="65">
        <f>VLOOKUP($A31,'Return Data'!$B$7:$R$1700,4,0)</f>
        <v>24.474900000000002</v>
      </c>
      <c r="D31" s="65">
        <f>VLOOKUP($A31,'Return Data'!$B$7:$R$1700,9,0)</f>
        <v>12.601599999999999</v>
      </c>
      <c r="E31" s="66">
        <f t="shared" si="0"/>
        <v>11</v>
      </c>
      <c r="F31" s="65">
        <f>VLOOKUP($A31,'Return Data'!$B$7:$R$1700,10,0)</f>
        <v>16.513500000000001</v>
      </c>
      <c r="G31" s="66">
        <f t="shared" si="1"/>
        <v>16</v>
      </c>
      <c r="H31" s="65">
        <f>VLOOKUP($A31,'Return Data'!$B$7:$R$1700,11,0)</f>
        <v>12.571300000000001</v>
      </c>
      <c r="I31" s="66">
        <f t="shared" si="2"/>
        <v>12</v>
      </c>
      <c r="J31" s="65">
        <f>VLOOKUP($A31,'Return Data'!$B$7:$R$1700,12,0)</f>
        <v>10.9352</v>
      </c>
      <c r="K31" s="66">
        <f t="shared" si="3"/>
        <v>10</v>
      </c>
      <c r="L31" s="65">
        <f>VLOOKUP($A31,'Return Data'!$B$7:$R$1700,13,0)</f>
        <v>10.7943</v>
      </c>
      <c r="M31" s="66">
        <f t="shared" si="4"/>
        <v>9</v>
      </c>
      <c r="N31" s="65">
        <f>VLOOKUP($A31,'Return Data'!$B$7:$R$1700,17,0)</f>
        <v>9.9189000000000007</v>
      </c>
      <c r="O31" s="66">
        <f t="shared" si="8"/>
        <v>7</v>
      </c>
      <c r="P31" s="65">
        <f>VLOOKUP($A31,'Return Data'!$B$7:$R$1700,14,0)</f>
        <v>8.0103000000000009</v>
      </c>
      <c r="Q31" s="66">
        <f t="shared" si="9"/>
        <v>7</v>
      </c>
      <c r="R31" s="65">
        <f>VLOOKUP($A31,'Return Data'!$B$7:$R$1700,16,0)</f>
        <v>7.1167999999999996</v>
      </c>
      <c r="S31" s="67">
        <f t="shared" si="7"/>
        <v>21</v>
      </c>
    </row>
    <row r="32" spans="1:19" x14ac:dyDescent="0.3">
      <c r="A32" s="82" t="s">
        <v>1532</v>
      </c>
      <c r="B32" s="64">
        <f>VLOOKUP($A32,'Return Data'!$B$7:$R$1700,3,0)</f>
        <v>44041</v>
      </c>
      <c r="C32" s="65">
        <f>VLOOKUP($A32,'Return Data'!$B$7:$R$1700,4,0)</f>
        <v>31.608699999999999</v>
      </c>
      <c r="D32" s="65">
        <f>VLOOKUP($A32,'Return Data'!$B$7:$R$1700,9,0)</f>
        <v>13.9969</v>
      </c>
      <c r="E32" s="66">
        <f t="shared" si="0"/>
        <v>8</v>
      </c>
      <c r="F32" s="65">
        <f>VLOOKUP($A32,'Return Data'!$B$7:$R$1700,10,0)</f>
        <v>18.392800000000001</v>
      </c>
      <c r="G32" s="66">
        <f t="shared" si="1"/>
        <v>10</v>
      </c>
      <c r="H32" s="65">
        <f>VLOOKUP($A32,'Return Data'!$B$7:$R$1700,11,0)</f>
        <v>12.453200000000001</v>
      </c>
      <c r="I32" s="66">
        <f t="shared" si="2"/>
        <v>13</v>
      </c>
      <c r="J32" s="65">
        <f>VLOOKUP($A32,'Return Data'!$B$7:$R$1700,12,0)</f>
        <v>10.776999999999999</v>
      </c>
      <c r="K32" s="66">
        <f t="shared" si="3"/>
        <v>15</v>
      </c>
      <c r="L32" s="65">
        <f>VLOOKUP($A32,'Return Data'!$B$7:$R$1700,13,0)</f>
        <v>4.7030000000000003</v>
      </c>
      <c r="M32" s="66">
        <f t="shared" si="4"/>
        <v>23</v>
      </c>
      <c r="N32" s="65">
        <f>VLOOKUP($A32,'Return Data'!$B$7:$R$1700,17,0)</f>
        <v>2.3746999999999998</v>
      </c>
      <c r="O32" s="66">
        <f t="shared" si="8"/>
        <v>24</v>
      </c>
      <c r="P32" s="65">
        <f>VLOOKUP($A32,'Return Data'!$B$7:$R$1700,14,0)</f>
        <v>3.1280999999999999</v>
      </c>
      <c r="Q32" s="66">
        <f t="shared" si="9"/>
        <v>23</v>
      </c>
      <c r="R32" s="65">
        <f>VLOOKUP($A32,'Return Data'!$B$7:$R$1700,16,0)</f>
        <v>6.6357999999999997</v>
      </c>
      <c r="S32" s="67">
        <f t="shared" si="7"/>
        <v>22</v>
      </c>
    </row>
    <row r="33" spans="1:19" x14ac:dyDescent="0.3">
      <c r="A33" s="82" t="s">
        <v>1534</v>
      </c>
      <c r="B33" s="64">
        <f>VLOOKUP($A33,'Return Data'!$B$7:$R$1700,3,0)</f>
        <v>44041</v>
      </c>
      <c r="C33" s="65">
        <f>VLOOKUP($A33,'Return Data'!$B$7:$R$1700,4,0)</f>
        <v>37.103299999999997</v>
      </c>
      <c r="D33" s="65">
        <f>VLOOKUP($A33,'Return Data'!$B$7:$R$1700,9,0)</f>
        <v>12.439</v>
      </c>
      <c r="E33" s="66">
        <f t="shared" si="0"/>
        <v>14</v>
      </c>
      <c r="F33" s="65">
        <f>VLOOKUP($A33,'Return Data'!$B$7:$R$1700,10,0)</f>
        <v>19.130600000000001</v>
      </c>
      <c r="G33" s="66">
        <f t="shared" si="1"/>
        <v>7</v>
      </c>
      <c r="H33" s="65">
        <f>VLOOKUP($A33,'Return Data'!$B$7:$R$1700,11,0)</f>
        <v>13.008599999999999</v>
      </c>
      <c r="I33" s="66">
        <f t="shared" si="2"/>
        <v>7</v>
      </c>
      <c r="J33" s="65">
        <f>VLOOKUP($A33,'Return Data'!$B$7:$R$1700,12,0)</f>
        <v>11.1204</v>
      </c>
      <c r="K33" s="66">
        <f t="shared" si="3"/>
        <v>7</v>
      </c>
      <c r="L33" s="65">
        <f>VLOOKUP($A33,'Return Data'!$B$7:$R$1700,13,0)</f>
        <v>10.5335</v>
      </c>
      <c r="M33" s="66">
        <f t="shared" si="4"/>
        <v>13</v>
      </c>
      <c r="N33" s="65">
        <f>VLOOKUP($A33,'Return Data'!$B$7:$R$1700,17,0)</f>
        <v>6.5491999999999999</v>
      </c>
      <c r="O33" s="66">
        <f t="shared" si="8"/>
        <v>16</v>
      </c>
      <c r="P33" s="65">
        <f>VLOOKUP($A33,'Return Data'!$B$7:$R$1700,14,0)</f>
        <v>5.7293000000000003</v>
      </c>
      <c r="Q33" s="66">
        <f t="shared" si="9"/>
        <v>16</v>
      </c>
      <c r="R33" s="65">
        <f>VLOOKUP($A33,'Return Data'!$B$7:$R$1700,16,0)</f>
        <v>7.5617999999999999</v>
      </c>
      <c r="S33" s="67">
        <f t="shared" si="7"/>
        <v>14</v>
      </c>
    </row>
    <row r="34" spans="1:19" x14ac:dyDescent="0.3">
      <c r="A34" s="82" t="s">
        <v>1537</v>
      </c>
      <c r="B34" s="64">
        <f>VLOOKUP($A34,'Return Data'!$B$7:$R$1700,3,0)</f>
        <v>44041</v>
      </c>
      <c r="C34" s="65">
        <f>VLOOKUP($A34,'Return Data'!$B$7:$R$1700,4,0)</f>
        <v>22.8157</v>
      </c>
      <c r="D34" s="65">
        <f>VLOOKUP($A34,'Return Data'!$B$7:$R$1700,9,0)</f>
        <v>12.3028</v>
      </c>
      <c r="E34" s="66">
        <f t="shared" si="0"/>
        <v>15</v>
      </c>
      <c r="F34" s="65">
        <f>VLOOKUP($A34,'Return Data'!$B$7:$R$1700,10,0)</f>
        <v>19.724499999999999</v>
      </c>
      <c r="G34" s="66">
        <f t="shared" si="1"/>
        <v>6</v>
      </c>
      <c r="H34" s="65">
        <f>VLOOKUP($A34,'Return Data'!$B$7:$R$1700,11,0)</f>
        <v>13.6175</v>
      </c>
      <c r="I34" s="66">
        <f t="shared" si="2"/>
        <v>3</v>
      </c>
      <c r="J34" s="65">
        <f>VLOOKUP($A34,'Return Data'!$B$7:$R$1700,12,0)</f>
        <v>11.735799999999999</v>
      </c>
      <c r="K34" s="66">
        <f t="shared" si="3"/>
        <v>3</v>
      </c>
      <c r="L34" s="65">
        <f>VLOOKUP($A34,'Return Data'!$B$7:$R$1700,13,0)</f>
        <v>11.4985</v>
      </c>
      <c r="M34" s="66">
        <f t="shared" si="4"/>
        <v>3</v>
      </c>
      <c r="N34" s="65">
        <f>VLOOKUP($A34,'Return Data'!$B$7:$R$1700,17,0)</f>
        <v>3.1600999999999999</v>
      </c>
      <c r="O34" s="66">
        <f t="shared" si="8"/>
        <v>22</v>
      </c>
      <c r="P34" s="65">
        <f>VLOOKUP($A34,'Return Data'!$B$7:$R$1700,14,0)</f>
        <v>3.6288</v>
      </c>
      <c r="Q34" s="66">
        <f t="shared" si="9"/>
        <v>20</v>
      </c>
      <c r="R34" s="65">
        <f>VLOOKUP($A34,'Return Data'!$B$7:$R$1700,16,0)</f>
        <v>6.6184000000000003</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19.208851851851858</v>
      </c>
      <c r="E36" s="88"/>
      <c r="F36" s="89">
        <f>AVERAGE(F8:F34)</f>
        <v>16.689588888888888</v>
      </c>
      <c r="G36" s="88"/>
      <c r="H36" s="89">
        <f>AVERAGE(H8:H34)</f>
        <v>10.408981481481479</v>
      </c>
      <c r="I36" s="88"/>
      <c r="J36" s="89">
        <f>AVERAGE(J8:J34)</f>
        <v>8.9803407407407416</v>
      </c>
      <c r="K36" s="88"/>
      <c r="L36" s="89">
        <f>AVERAGE(L8:L34)</f>
        <v>8.2221296296296291</v>
      </c>
      <c r="M36" s="88"/>
      <c r="N36" s="89">
        <f>AVERAGE(N8:N34)</f>
        <v>6.7582076923076926</v>
      </c>
      <c r="O36" s="88"/>
      <c r="P36" s="89">
        <f>AVERAGE(P8:P34)</f>
        <v>5.9560840000000006</v>
      </c>
      <c r="Q36" s="88"/>
      <c r="R36" s="89">
        <f>AVERAGE(R8:R34)</f>
        <v>7.487388888888888</v>
      </c>
      <c r="S36" s="90"/>
    </row>
    <row r="37" spans="1:19" x14ac:dyDescent="0.3">
      <c r="A37" s="87" t="s">
        <v>28</v>
      </c>
      <c r="B37" s="88"/>
      <c r="C37" s="88"/>
      <c r="D37" s="89">
        <f>MIN(D8:D34)</f>
        <v>-9.7591999999999999</v>
      </c>
      <c r="E37" s="88"/>
      <c r="F37" s="89">
        <f>MIN(F8:F34)</f>
        <v>5.8585000000000003</v>
      </c>
      <c r="G37" s="88"/>
      <c r="H37" s="89">
        <f>MIN(H8:H34)</f>
        <v>-8.2476000000000003</v>
      </c>
      <c r="I37" s="88"/>
      <c r="J37" s="89">
        <f>MIN(J8:J34)</f>
        <v>-10.0703</v>
      </c>
      <c r="K37" s="88"/>
      <c r="L37" s="89">
        <f>MIN(L8:L34)</f>
        <v>-8.3363999999999994</v>
      </c>
      <c r="M37" s="88"/>
      <c r="N37" s="89">
        <f>MIN(N8:N34)</f>
        <v>-7.0541999999999998</v>
      </c>
      <c r="O37" s="88"/>
      <c r="P37" s="89">
        <f>MIN(P8:P34)</f>
        <v>-3.2690000000000001</v>
      </c>
      <c r="Q37" s="88"/>
      <c r="R37" s="89">
        <f>MIN(R8:R34)</f>
        <v>4.4809000000000001</v>
      </c>
      <c r="S37" s="90"/>
    </row>
    <row r="38" spans="1:19" ht="15" thickBot="1" x14ac:dyDescent="0.35">
      <c r="A38" s="91" t="s">
        <v>29</v>
      </c>
      <c r="B38" s="92"/>
      <c r="C38" s="92"/>
      <c r="D38" s="93">
        <f>MAX(D8:D34)</f>
        <v>109.9419</v>
      </c>
      <c r="E38" s="92"/>
      <c r="F38" s="93">
        <f>MAX(F8:F34)</f>
        <v>25.661300000000001</v>
      </c>
      <c r="G38" s="92"/>
      <c r="H38" s="93">
        <f>MAX(H8:H34)</f>
        <v>15.363799999999999</v>
      </c>
      <c r="I38" s="92"/>
      <c r="J38" s="93">
        <f>MAX(J8:J34)</f>
        <v>11.9274</v>
      </c>
      <c r="K38" s="92"/>
      <c r="L38" s="93">
        <f>MAX(L8:L34)</f>
        <v>12.528499999999999</v>
      </c>
      <c r="M38" s="92"/>
      <c r="N38" s="93">
        <f>MAX(N8:N34)</f>
        <v>10.3924</v>
      </c>
      <c r="O38" s="92"/>
      <c r="P38" s="93">
        <f>MAX(P8:P34)</f>
        <v>8.7622999999999998</v>
      </c>
      <c r="Q38" s="92"/>
      <c r="R38" s="93">
        <f>MAX(R8:R34)</f>
        <v>9.7805</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44041</v>
      </c>
      <c r="C8" s="65">
        <f>VLOOKUP($A8,'Return Data'!$B$7:$R$1700,4,0)</f>
        <v>23.704799999999999</v>
      </c>
      <c r="D8" s="65">
        <f>VLOOKUP($A8,'Return Data'!$B$7:$R$1700,9,0)</f>
        <v>65.393500000000003</v>
      </c>
      <c r="E8" s="66">
        <f t="shared" ref="E8:E43" si="0">RANK(D8,D$8:D$43,0)</f>
        <v>1</v>
      </c>
      <c r="F8" s="65">
        <f>VLOOKUP($A8,'Return Data'!$B$7:$R$1700,10,0)</f>
        <v>37.889800000000001</v>
      </c>
      <c r="G8" s="66">
        <f t="shared" ref="G8:G43" si="1">RANK(F8,F$8:F$43,0)</f>
        <v>1</v>
      </c>
      <c r="H8" s="65">
        <f>VLOOKUP($A8,'Return Data'!$B$7:$R$1700,11,0)</f>
        <v>7.2441000000000004</v>
      </c>
      <c r="I8" s="66">
        <f t="shared" ref="I8:I20" si="2">RANK(H8,H$8:H$43,0)</f>
        <v>27</v>
      </c>
      <c r="J8" s="65">
        <f>VLOOKUP($A8,'Return Data'!$B$7:$R$1700,12,0)</f>
        <v>-2.1654</v>
      </c>
      <c r="K8" s="66">
        <f>RANK(J8,J$8:J$43,0)</f>
        <v>29</v>
      </c>
      <c r="L8" s="65">
        <f>VLOOKUP($A8,'Return Data'!$B$7:$R$1700,13,0)</f>
        <v>-2.4971000000000001</v>
      </c>
      <c r="M8" s="66">
        <f>RANK(L8,L$8:L$43,0)</f>
        <v>30</v>
      </c>
      <c r="N8" s="65">
        <f>VLOOKUP($A8,'Return Data'!$B$7:$R$1700,17,0)</f>
        <v>1.2604</v>
      </c>
      <c r="O8" s="66">
        <f>RANK(N8,N$8:N$43,0)</f>
        <v>28</v>
      </c>
      <c r="P8" s="65">
        <f>VLOOKUP($A8,'Return Data'!$B$7:$R$1700,14,0)</f>
        <v>2.7743000000000002</v>
      </c>
      <c r="Q8" s="66">
        <f>RANK(P8,P$8:P$43,0)</f>
        <v>27</v>
      </c>
      <c r="R8" s="65">
        <f>VLOOKUP($A8,'Return Data'!$B$7:$R$1700,16,0)</f>
        <v>7.7582000000000004</v>
      </c>
      <c r="S8" s="67">
        <f t="shared" ref="S8:S43" si="3">RANK(R8,R$8:R$43,0)</f>
        <v>28</v>
      </c>
    </row>
    <row r="9" spans="1:19" x14ac:dyDescent="0.3">
      <c r="A9" s="82" t="s">
        <v>1109</v>
      </c>
      <c r="B9" s="64">
        <f>VLOOKUP($A9,'Return Data'!$B$7:$R$1700,3,0)</f>
        <v>44041</v>
      </c>
      <c r="C9" s="65">
        <f>VLOOKUP($A9,'Return Data'!$B$7:$R$1700,4,0)</f>
        <v>1.3931</v>
      </c>
      <c r="D9" s="65">
        <f>VLOOKUP($A9,'Return Data'!$B$7:$R$1700,9,0)</f>
        <v>0</v>
      </c>
      <c r="E9" s="66">
        <f t="shared" si="0"/>
        <v>33</v>
      </c>
      <c r="F9" s="65">
        <f>VLOOKUP($A9,'Return Data'!$B$7:$R$1700,10,0)</f>
        <v>0</v>
      </c>
      <c r="G9" s="66">
        <f t="shared" si="1"/>
        <v>34</v>
      </c>
      <c r="H9" s="65">
        <f>VLOOKUP($A9,'Return Data'!$B$7:$R$1700,11,0)</f>
        <v>-50.503599999999999</v>
      </c>
      <c r="I9" s="66">
        <f t="shared" si="2"/>
        <v>33</v>
      </c>
      <c r="J9" s="65"/>
      <c r="K9" s="66"/>
      <c r="L9" s="65"/>
      <c r="M9" s="66"/>
      <c r="N9" s="65"/>
      <c r="O9" s="66"/>
      <c r="P9" s="65"/>
      <c r="Q9" s="66"/>
      <c r="R9" s="65">
        <f>VLOOKUP($A9,'Return Data'!$B$7:$R$1700,16,0)</f>
        <v>-35.372</v>
      </c>
      <c r="S9" s="67">
        <f t="shared" si="3"/>
        <v>35</v>
      </c>
    </row>
    <row r="10" spans="1:19" x14ac:dyDescent="0.3">
      <c r="A10" s="82" t="s">
        <v>1111</v>
      </c>
      <c r="B10" s="64">
        <f>VLOOKUP($A10,'Return Data'!$B$7:$R$1700,3,0)</f>
        <v>44041</v>
      </c>
      <c r="C10" s="65">
        <f>VLOOKUP($A10,'Return Data'!$B$7:$R$1700,4,0)</f>
        <v>21.450500000000002</v>
      </c>
      <c r="D10" s="65">
        <f>VLOOKUP($A10,'Return Data'!$B$7:$R$1700,9,0)</f>
        <v>16.499300000000002</v>
      </c>
      <c r="E10" s="66">
        <f t="shared" si="0"/>
        <v>13</v>
      </c>
      <c r="F10" s="65">
        <f>VLOOKUP($A10,'Return Data'!$B$7:$R$1700,10,0)</f>
        <v>17.360299999999999</v>
      </c>
      <c r="G10" s="66">
        <f t="shared" si="1"/>
        <v>22</v>
      </c>
      <c r="H10" s="65">
        <f>VLOOKUP($A10,'Return Data'!$B$7:$R$1700,11,0)</f>
        <v>11.5563</v>
      </c>
      <c r="I10" s="66">
        <f t="shared" si="2"/>
        <v>20</v>
      </c>
      <c r="J10" s="65">
        <f>VLOOKUP($A10,'Return Data'!$B$7:$R$1700,12,0)</f>
        <v>11.164099999999999</v>
      </c>
      <c r="K10" s="66">
        <f t="shared" ref="K10:K20" si="4">RANK(J10,J$8:J$43,0)</f>
        <v>19</v>
      </c>
      <c r="L10" s="65">
        <f>VLOOKUP($A10,'Return Data'!$B$7:$R$1700,13,0)</f>
        <v>10.7349</v>
      </c>
      <c r="M10" s="66">
        <f t="shared" ref="M10:M20" si="5">RANK(L10,L$8:L$43,0)</f>
        <v>16</v>
      </c>
      <c r="N10" s="65">
        <f>VLOOKUP($A10,'Return Data'!$B$7:$R$1700,17,0)</f>
        <v>9.1646000000000001</v>
      </c>
      <c r="O10" s="66">
        <f t="shared" ref="O10:O20" si="6">RANK(N10,N$8:N$43,0)</f>
        <v>18</v>
      </c>
      <c r="P10" s="65">
        <f>VLOOKUP($A10,'Return Data'!$B$7:$R$1700,14,0)</f>
        <v>8.1486999999999998</v>
      </c>
      <c r="Q10" s="66">
        <f t="shared" ref="Q10:Q20" si="7">RANK(P10,P$8:P$43,0)</f>
        <v>12</v>
      </c>
      <c r="R10" s="65">
        <f>VLOOKUP($A10,'Return Data'!$B$7:$R$1700,16,0)</f>
        <v>9.42</v>
      </c>
      <c r="S10" s="67">
        <f t="shared" si="3"/>
        <v>5</v>
      </c>
    </row>
    <row r="11" spans="1:19" x14ac:dyDescent="0.3">
      <c r="A11" s="82" t="s">
        <v>1114</v>
      </c>
      <c r="B11" s="64">
        <f>VLOOKUP($A11,'Return Data'!$B$7:$R$1700,3,0)</f>
        <v>44041</v>
      </c>
      <c r="C11" s="65">
        <f>VLOOKUP($A11,'Return Data'!$B$7:$R$1700,4,0)</f>
        <v>15.3795</v>
      </c>
      <c r="D11" s="65">
        <f>VLOOKUP($A11,'Return Data'!$B$7:$R$1700,9,0)</f>
        <v>11.016</v>
      </c>
      <c r="E11" s="66">
        <f t="shared" si="0"/>
        <v>27</v>
      </c>
      <c r="F11" s="65">
        <f>VLOOKUP($A11,'Return Data'!$B$7:$R$1700,10,0)</f>
        <v>14.111700000000001</v>
      </c>
      <c r="G11" s="66">
        <f t="shared" si="1"/>
        <v>27</v>
      </c>
      <c r="H11" s="65">
        <f>VLOOKUP($A11,'Return Data'!$B$7:$R$1700,11,0)</f>
        <v>10.464600000000001</v>
      </c>
      <c r="I11" s="66">
        <f t="shared" si="2"/>
        <v>22</v>
      </c>
      <c r="J11" s="65">
        <f>VLOOKUP($A11,'Return Data'!$B$7:$R$1700,12,0)</f>
        <v>9.0691000000000006</v>
      </c>
      <c r="K11" s="66">
        <f t="shared" si="4"/>
        <v>23</v>
      </c>
      <c r="L11" s="65">
        <f>VLOOKUP($A11,'Return Data'!$B$7:$R$1700,13,0)</f>
        <v>8.1841000000000008</v>
      </c>
      <c r="M11" s="66">
        <f t="shared" si="5"/>
        <v>24</v>
      </c>
      <c r="N11" s="65">
        <f>VLOOKUP($A11,'Return Data'!$B$7:$R$1700,17,0)</f>
        <v>3.2858000000000001</v>
      </c>
      <c r="O11" s="66">
        <f t="shared" si="6"/>
        <v>24</v>
      </c>
      <c r="P11" s="65">
        <f>VLOOKUP($A11,'Return Data'!$B$7:$R$1700,14,0)</f>
        <v>3.4965999999999999</v>
      </c>
      <c r="Q11" s="66">
        <f t="shared" si="7"/>
        <v>25</v>
      </c>
      <c r="R11" s="65">
        <f>VLOOKUP($A11,'Return Data'!$B$7:$R$1700,16,0)</f>
        <v>6.9405000000000001</v>
      </c>
      <c r="S11" s="67">
        <f t="shared" si="3"/>
        <v>29</v>
      </c>
    </row>
    <row r="12" spans="1:19" x14ac:dyDescent="0.3">
      <c r="A12" s="82" t="s">
        <v>1115</v>
      </c>
      <c r="B12" s="64">
        <f>VLOOKUP($A12,'Return Data'!$B$7:$R$1700,3,0)</f>
        <v>44041</v>
      </c>
      <c r="C12" s="65">
        <f>VLOOKUP($A12,'Return Data'!$B$7:$R$1700,4,0)</f>
        <v>64.606999999999999</v>
      </c>
      <c r="D12" s="65">
        <f>VLOOKUP($A12,'Return Data'!$B$7:$R$1700,9,0)</f>
        <v>7.7874999999999996</v>
      </c>
      <c r="E12" s="66">
        <f t="shared" si="0"/>
        <v>32</v>
      </c>
      <c r="F12" s="65">
        <f>VLOOKUP($A12,'Return Data'!$B$7:$R$1700,10,0)</f>
        <v>20.684100000000001</v>
      </c>
      <c r="G12" s="66">
        <f t="shared" si="1"/>
        <v>10</v>
      </c>
      <c r="H12" s="65">
        <f>VLOOKUP($A12,'Return Data'!$B$7:$R$1700,11,0)</f>
        <v>13.237500000000001</v>
      </c>
      <c r="I12" s="66">
        <f t="shared" si="2"/>
        <v>17</v>
      </c>
      <c r="J12" s="65">
        <f>VLOOKUP($A12,'Return Data'!$B$7:$R$1700,12,0)</f>
        <v>11.2529</v>
      </c>
      <c r="K12" s="66">
        <f t="shared" si="4"/>
        <v>17</v>
      </c>
      <c r="L12" s="65">
        <f>VLOOKUP($A12,'Return Data'!$B$7:$R$1700,13,0)</f>
        <v>9.8003999999999998</v>
      </c>
      <c r="M12" s="66">
        <f t="shared" si="5"/>
        <v>17</v>
      </c>
      <c r="N12" s="65">
        <f>VLOOKUP($A12,'Return Data'!$B$7:$R$1700,17,0)</f>
        <v>5.9806999999999997</v>
      </c>
      <c r="O12" s="66">
        <f t="shared" si="6"/>
        <v>22</v>
      </c>
      <c r="P12" s="65">
        <f>VLOOKUP($A12,'Return Data'!$B$7:$R$1700,14,0)</f>
        <v>5.5331999999999999</v>
      </c>
      <c r="Q12" s="66">
        <f t="shared" si="7"/>
        <v>22</v>
      </c>
      <c r="R12" s="65">
        <f>VLOOKUP($A12,'Return Data'!$B$7:$R$1700,16,0)</f>
        <v>7.8079999999999998</v>
      </c>
      <c r="S12" s="67">
        <f t="shared" si="3"/>
        <v>27</v>
      </c>
    </row>
    <row r="13" spans="1:19" x14ac:dyDescent="0.3">
      <c r="A13" s="82" t="s">
        <v>1122</v>
      </c>
      <c r="B13" s="64">
        <f>VLOOKUP($A13,'Return Data'!$B$7:$R$1700,3,0)</f>
        <v>44041</v>
      </c>
      <c r="C13" s="65">
        <f>VLOOKUP($A13,'Return Data'!$B$7:$R$1700,4,0)</f>
        <v>23.3003</v>
      </c>
      <c r="D13" s="65">
        <f>VLOOKUP($A13,'Return Data'!$B$7:$R$1700,9,0)</f>
        <v>11.7515</v>
      </c>
      <c r="E13" s="66">
        <f t="shared" si="0"/>
        <v>25</v>
      </c>
      <c r="F13" s="65">
        <f>VLOOKUP($A13,'Return Data'!$B$7:$R$1700,10,0)</f>
        <v>22.514900000000001</v>
      </c>
      <c r="G13" s="66">
        <f t="shared" si="1"/>
        <v>6</v>
      </c>
      <c r="H13" s="65">
        <f>VLOOKUP($A13,'Return Data'!$B$7:$R$1700,11,0)</f>
        <v>-0.2974</v>
      </c>
      <c r="I13" s="66">
        <f t="shared" si="2"/>
        <v>29</v>
      </c>
      <c r="J13" s="65">
        <f>VLOOKUP($A13,'Return Data'!$B$7:$R$1700,12,0)</f>
        <v>-4.1466000000000003</v>
      </c>
      <c r="K13" s="66">
        <f t="shared" si="4"/>
        <v>30</v>
      </c>
      <c r="L13" s="65">
        <f>VLOOKUP($A13,'Return Data'!$B$7:$R$1700,13,0)</f>
        <v>-2.4070999999999998</v>
      </c>
      <c r="M13" s="66">
        <f t="shared" si="5"/>
        <v>29</v>
      </c>
      <c r="N13" s="65">
        <f>VLOOKUP($A13,'Return Data'!$B$7:$R$1700,17,0)</f>
        <v>2.9287000000000001</v>
      </c>
      <c r="O13" s="66">
        <f t="shared" si="6"/>
        <v>26</v>
      </c>
      <c r="P13" s="65">
        <f>VLOOKUP($A13,'Return Data'!$B$7:$R$1700,14,0)</f>
        <v>4.4603999999999999</v>
      </c>
      <c r="Q13" s="66">
        <f t="shared" si="7"/>
        <v>23</v>
      </c>
      <c r="R13" s="65">
        <f>VLOOKUP($A13,'Return Data'!$B$7:$R$1700,16,0)</f>
        <v>8.0371000000000006</v>
      </c>
      <c r="S13" s="67">
        <f t="shared" si="3"/>
        <v>26</v>
      </c>
    </row>
    <row r="14" spans="1:19" x14ac:dyDescent="0.3">
      <c r="A14" s="82" t="s">
        <v>1124</v>
      </c>
      <c r="B14" s="64">
        <f>VLOOKUP($A14,'Return Data'!$B$7:$R$1700,3,0)</f>
        <v>44041</v>
      </c>
      <c r="C14" s="65">
        <f>VLOOKUP($A14,'Return Data'!$B$7:$R$1700,4,0)</f>
        <v>43.380400000000002</v>
      </c>
      <c r="D14" s="65">
        <f>VLOOKUP($A14,'Return Data'!$B$7:$R$1700,9,0)</f>
        <v>17.144600000000001</v>
      </c>
      <c r="E14" s="66">
        <f t="shared" si="0"/>
        <v>10</v>
      </c>
      <c r="F14" s="65">
        <f>VLOOKUP($A14,'Return Data'!$B$7:$R$1700,10,0)</f>
        <v>18.5685</v>
      </c>
      <c r="G14" s="66">
        <f t="shared" si="1"/>
        <v>17</v>
      </c>
      <c r="H14" s="65">
        <f>VLOOKUP($A14,'Return Data'!$B$7:$R$1700,11,0)</f>
        <v>9.7367000000000008</v>
      </c>
      <c r="I14" s="66">
        <f t="shared" si="2"/>
        <v>23</v>
      </c>
      <c r="J14" s="65">
        <f>VLOOKUP($A14,'Return Data'!$B$7:$R$1700,12,0)</f>
        <v>10.150600000000001</v>
      </c>
      <c r="K14" s="66">
        <f t="shared" si="4"/>
        <v>22</v>
      </c>
      <c r="L14" s="65">
        <f>VLOOKUP($A14,'Return Data'!$B$7:$R$1700,13,0)</f>
        <v>9.5771999999999995</v>
      </c>
      <c r="M14" s="66">
        <f t="shared" si="5"/>
        <v>19</v>
      </c>
      <c r="N14" s="65">
        <f>VLOOKUP($A14,'Return Data'!$B$7:$R$1700,17,0)</f>
        <v>9.6611999999999991</v>
      </c>
      <c r="O14" s="66">
        <f t="shared" si="6"/>
        <v>15</v>
      </c>
      <c r="P14" s="65">
        <f>VLOOKUP($A14,'Return Data'!$B$7:$R$1700,14,0)</f>
        <v>8.0801999999999996</v>
      </c>
      <c r="Q14" s="66">
        <f t="shared" si="7"/>
        <v>13</v>
      </c>
      <c r="R14" s="65">
        <f>VLOOKUP($A14,'Return Data'!$B$7:$R$1700,16,0)</f>
        <v>8.9356000000000009</v>
      </c>
      <c r="S14" s="67">
        <f t="shared" si="3"/>
        <v>17</v>
      </c>
    </row>
    <row r="15" spans="1:19" x14ac:dyDescent="0.3">
      <c r="A15" s="82" t="s">
        <v>1126</v>
      </c>
      <c r="B15" s="64">
        <f>VLOOKUP($A15,'Return Data'!$B$7:$R$1700,3,0)</f>
        <v>44041</v>
      </c>
      <c r="C15" s="65">
        <f>VLOOKUP($A15,'Return Data'!$B$7:$R$1700,4,0)</f>
        <v>34.278300000000002</v>
      </c>
      <c r="D15" s="65">
        <f>VLOOKUP($A15,'Return Data'!$B$7:$R$1700,9,0)</f>
        <v>21.183199999999999</v>
      </c>
      <c r="E15" s="66">
        <f t="shared" si="0"/>
        <v>5</v>
      </c>
      <c r="F15" s="65">
        <f>VLOOKUP($A15,'Return Data'!$B$7:$R$1700,10,0)</f>
        <v>21.033799999999999</v>
      </c>
      <c r="G15" s="66">
        <f t="shared" si="1"/>
        <v>8</v>
      </c>
      <c r="H15" s="65">
        <f>VLOOKUP($A15,'Return Data'!$B$7:$R$1700,11,0)</f>
        <v>10.5603</v>
      </c>
      <c r="I15" s="66">
        <f t="shared" si="2"/>
        <v>21</v>
      </c>
      <c r="J15" s="65">
        <f>VLOOKUP($A15,'Return Data'!$B$7:$R$1700,12,0)</f>
        <v>11.293699999999999</v>
      </c>
      <c r="K15" s="66">
        <f t="shared" si="4"/>
        <v>16</v>
      </c>
      <c r="L15" s="65">
        <f>VLOOKUP($A15,'Return Data'!$B$7:$R$1700,13,0)</f>
        <v>11.061299999999999</v>
      </c>
      <c r="M15" s="66">
        <f t="shared" si="5"/>
        <v>14</v>
      </c>
      <c r="N15" s="65">
        <f>VLOOKUP($A15,'Return Data'!$B$7:$R$1700,17,0)</f>
        <v>9.4712999999999994</v>
      </c>
      <c r="O15" s="66">
        <f t="shared" si="6"/>
        <v>16</v>
      </c>
      <c r="P15" s="65">
        <f>VLOOKUP($A15,'Return Data'!$B$7:$R$1700,14,0)</f>
        <v>7.9047999999999998</v>
      </c>
      <c r="Q15" s="66">
        <f t="shared" si="7"/>
        <v>15</v>
      </c>
      <c r="R15" s="65">
        <f>VLOOKUP($A15,'Return Data'!$B$7:$R$1700,16,0)</f>
        <v>9.2056000000000004</v>
      </c>
      <c r="S15" s="67">
        <f t="shared" si="3"/>
        <v>12</v>
      </c>
    </row>
    <row r="16" spans="1:19" x14ac:dyDescent="0.3">
      <c r="A16" s="82" t="s">
        <v>1127</v>
      </c>
      <c r="B16" s="64">
        <f>VLOOKUP($A16,'Return Data'!$B$7:$R$1700,3,0)</f>
        <v>44041</v>
      </c>
      <c r="C16" s="65">
        <f>VLOOKUP($A16,'Return Data'!$B$7:$R$1700,4,0)</f>
        <v>37.888300000000001</v>
      </c>
      <c r="D16" s="65">
        <f>VLOOKUP($A16,'Return Data'!$B$7:$R$1700,9,0)</f>
        <v>11.7399</v>
      </c>
      <c r="E16" s="66">
        <f t="shared" si="0"/>
        <v>26</v>
      </c>
      <c r="F16" s="65">
        <f>VLOOKUP($A16,'Return Data'!$B$7:$R$1700,10,0)</f>
        <v>17.407</v>
      </c>
      <c r="G16" s="66">
        <f t="shared" si="1"/>
        <v>20</v>
      </c>
      <c r="H16" s="65">
        <f>VLOOKUP($A16,'Return Data'!$B$7:$R$1700,11,0)</f>
        <v>15.4115</v>
      </c>
      <c r="I16" s="66">
        <f t="shared" si="2"/>
        <v>13</v>
      </c>
      <c r="J16" s="65">
        <f>VLOOKUP($A16,'Return Data'!$B$7:$R$1700,12,0)</f>
        <v>12.6007</v>
      </c>
      <c r="K16" s="66">
        <f t="shared" si="4"/>
        <v>14</v>
      </c>
      <c r="L16" s="65">
        <f>VLOOKUP($A16,'Return Data'!$B$7:$R$1700,13,0)</f>
        <v>11.636799999999999</v>
      </c>
      <c r="M16" s="66">
        <f t="shared" si="5"/>
        <v>10</v>
      </c>
      <c r="N16" s="65">
        <f>VLOOKUP($A16,'Return Data'!$B$7:$R$1700,17,0)</f>
        <v>11.379200000000001</v>
      </c>
      <c r="O16" s="66">
        <f t="shared" si="6"/>
        <v>12</v>
      </c>
      <c r="P16" s="65">
        <f>VLOOKUP($A16,'Return Data'!$B$7:$R$1700,14,0)</f>
        <v>8.8485999999999994</v>
      </c>
      <c r="Q16" s="66">
        <f t="shared" si="7"/>
        <v>7</v>
      </c>
      <c r="R16" s="65">
        <f>VLOOKUP($A16,'Return Data'!$B$7:$R$1700,16,0)</f>
        <v>9.0360999999999994</v>
      </c>
      <c r="S16" s="67">
        <f t="shared" si="3"/>
        <v>16</v>
      </c>
    </row>
    <row r="17" spans="1:19" x14ac:dyDescent="0.3">
      <c r="A17" s="82" t="s">
        <v>1129</v>
      </c>
      <c r="B17" s="64">
        <f>VLOOKUP($A17,'Return Data'!$B$7:$R$1700,3,0)</f>
        <v>44041</v>
      </c>
      <c r="C17" s="65">
        <f>VLOOKUP($A17,'Return Data'!$B$7:$R$1700,4,0)</f>
        <v>18.483000000000001</v>
      </c>
      <c r="D17" s="65">
        <f>VLOOKUP($A17,'Return Data'!$B$7:$R$1700,9,0)</f>
        <v>13.356400000000001</v>
      </c>
      <c r="E17" s="66">
        <f t="shared" si="0"/>
        <v>22</v>
      </c>
      <c r="F17" s="65">
        <f>VLOOKUP($A17,'Return Data'!$B$7:$R$1700,10,0)</f>
        <v>11.684699999999999</v>
      </c>
      <c r="G17" s="66">
        <f t="shared" si="1"/>
        <v>29</v>
      </c>
      <c r="H17" s="65">
        <f>VLOOKUP($A17,'Return Data'!$B$7:$R$1700,11,0)</f>
        <v>12.571899999999999</v>
      </c>
      <c r="I17" s="66">
        <f t="shared" si="2"/>
        <v>19</v>
      </c>
      <c r="J17" s="65">
        <f>VLOOKUP($A17,'Return Data'!$B$7:$R$1700,12,0)</f>
        <v>10.192600000000001</v>
      </c>
      <c r="K17" s="66">
        <f t="shared" si="4"/>
        <v>21</v>
      </c>
      <c r="L17" s="65">
        <f>VLOOKUP($A17,'Return Data'!$B$7:$R$1700,13,0)</f>
        <v>8.7213999999999992</v>
      </c>
      <c r="M17" s="66">
        <f t="shared" si="5"/>
        <v>22</v>
      </c>
      <c r="N17" s="65">
        <f>VLOOKUP($A17,'Return Data'!$B$7:$R$1700,17,0)</f>
        <v>9.3714999999999993</v>
      </c>
      <c r="O17" s="66">
        <f t="shared" si="6"/>
        <v>17</v>
      </c>
      <c r="P17" s="65">
        <f>VLOOKUP($A17,'Return Data'!$B$7:$R$1700,14,0)</f>
        <v>8.9652999999999992</v>
      </c>
      <c r="Q17" s="66">
        <f t="shared" si="7"/>
        <v>5</v>
      </c>
      <c r="R17" s="65">
        <f>VLOOKUP($A17,'Return Data'!$B$7:$R$1700,16,0)</f>
        <v>8.6450999999999993</v>
      </c>
      <c r="S17" s="67">
        <f t="shared" si="3"/>
        <v>20</v>
      </c>
    </row>
    <row r="18" spans="1:19" x14ac:dyDescent="0.3">
      <c r="A18" s="82" t="s">
        <v>1132</v>
      </c>
      <c r="B18" s="64">
        <f>VLOOKUP($A18,'Return Data'!$B$7:$R$1700,3,0)</f>
        <v>44041</v>
      </c>
      <c r="C18" s="65">
        <f>VLOOKUP($A18,'Return Data'!$B$7:$R$1700,4,0)</f>
        <v>17.585000000000001</v>
      </c>
      <c r="D18" s="65">
        <f>VLOOKUP($A18,'Return Data'!$B$7:$R$1700,9,0)</f>
        <v>12.4343</v>
      </c>
      <c r="E18" s="66">
        <f t="shared" si="0"/>
        <v>23</v>
      </c>
      <c r="F18" s="65">
        <f>VLOOKUP($A18,'Return Data'!$B$7:$R$1700,10,0)</f>
        <v>25.767299999999999</v>
      </c>
      <c r="G18" s="66">
        <f t="shared" si="1"/>
        <v>2</v>
      </c>
      <c r="H18" s="65">
        <f>VLOOKUP($A18,'Return Data'!$B$7:$R$1700,11,0)</f>
        <v>6.5236999999999998</v>
      </c>
      <c r="I18" s="66">
        <f t="shared" si="2"/>
        <v>28</v>
      </c>
      <c r="J18" s="65">
        <f>VLOOKUP($A18,'Return Data'!$B$7:$R$1700,12,0)</f>
        <v>8.0328999999999997</v>
      </c>
      <c r="K18" s="66">
        <f t="shared" si="4"/>
        <v>26</v>
      </c>
      <c r="L18" s="65">
        <f>VLOOKUP($A18,'Return Data'!$B$7:$R$1700,13,0)</f>
        <v>8.7772000000000006</v>
      </c>
      <c r="M18" s="66">
        <f t="shared" si="5"/>
        <v>21</v>
      </c>
      <c r="N18" s="65">
        <f>VLOOKUP($A18,'Return Data'!$B$7:$R$1700,17,0)</f>
        <v>7.6471999999999998</v>
      </c>
      <c r="O18" s="66">
        <f t="shared" si="6"/>
        <v>21</v>
      </c>
      <c r="P18" s="65">
        <f>VLOOKUP($A18,'Return Data'!$B$7:$R$1700,14,0)</f>
        <v>6.9123000000000001</v>
      </c>
      <c r="Q18" s="66">
        <f t="shared" si="7"/>
        <v>19</v>
      </c>
      <c r="R18" s="65">
        <f>VLOOKUP($A18,'Return Data'!$B$7:$R$1700,16,0)</f>
        <v>9.2783999999999995</v>
      </c>
      <c r="S18" s="67">
        <f t="shared" si="3"/>
        <v>10</v>
      </c>
    </row>
    <row r="19" spans="1:19" x14ac:dyDescent="0.3">
      <c r="A19" s="82" t="s">
        <v>1133</v>
      </c>
      <c r="B19" s="64">
        <f>VLOOKUP($A19,'Return Data'!$B$7:$R$1700,3,0)</f>
        <v>44041</v>
      </c>
      <c r="C19" s="65">
        <f>VLOOKUP($A19,'Return Data'!$B$7:$R$1700,4,0)</f>
        <v>15.6632</v>
      </c>
      <c r="D19" s="65">
        <f>VLOOKUP($A19,'Return Data'!$B$7:$R$1700,9,0)</f>
        <v>18.580100000000002</v>
      </c>
      <c r="E19" s="66">
        <f t="shared" si="0"/>
        <v>9</v>
      </c>
      <c r="F19" s="65">
        <f>VLOOKUP($A19,'Return Data'!$B$7:$R$1700,10,0)</f>
        <v>16.764500000000002</v>
      </c>
      <c r="G19" s="66">
        <f t="shared" si="1"/>
        <v>24</v>
      </c>
      <c r="H19" s="65">
        <f>VLOOKUP($A19,'Return Data'!$B$7:$R$1700,11,0)</f>
        <v>7.4428999999999998</v>
      </c>
      <c r="I19" s="66">
        <f t="shared" si="2"/>
        <v>26</v>
      </c>
      <c r="J19" s="65">
        <f>VLOOKUP($A19,'Return Data'!$B$7:$R$1700,12,0)</f>
        <v>8.9297000000000004</v>
      </c>
      <c r="K19" s="66">
        <f t="shared" si="4"/>
        <v>24</v>
      </c>
      <c r="L19" s="65">
        <f>VLOOKUP($A19,'Return Data'!$B$7:$R$1700,13,0)</f>
        <v>8.5137</v>
      </c>
      <c r="M19" s="66">
        <f t="shared" si="5"/>
        <v>23</v>
      </c>
      <c r="N19" s="65">
        <f>VLOOKUP($A19,'Return Data'!$B$7:$R$1700,17,0)</f>
        <v>8.0585000000000004</v>
      </c>
      <c r="O19" s="66">
        <f t="shared" si="6"/>
        <v>20</v>
      </c>
      <c r="P19" s="65">
        <f>VLOOKUP($A19,'Return Data'!$B$7:$R$1700,14,0)</f>
        <v>6.6409000000000002</v>
      </c>
      <c r="Q19" s="66">
        <f t="shared" si="7"/>
        <v>20</v>
      </c>
      <c r="R19" s="65">
        <f>VLOOKUP($A19,'Return Data'!$B$7:$R$1700,16,0)</f>
        <v>8.5161999999999995</v>
      </c>
      <c r="S19" s="67">
        <f t="shared" si="3"/>
        <v>21</v>
      </c>
    </row>
    <row r="20" spans="1:19" x14ac:dyDescent="0.3">
      <c r="A20" s="82" t="s">
        <v>1136</v>
      </c>
      <c r="B20" s="64">
        <f>VLOOKUP($A20,'Return Data'!$B$7:$R$1700,3,0)</f>
        <v>44041</v>
      </c>
      <c r="C20" s="65">
        <f>VLOOKUP($A20,'Return Data'!$B$7:$R$1700,4,0)</f>
        <v>11.0464</v>
      </c>
      <c r="D20" s="65">
        <f>VLOOKUP($A20,'Return Data'!$B$7:$R$1700,9,0)</f>
        <v>-10.666499999999999</v>
      </c>
      <c r="E20" s="66">
        <f t="shared" si="0"/>
        <v>35</v>
      </c>
      <c r="F20" s="65">
        <f>VLOOKUP($A20,'Return Data'!$B$7:$R$1700,10,0)</f>
        <v>4.3346</v>
      </c>
      <c r="G20" s="66">
        <f t="shared" si="1"/>
        <v>33</v>
      </c>
      <c r="H20" s="65">
        <f>VLOOKUP($A20,'Return Data'!$B$7:$R$1700,11,0)</f>
        <v>-50.000100000000003</v>
      </c>
      <c r="I20" s="66">
        <f t="shared" si="2"/>
        <v>31</v>
      </c>
      <c r="J20" s="65">
        <f>VLOOKUP($A20,'Return Data'!$B$7:$R$1700,12,0)</f>
        <v>-33.483499999999999</v>
      </c>
      <c r="K20" s="66">
        <f t="shared" si="4"/>
        <v>31</v>
      </c>
      <c r="L20" s="65">
        <f>VLOOKUP($A20,'Return Data'!$B$7:$R$1700,13,0)</f>
        <v>-24.1568</v>
      </c>
      <c r="M20" s="66">
        <f t="shared" si="5"/>
        <v>31</v>
      </c>
      <c r="N20" s="65">
        <f>VLOOKUP($A20,'Return Data'!$B$7:$R$1700,17,0)</f>
        <v>-13.0489</v>
      </c>
      <c r="O20" s="66">
        <f t="shared" si="6"/>
        <v>30</v>
      </c>
      <c r="P20" s="65">
        <f>VLOOKUP($A20,'Return Data'!$B$7:$R$1700,14,0)</f>
        <v>-7.4634</v>
      </c>
      <c r="Q20" s="66">
        <f t="shared" si="7"/>
        <v>30</v>
      </c>
      <c r="R20" s="65">
        <f>VLOOKUP($A20,'Return Data'!$B$7:$R$1700,16,0)</f>
        <v>1.6459999999999999</v>
      </c>
      <c r="S20" s="67">
        <f t="shared" si="3"/>
        <v>34</v>
      </c>
    </row>
    <row r="21" spans="1:19" x14ac:dyDescent="0.3">
      <c r="A21" s="82" t="s">
        <v>1138</v>
      </c>
      <c r="B21" s="64">
        <f>VLOOKUP($A21,'Return Data'!$B$7:$R$1700,3,0)</f>
        <v>44041</v>
      </c>
      <c r="C21" s="65">
        <f>VLOOKUP($A21,'Return Data'!$B$7:$R$1700,4,0)</f>
        <v>5.7099999999999998E-2</v>
      </c>
      <c r="D21" s="65">
        <f>VLOOKUP($A21,'Return Data'!$B$7:$R$1700,9,0)</f>
        <v>8.5831999999999997</v>
      </c>
      <c r="E21" s="66">
        <f t="shared" si="0"/>
        <v>31</v>
      </c>
      <c r="F21" s="65">
        <f>VLOOKUP($A21,'Return Data'!$B$7:$R$1700,10,0)</f>
        <v>9.3445999999999998</v>
      </c>
      <c r="G21" s="66">
        <f t="shared" si="1"/>
        <v>30</v>
      </c>
      <c r="H21" s="65"/>
      <c r="I21" s="66"/>
      <c r="J21" s="65"/>
      <c r="K21" s="66"/>
      <c r="L21" s="65"/>
      <c r="M21" s="66"/>
      <c r="N21" s="65"/>
      <c r="O21" s="66"/>
      <c r="P21" s="65"/>
      <c r="Q21" s="66"/>
      <c r="R21" s="65">
        <f>VLOOKUP($A21,'Return Data'!$B$7:$R$1700,16,0)</f>
        <v>9.3984000000000005</v>
      </c>
      <c r="S21" s="67">
        <f t="shared" si="3"/>
        <v>6</v>
      </c>
    </row>
    <row r="22" spans="1:19" x14ac:dyDescent="0.3">
      <c r="A22" s="82" t="s">
        <v>1141</v>
      </c>
      <c r="B22" s="64">
        <f>VLOOKUP($A22,'Return Data'!$B$7:$R$1700,3,0)</f>
        <v>44041</v>
      </c>
      <c r="C22" s="65">
        <f>VLOOKUP($A22,'Return Data'!$B$7:$R$1700,4,0)</f>
        <v>39.761899999999997</v>
      </c>
      <c r="D22" s="65">
        <f>VLOOKUP($A22,'Return Data'!$B$7:$R$1700,9,0)</f>
        <v>13.5672</v>
      </c>
      <c r="E22" s="66">
        <f t="shared" si="0"/>
        <v>21</v>
      </c>
      <c r="F22" s="65">
        <f>VLOOKUP($A22,'Return Data'!$B$7:$R$1700,10,0)</f>
        <v>20.468800000000002</v>
      </c>
      <c r="G22" s="66">
        <f t="shared" si="1"/>
        <v>12</v>
      </c>
      <c r="H22" s="65">
        <f>VLOOKUP($A22,'Return Data'!$B$7:$R$1700,11,0)</f>
        <v>14.1104</v>
      </c>
      <c r="I22" s="66">
        <f>RANK(H22,H$8:H$43,0)</f>
        <v>16</v>
      </c>
      <c r="J22" s="65">
        <f>VLOOKUP($A22,'Return Data'!$B$7:$R$1700,12,0)</f>
        <v>13.4375</v>
      </c>
      <c r="K22" s="66">
        <f>RANK(J22,J$8:J$43,0)</f>
        <v>11</v>
      </c>
      <c r="L22" s="65">
        <f>VLOOKUP($A22,'Return Data'!$B$7:$R$1700,13,0)</f>
        <v>12.552</v>
      </c>
      <c r="M22" s="66">
        <f>RANK(L22,L$8:L$43,0)</f>
        <v>4</v>
      </c>
      <c r="N22" s="65">
        <f>VLOOKUP($A22,'Return Data'!$B$7:$R$1700,17,0)</f>
        <v>11.5608</v>
      </c>
      <c r="O22" s="66">
        <f>RANK(N22,N$8:N$43,0)</f>
        <v>11</v>
      </c>
      <c r="P22" s="65">
        <f>VLOOKUP($A22,'Return Data'!$B$7:$R$1700,14,0)</f>
        <v>9.5143000000000004</v>
      </c>
      <c r="Q22" s="66">
        <f>RANK(P22,P$8:P$43,0)</f>
        <v>1</v>
      </c>
      <c r="R22" s="65">
        <f>VLOOKUP($A22,'Return Data'!$B$7:$R$1700,16,0)</f>
        <v>10.3908</v>
      </c>
      <c r="S22" s="67">
        <f t="shared" si="3"/>
        <v>2</v>
      </c>
    </row>
    <row r="23" spans="1:19" x14ac:dyDescent="0.3">
      <c r="A23" s="82" t="s">
        <v>1144</v>
      </c>
      <c r="B23" s="64">
        <f>VLOOKUP($A23,'Return Data'!$B$7:$R$1700,3,0)</f>
        <v>44041</v>
      </c>
      <c r="C23" s="65">
        <f>VLOOKUP($A23,'Return Data'!$B$7:$R$1700,4,0)</f>
        <v>60.904400000000003</v>
      </c>
      <c r="D23" s="65">
        <f>VLOOKUP($A23,'Return Data'!$B$7:$R$1700,9,0)</f>
        <v>14.575699999999999</v>
      </c>
      <c r="E23" s="66">
        <f t="shared" si="0"/>
        <v>18</v>
      </c>
      <c r="F23" s="65">
        <f>VLOOKUP($A23,'Return Data'!$B$7:$R$1700,10,0)</f>
        <v>18.664000000000001</v>
      </c>
      <c r="G23" s="66">
        <f t="shared" si="1"/>
        <v>16</v>
      </c>
      <c r="H23" s="65">
        <f>VLOOKUP($A23,'Return Data'!$B$7:$R$1700,11,0)</f>
        <v>8.6991999999999994</v>
      </c>
      <c r="I23" s="66">
        <f>RANK(H23,H$8:H$43,0)</f>
        <v>25</v>
      </c>
      <c r="J23" s="65">
        <f>VLOOKUP($A23,'Return Data'!$B$7:$R$1700,12,0)</f>
        <v>8.5289999999999999</v>
      </c>
      <c r="K23" s="66">
        <f>RANK(J23,J$8:J$43,0)</f>
        <v>25</v>
      </c>
      <c r="L23" s="65">
        <f>VLOOKUP($A23,'Return Data'!$B$7:$R$1700,13,0)</f>
        <v>8.0267999999999997</v>
      </c>
      <c r="M23" s="66">
        <f>RANK(L23,L$8:L$43,0)</f>
        <v>25</v>
      </c>
      <c r="N23" s="65">
        <f>VLOOKUP($A23,'Return Data'!$B$7:$R$1700,17,0)</f>
        <v>8.5633999999999997</v>
      </c>
      <c r="O23" s="66">
        <f>RANK(N23,N$8:N$43,0)</f>
        <v>19</v>
      </c>
      <c r="P23" s="65">
        <f>VLOOKUP($A23,'Return Data'!$B$7:$R$1700,14,0)</f>
        <v>7.1490999999999998</v>
      </c>
      <c r="Q23" s="66">
        <f>RANK(P23,P$8:P$43,0)</f>
        <v>18</v>
      </c>
      <c r="R23" s="65">
        <f>VLOOKUP($A23,'Return Data'!$B$7:$R$1700,16,0)</f>
        <v>8.2792999999999992</v>
      </c>
      <c r="S23" s="67">
        <f t="shared" si="3"/>
        <v>23</v>
      </c>
    </row>
    <row r="24" spans="1:19" x14ac:dyDescent="0.3">
      <c r="A24" s="82" t="s">
        <v>1145</v>
      </c>
      <c r="B24" s="64">
        <f>VLOOKUP($A24,'Return Data'!$B$7:$R$1700,3,0)</f>
        <v>44041</v>
      </c>
      <c r="C24" s="65">
        <f>VLOOKUP($A24,'Return Data'!$B$7:$R$1700,4,0)</f>
        <v>29.399899999999999</v>
      </c>
      <c r="D24" s="65">
        <f>VLOOKUP($A24,'Return Data'!$B$7:$R$1700,9,0)</f>
        <v>16.1525</v>
      </c>
      <c r="E24" s="66">
        <f t="shared" si="0"/>
        <v>15</v>
      </c>
      <c r="F24" s="65">
        <f>VLOOKUP($A24,'Return Data'!$B$7:$R$1700,10,0)</f>
        <v>20.888400000000001</v>
      </c>
      <c r="G24" s="66">
        <f t="shared" si="1"/>
        <v>9</v>
      </c>
      <c r="H24" s="65">
        <f>VLOOKUP($A24,'Return Data'!$B$7:$R$1700,11,0)</f>
        <v>15.8002</v>
      </c>
      <c r="I24" s="66">
        <f>RANK(H24,H$8:H$43,0)</f>
        <v>11</v>
      </c>
      <c r="J24" s="65">
        <f>VLOOKUP($A24,'Return Data'!$B$7:$R$1700,12,0)</f>
        <v>13.5627</v>
      </c>
      <c r="K24" s="66">
        <f>RANK(J24,J$8:J$43,0)</f>
        <v>9</v>
      </c>
      <c r="L24" s="65">
        <f>VLOOKUP($A24,'Return Data'!$B$7:$R$1700,13,0)</f>
        <v>12.2287</v>
      </c>
      <c r="M24" s="66">
        <f>RANK(L24,L$8:L$43,0)</f>
        <v>6</v>
      </c>
      <c r="N24" s="65">
        <f>VLOOKUP($A24,'Return Data'!$B$7:$R$1700,17,0)</f>
        <v>1.4298999999999999</v>
      </c>
      <c r="O24" s="66">
        <f>RANK(N24,N$8:N$43,0)</f>
        <v>27</v>
      </c>
      <c r="P24" s="65">
        <f>VLOOKUP($A24,'Return Data'!$B$7:$R$1700,14,0)</f>
        <v>2.0146000000000002</v>
      </c>
      <c r="Q24" s="66">
        <f>RANK(P24,P$8:P$43,0)</f>
        <v>28</v>
      </c>
      <c r="R24" s="65">
        <f>VLOOKUP($A24,'Return Data'!$B$7:$R$1700,16,0)</f>
        <v>6.8032000000000004</v>
      </c>
      <c r="S24" s="67">
        <f t="shared" si="3"/>
        <v>31</v>
      </c>
    </row>
    <row r="25" spans="1:19" x14ac:dyDescent="0.3">
      <c r="A25" s="82" t="s">
        <v>1146</v>
      </c>
      <c r="B25" s="64">
        <f>VLOOKUP($A25,'Return Data'!$B$7:$R$1700,3,0)</f>
        <v>44041</v>
      </c>
      <c r="C25" s="65">
        <f>VLOOKUP($A25,'Return Data'!$B$7:$R$1700,4,0)</f>
        <v>0.83730000000000004</v>
      </c>
      <c r="D25" s="65">
        <f>VLOOKUP($A25,'Return Data'!$B$7:$R$1700,9,0)</f>
        <v>0</v>
      </c>
      <c r="E25" s="66">
        <f t="shared" si="0"/>
        <v>33</v>
      </c>
      <c r="F25" s="65">
        <f>VLOOKUP($A25,'Return Data'!$B$7:$R$1700,10,0)</f>
        <v>-100.38249999999999</v>
      </c>
      <c r="G25" s="66">
        <f t="shared" si="1"/>
        <v>36</v>
      </c>
      <c r="H25" s="65">
        <f>VLOOKUP($A25,'Return Data'!$B$7:$R$1700,11,0)</f>
        <v>-50.191200000000002</v>
      </c>
      <c r="I25" s="66">
        <f>RANK(H25,H$8:H$43,0)</f>
        <v>32</v>
      </c>
      <c r="J25" s="65">
        <f>VLOOKUP($A25,'Return Data'!$B$7:$R$1700,12,0)</f>
        <v>-53.284700000000001</v>
      </c>
      <c r="K25" s="66">
        <f>RANK(J25,J$8:J$43,0)</f>
        <v>32</v>
      </c>
      <c r="L25" s="65">
        <f>VLOOKUP($A25,'Return Data'!$B$7:$R$1700,13,0)</f>
        <v>-40.686100000000003</v>
      </c>
      <c r="M25" s="66">
        <f>RANK(L25,L$8:L$43,0)</f>
        <v>32</v>
      </c>
      <c r="N25" s="65"/>
      <c r="O25" s="66"/>
      <c r="P25" s="65"/>
      <c r="Q25" s="66"/>
      <c r="R25" s="65">
        <f>VLOOKUP($A25,'Return Data'!$B$7:$R$1700,16,0)</f>
        <v>-36.871400000000001</v>
      </c>
      <c r="S25" s="67">
        <f t="shared" si="3"/>
        <v>36</v>
      </c>
    </row>
    <row r="26" spans="1:19" x14ac:dyDescent="0.3">
      <c r="A26" s="82" t="s">
        <v>1151</v>
      </c>
      <c r="B26" s="64">
        <f>VLOOKUP($A26,'Return Data'!$B$7:$R$1700,3,0)</f>
        <v>44041</v>
      </c>
      <c r="C26" s="65">
        <f>VLOOKUP($A26,'Return Data'!$B$7:$R$1700,4,0)</f>
        <v>0.1057</v>
      </c>
      <c r="D26" s="65">
        <f>VLOOKUP($A26,'Return Data'!$B$7:$R$1700,9,0)</f>
        <v>9.2787000000000006</v>
      </c>
      <c r="E26" s="66">
        <f t="shared" si="0"/>
        <v>29</v>
      </c>
      <c r="F26" s="65">
        <f>VLOOKUP($A26,'Return Data'!$B$7:$R$1700,10,0)</f>
        <v>8.9219000000000008</v>
      </c>
      <c r="G26" s="66">
        <f t="shared" si="1"/>
        <v>31</v>
      </c>
      <c r="H26" s="65"/>
      <c r="I26" s="66"/>
      <c r="J26" s="65"/>
      <c r="K26" s="66"/>
      <c r="L26" s="65"/>
      <c r="M26" s="66"/>
      <c r="N26" s="65"/>
      <c r="O26" s="66"/>
      <c r="P26" s="65"/>
      <c r="Q26" s="66"/>
      <c r="R26" s="65">
        <f>VLOOKUP($A26,'Return Data'!$B$7:$R$1700,16,0)</f>
        <v>9.0364000000000004</v>
      </c>
      <c r="S26" s="67">
        <f t="shared" si="3"/>
        <v>15</v>
      </c>
    </row>
    <row r="27" spans="1:19" x14ac:dyDescent="0.3">
      <c r="A27" s="82" t="s">
        <v>1153</v>
      </c>
      <c r="B27" s="64">
        <f>VLOOKUP($A27,'Return Data'!$B$7:$R$1700,3,0)</f>
        <v>44041</v>
      </c>
      <c r="C27" s="65">
        <f>VLOOKUP($A27,'Return Data'!$B$7:$R$1700,4,0)</f>
        <v>14.2309</v>
      </c>
      <c r="D27" s="65">
        <f>VLOOKUP($A27,'Return Data'!$B$7:$R$1700,9,0)</f>
        <v>-28.504100000000001</v>
      </c>
      <c r="E27" s="66">
        <f t="shared" si="0"/>
        <v>36</v>
      </c>
      <c r="F27" s="65">
        <f>VLOOKUP($A27,'Return Data'!$B$7:$R$1700,10,0)</f>
        <v>-0.53480000000000005</v>
      </c>
      <c r="G27" s="66">
        <f t="shared" si="1"/>
        <v>35</v>
      </c>
      <c r="H27" s="65">
        <f>VLOOKUP($A27,'Return Data'!$B$7:$R$1700,11,0)</f>
        <v>-4.0769000000000002</v>
      </c>
      <c r="I27" s="66">
        <f t="shared" ref="I27:I39" si="8">RANK(H27,H$8:H$43,0)</f>
        <v>30</v>
      </c>
      <c r="J27" s="65">
        <f>VLOOKUP($A27,'Return Data'!$B$7:$R$1700,12,0)</f>
        <v>-2.1459000000000001</v>
      </c>
      <c r="K27" s="66">
        <f t="shared" ref="K27:K39" si="9">RANK(J27,J$8:J$43,0)</f>
        <v>28</v>
      </c>
      <c r="L27" s="65">
        <f>VLOOKUP($A27,'Return Data'!$B$7:$R$1700,13,0)</f>
        <v>0.73199999999999998</v>
      </c>
      <c r="M27" s="66">
        <f t="shared" ref="M27:M39" si="10">RANK(L27,L$8:L$43,0)</f>
        <v>27</v>
      </c>
      <c r="N27" s="65">
        <f>VLOOKUP($A27,'Return Data'!$B$7:$R$1700,17,0)</f>
        <v>3.6970999999999998</v>
      </c>
      <c r="O27" s="66">
        <f t="shared" ref="O27:O39" si="11">RANK(N27,N$8:N$43,0)</f>
        <v>23</v>
      </c>
      <c r="P27" s="65">
        <f>VLOOKUP($A27,'Return Data'!$B$7:$R$1700,14,0)</f>
        <v>4.2991000000000001</v>
      </c>
      <c r="Q27" s="66">
        <f t="shared" ref="Q27:Q39" si="12">RANK(P27,P$8:P$43,0)</f>
        <v>24</v>
      </c>
      <c r="R27" s="65">
        <f>VLOOKUP($A27,'Return Data'!$B$7:$R$1700,16,0)</f>
        <v>6.8380999999999998</v>
      </c>
      <c r="S27" s="67">
        <f t="shared" si="3"/>
        <v>30</v>
      </c>
    </row>
    <row r="28" spans="1:19" x14ac:dyDescent="0.3">
      <c r="A28" s="82" t="s">
        <v>1158</v>
      </c>
      <c r="B28" s="64">
        <f>VLOOKUP($A28,'Return Data'!$B$7:$R$1700,3,0)</f>
        <v>44041</v>
      </c>
      <c r="C28" s="65">
        <f>VLOOKUP($A28,'Return Data'!$B$7:$R$1700,4,0)</f>
        <v>100.8486</v>
      </c>
      <c r="D28" s="65">
        <f>VLOOKUP($A28,'Return Data'!$B$7:$R$1700,9,0)</f>
        <v>20.4392</v>
      </c>
      <c r="E28" s="66">
        <f t="shared" si="0"/>
        <v>6</v>
      </c>
      <c r="F28" s="65">
        <f>VLOOKUP($A28,'Return Data'!$B$7:$R$1700,10,0)</f>
        <v>25.019400000000001</v>
      </c>
      <c r="G28" s="66">
        <f t="shared" si="1"/>
        <v>4</v>
      </c>
      <c r="H28" s="65">
        <f>VLOOKUP($A28,'Return Data'!$B$7:$R$1700,11,0)</f>
        <v>19.133700000000001</v>
      </c>
      <c r="I28" s="66">
        <f t="shared" si="8"/>
        <v>2</v>
      </c>
      <c r="J28" s="65">
        <f>VLOOKUP($A28,'Return Data'!$B$7:$R$1700,12,0)</f>
        <v>14.8224</v>
      </c>
      <c r="K28" s="66">
        <f t="shared" si="9"/>
        <v>4</v>
      </c>
      <c r="L28" s="65">
        <f>VLOOKUP($A28,'Return Data'!$B$7:$R$1700,13,0)</f>
        <v>11.9758</v>
      </c>
      <c r="M28" s="66">
        <f t="shared" si="10"/>
        <v>9</v>
      </c>
      <c r="N28" s="65">
        <f>VLOOKUP($A28,'Return Data'!$B$7:$R$1700,17,0)</f>
        <v>12.9696</v>
      </c>
      <c r="O28" s="66">
        <f t="shared" si="11"/>
        <v>4</v>
      </c>
      <c r="P28" s="65">
        <f>VLOOKUP($A28,'Return Data'!$B$7:$R$1700,14,0)</f>
        <v>8.5079999999999991</v>
      </c>
      <c r="Q28" s="66">
        <f t="shared" si="12"/>
        <v>10</v>
      </c>
      <c r="R28" s="65">
        <f>VLOOKUP($A28,'Return Data'!$B$7:$R$1700,16,0)</f>
        <v>9.1661999999999999</v>
      </c>
      <c r="S28" s="67">
        <f t="shared" si="3"/>
        <v>14</v>
      </c>
    </row>
    <row r="29" spans="1:19" x14ac:dyDescent="0.3">
      <c r="A29" s="82" t="s">
        <v>1159</v>
      </c>
      <c r="B29" s="64">
        <f>VLOOKUP($A29,'Return Data'!$B$7:$R$1700,3,0)</f>
        <v>44041</v>
      </c>
      <c r="C29" s="65">
        <f>VLOOKUP($A29,'Return Data'!$B$7:$R$1700,4,0)</f>
        <v>47.394799999999996</v>
      </c>
      <c r="D29" s="65">
        <f>VLOOKUP($A29,'Return Data'!$B$7:$R$1700,9,0)</f>
        <v>15.9003</v>
      </c>
      <c r="E29" s="66">
        <f t="shared" si="0"/>
        <v>16</v>
      </c>
      <c r="F29" s="65">
        <f>VLOOKUP($A29,'Return Data'!$B$7:$R$1700,10,0)</f>
        <v>20.235099999999999</v>
      </c>
      <c r="G29" s="66">
        <f t="shared" si="1"/>
        <v>14</v>
      </c>
      <c r="H29" s="65">
        <f>VLOOKUP($A29,'Return Data'!$B$7:$R$1700,11,0)</f>
        <v>16.3384</v>
      </c>
      <c r="I29" s="66">
        <f t="shared" si="8"/>
        <v>9</v>
      </c>
      <c r="J29" s="65">
        <f>VLOOKUP($A29,'Return Data'!$B$7:$R$1700,12,0)</f>
        <v>13.140700000000001</v>
      </c>
      <c r="K29" s="66">
        <f t="shared" si="9"/>
        <v>12</v>
      </c>
      <c r="L29" s="65">
        <f>VLOOKUP($A29,'Return Data'!$B$7:$R$1700,13,0)</f>
        <v>11.492800000000001</v>
      </c>
      <c r="M29" s="66">
        <f t="shared" si="10"/>
        <v>12</v>
      </c>
      <c r="N29" s="65">
        <f>VLOOKUP($A29,'Return Data'!$B$7:$R$1700,17,0)</f>
        <v>12.243600000000001</v>
      </c>
      <c r="O29" s="66">
        <f t="shared" si="11"/>
        <v>6</v>
      </c>
      <c r="P29" s="65">
        <f>VLOOKUP($A29,'Return Data'!$B$7:$R$1700,14,0)</f>
        <v>8.6849000000000007</v>
      </c>
      <c r="Q29" s="66">
        <f t="shared" si="12"/>
        <v>9</v>
      </c>
      <c r="R29" s="65">
        <f>VLOOKUP($A29,'Return Data'!$B$7:$R$1700,16,0)</f>
        <v>9.3071000000000002</v>
      </c>
      <c r="S29" s="67">
        <f t="shared" si="3"/>
        <v>9</v>
      </c>
    </row>
    <row r="30" spans="1:19" x14ac:dyDescent="0.3">
      <c r="A30" s="82" t="s">
        <v>1162</v>
      </c>
      <c r="B30" s="64">
        <f>VLOOKUP($A30,'Return Data'!$B$7:$R$1700,3,0)</f>
        <v>44041</v>
      </c>
      <c r="C30" s="65">
        <f>VLOOKUP($A30,'Return Data'!$B$7:$R$1700,4,0)</f>
        <v>48.2804</v>
      </c>
      <c r="D30" s="65">
        <f>VLOOKUP($A30,'Return Data'!$B$7:$R$1700,9,0)</f>
        <v>15.516999999999999</v>
      </c>
      <c r="E30" s="66">
        <f t="shared" si="0"/>
        <v>17</v>
      </c>
      <c r="F30" s="65">
        <f>VLOOKUP($A30,'Return Data'!$B$7:$R$1700,10,0)</f>
        <v>16.102900000000002</v>
      </c>
      <c r="G30" s="66">
        <f t="shared" si="1"/>
        <v>25</v>
      </c>
      <c r="H30" s="65">
        <f>VLOOKUP($A30,'Return Data'!$B$7:$R$1700,11,0)</f>
        <v>12.737</v>
      </c>
      <c r="I30" s="66">
        <f t="shared" si="8"/>
        <v>18</v>
      </c>
      <c r="J30" s="65">
        <f>VLOOKUP($A30,'Return Data'!$B$7:$R$1700,12,0)</f>
        <v>11.084899999999999</v>
      </c>
      <c r="K30" s="66">
        <f t="shared" si="9"/>
        <v>20</v>
      </c>
      <c r="L30" s="65">
        <f>VLOOKUP($A30,'Return Data'!$B$7:$R$1700,13,0)</f>
        <v>9.7408999999999999</v>
      </c>
      <c r="M30" s="66">
        <f t="shared" si="10"/>
        <v>18</v>
      </c>
      <c r="N30" s="65">
        <f>VLOOKUP($A30,'Return Data'!$B$7:$R$1700,17,0)</f>
        <v>9.9659999999999993</v>
      </c>
      <c r="O30" s="66">
        <f t="shared" si="11"/>
        <v>14</v>
      </c>
      <c r="P30" s="65">
        <f>VLOOKUP($A30,'Return Data'!$B$7:$R$1700,14,0)</f>
        <v>6.2201000000000004</v>
      </c>
      <c r="Q30" s="66">
        <f t="shared" si="12"/>
        <v>21</v>
      </c>
      <c r="R30" s="65">
        <f>VLOOKUP($A30,'Return Data'!$B$7:$R$1700,16,0)</f>
        <v>8.2530000000000001</v>
      </c>
      <c r="S30" s="67">
        <f t="shared" si="3"/>
        <v>24</v>
      </c>
    </row>
    <row r="31" spans="1:19" x14ac:dyDescent="0.3">
      <c r="A31" s="82" t="s">
        <v>1164</v>
      </c>
      <c r="B31" s="64">
        <f>VLOOKUP($A31,'Return Data'!$B$7:$R$1700,3,0)</f>
        <v>44041</v>
      </c>
      <c r="C31" s="65">
        <f>VLOOKUP($A31,'Return Data'!$B$7:$R$1700,4,0)</f>
        <v>36.220199999999998</v>
      </c>
      <c r="D31" s="65">
        <f>VLOOKUP($A31,'Return Data'!$B$7:$R$1700,9,0)</f>
        <v>10.526999999999999</v>
      </c>
      <c r="E31" s="66">
        <f t="shared" si="0"/>
        <v>28</v>
      </c>
      <c r="F31" s="65">
        <f>VLOOKUP($A31,'Return Data'!$B$7:$R$1700,10,0)</f>
        <v>13.557</v>
      </c>
      <c r="G31" s="66">
        <f t="shared" si="1"/>
        <v>28</v>
      </c>
      <c r="H31" s="65">
        <f>VLOOKUP($A31,'Return Data'!$B$7:$R$1700,11,0)</f>
        <v>14.16</v>
      </c>
      <c r="I31" s="66">
        <f t="shared" si="8"/>
        <v>15</v>
      </c>
      <c r="J31" s="65">
        <f>VLOOKUP($A31,'Return Data'!$B$7:$R$1700,12,0)</f>
        <v>11.199199999999999</v>
      </c>
      <c r="K31" s="66">
        <f t="shared" si="9"/>
        <v>18</v>
      </c>
      <c r="L31" s="65">
        <f>VLOOKUP($A31,'Return Data'!$B$7:$R$1700,13,0)</f>
        <v>9.3893000000000004</v>
      </c>
      <c r="M31" s="66">
        <f t="shared" si="10"/>
        <v>20</v>
      </c>
      <c r="N31" s="65">
        <f>VLOOKUP($A31,'Return Data'!$B$7:$R$1700,17,0)</f>
        <v>11.9468</v>
      </c>
      <c r="O31" s="66">
        <f t="shared" si="11"/>
        <v>9</v>
      </c>
      <c r="P31" s="65">
        <f>VLOOKUP($A31,'Return Data'!$B$7:$R$1700,14,0)</f>
        <v>7.5629</v>
      </c>
      <c r="Q31" s="66">
        <f t="shared" si="12"/>
        <v>17</v>
      </c>
      <c r="R31" s="65">
        <f>VLOOKUP($A31,'Return Data'!$B$7:$R$1700,16,0)</f>
        <v>8.1433</v>
      </c>
      <c r="S31" s="67">
        <f t="shared" si="3"/>
        <v>25</v>
      </c>
    </row>
    <row r="32" spans="1:19" x14ac:dyDescent="0.3">
      <c r="A32" s="82" t="s">
        <v>1166</v>
      </c>
      <c r="B32" s="64">
        <f>VLOOKUP($A32,'Return Data'!$B$7:$R$1700,3,0)</f>
        <v>44041</v>
      </c>
      <c r="C32" s="65">
        <f>VLOOKUP($A32,'Return Data'!$B$7:$R$1700,4,0)</f>
        <v>31.156400000000001</v>
      </c>
      <c r="D32" s="65">
        <f>VLOOKUP($A32,'Return Data'!$B$7:$R$1700,9,0)</f>
        <v>19.4847</v>
      </c>
      <c r="E32" s="66">
        <f t="shared" si="0"/>
        <v>7</v>
      </c>
      <c r="F32" s="65">
        <f>VLOOKUP($A32,'Return Data'!$B$7:$R$1700,10,0)</f>
        <v>22.626200000000001</v>
      </c>
      <c r="G32" s="66">
        <f t="shared" si="1"/>
        <v>5</v>
      </c>
      <c r="H32" s="65">
        <f>VLOOKUP($A32,'Return Data'!$B$7:$R$1700,11,0)</f>
        <v>16.292899999999999</v>
      </c>
      <c r="I32" s="66">
        <f t="shared" si="8"/>
        <v>10</v>
      </c>
      <c r="J32" s="65">
        <f>VLOOKUP($A32,'Return Data'!$B$7:$R$1700,12,0)</f>
        <v>14.0198</v>
      </c>
      <c r="K32" s="66">
        <f t="shared" si="9"/>
        <v>8</v>
      </c>
      <c r="L32" s="65">
        <f>VLOOKUP($A32,'Return Data'!$B$7:$R$1700,13,0)</f>
        <v>13.317600000000001</v>
      </c>
      <c r="M32" s="66">
        <f t="shared" si="10"/>
        <v>2</v>
      </c>
      <c r="N32" s="65">
        <f>VLOOKUP($A32,'Return Data'!$B$7:$R$1700,17,0)</f>
        <v>12.060700000000001</v>
      </c>
      <c r="O32" s="66">
        <f t="shared" si="11"/>
        <v>8</v>
      </c>
      <c r="P32" s="65">
        <f>VLOOKUP($A32,'Return Data'!$B$7:$R$1700,14,0)</f>
        <v>8.7507999999999999</v>
      </c>
      <c r="Q32" s="66">
        <f t="shared" si="12"/>
        <v>8</v>
      </c>
      <c r="R32" s="65">
        <f>VLOOKUP($A32,'Return Data'!$B$7:$R$1700,16,0)</f>
        <v>9.3369</v>
      </c>
      <c r="S32" s="67">
        <f t="shared" si="3"/>
        <v>8</v>
      </c>
    </row>
    <row r="33" spans="1:19" x14ac:dyDescent="0.3">
      <c r="A33" s="82" t="s">
        <v>1167</v>
      </c>
      <c r="B33" s="64">
        <f>VLOOKUP($A33,'Return Data'!$B$7:$R$1700,3,0)</f>
        <v>44041</v>
      </c>
      <c r="C33" s="65">
        <f>VLOOKUP($A33,'Return Data'!$B$7:$R$1700,4,0)</f>
        <v>55.8553</v>
      </c>
      <c r="D33" s="65">
        <f>VLOOKUP($A33,'Return Data'!$B$7:$R$1700,9,0)</f>
        <v>14.303000000000001</v>
      </c>
      <c r="E33" s="66">
        <f t="shared" si="0"/>
        <v>20</v>
      </c>
      <c r="F33" s="65">
        <f>VLOOKUP($A33,'Return Data'!$B$7:$R$1700,10,0)</f>
        <v>17.3828</v>
      </c>
      <c r="G33" s="66">
        <f t="shared" si="1"/>
        <v>21</v>
      </c>
      <c r="H33" s="65">
        <f>VLOOKUP($A33,'Return Data'!$B$7:$R$1700,11,0)</f>
        <v>18.7011</v>
      </c>
      <c r="I33" s="66">
        <f t="shared" si="8"/>
        <v>3</v>
      </c>
      <c r="J33" s="65">
        <f>VLOOKUP($A33,'Return Data'!$B$7:$R$1700,12,0)</f>
        <v>14.398</v>
      </c>
      <c r="K33" s="66">
        <f t="shared" si="9"/>
        <v>7</v>
      </c>
      <c r="L33" s="65">
        <f>VLOOKUP($A33,'Return Data'!$B$7:$R$1700,13,0)</f>
        <v>12.098599999999999</v>
      </c>
      <c r="M33" s="66">
        <f t="shared" si="10"/>
        <v>8</v>
      </c>
      <c r="N33" s="65">
        <f>VLOOKUP($A33,'Return Data'!$B$7:$R$1700,17,0)</f>
        <v>13.4445</v>
      </c>
      <c r="O33" s="66">
        <f t="shared" si="11"/>
        <v>3</v>
      </c>
      <c r="P33" s="65">
        <f>VLOOKUP($A33,'Return Data'!$B$7:$R$1700,14,0)</f>
        <v>8.8902999999999999</v>
      </c>
      <c r="Q33" s="66">
        <f t="shared" si="12"/>
        <v>6</v>
      </c>
      <c r="R33" s="65">
        <f>VLOOKUP($A33,'Return Data'!$B$7:$R$1700,16,0)</f>
        <v>9.7493999999999996</v>
      </c>
      <c r="S33" s="67">
        <f t="shared" si="3"/>
        <v>4</v>
      </c>
    </row>
    <row r="34" spans="1:19" x14ac:dyDescent="0.3">
      <c r="A34" s="82" t="s">
        <v>1170</v>
      </c>
      <c r="B34" s="64">
        <f>VLOOKUP($A34,'Return Data'!$B$7:$R$1700,3,0)</f>
        <v>44041</v>
      </c>
      <c r="C34" s="65">
        <f>VLOOKUP($A34,'Return Data'!$B$7:$R$1700,4,0)</f>
        <v>53.497900000000001</v>
      </c>
      <c r="D34" s="65">
        <f>VLOOKUP($A34,'Return Data'!$B$7:$R$1700,9,0)</f>
        <v>34.520099999999999</v>
      </c>
      <c r="E34" s="66">
        <f t="shared" si="0"/>
        <v>2</v>
      </c>
      <c r="F34" s="65">
        <f>VLOOKUP($A34,'Return Data'!$B$7:$R$1700,10,0)</f>
        <v>18.243300000000001</v>
      </c>
      <c r="G34" s="66">
        <f t="shared" si="1"/>
        <v>18</v>
      </c>
      <c r="H34" s="65">
        <f>VLOOKUP($A34,'Return Data'!$B$7:$R$1700,11,0)</f>
        <v>17.5808</v>
      </c>
      <c r="I34" s="66">
        <f t="shared" si="8"/>
        <v>6</v>
      </c>
      <c r="J34" s="65">
        <f>VLOOKUP($A34,'Return Data'!$B$7:$R$1700,12,0)</f>
        <v>13.007199999999999</v>
      </c>
      <c r="K34" s="66">
        <f t="shared" si="9"/>
        <v>13</v>
      </c>
      <c r="L34" s="65">
        <f>VLOOKUP($A34,'Return Data'!$B$7:$R$1700,13,0)</f>
        <v>6.5677000000000003</v>
      </c>
      <c r="M34" s="66">
        <f t="shared" si="10"/>
        <v>26</v>
      </c>
      <c r="N34" s="65">
        <f>VLOOKUP($A34,'Return Data'!$B$7:$R$1700,17,0)</f>
        <v>3.2481</v>
      </c>
      <c r="O34" s="66">
        <f t="shared" si="11"/>
        <v>25</v>
      </c>
      <c r="P34" s="65">
        <f>VLOOKUP($A34,'Return Data'!$B$7:$R$1700,14,0)</f>
        <v>2.972</v>
      </c>
      <c r="Q34" s="66">
        <f t="shared" si="12"/>
        <v>26</v>
      </c>
      <c r="R34" s="65">
        <f>VLOOKUP($A34,'Return Data'!$B$7:$R$1700,16,0)</f>
        <v>6.0854999999999997</v>
      </c>
      <c r="S34" s="67">
        <f t="shared" si="3"/>
        <v>33</v>
      </c>
    </row>
    <row r="35" spans="1:19" x14ac:dyDescent="0.3">
      <c r="A35" s="82" t="s">
        <v>1171</v>
      </c>
      <c r="B35" s="64">
        <f>VLOOKUP($A35,'Return Data'!$B$7:$R$1700,3,0)</f>
        <v>44041</v>
      </c>
      <c r="C35" s="65">
        <f>VLOOKUP($A35,'Return Data'!$B$7:$R$1700,4,0)</f>
        <v>63.3538</v>
      </c>
      <c r="D35" s="65">
        <f>VLOOKUP($A35,'Return Data'!$B$7:$R$1700,9,0)</f>
        <v>16.5397</v>
      </c>
      <c r="E35" s="66">
        <f t="shared" si="0"/>
        <v>12</v>
      </c>
      <c r="F35" s="65">
        <f>VLOOKUP($A35,'Return Data'!$B$7:$R$1700,10,0)</f>
        <v>20.0776</v>
      </c>
      <c r="G35" s="66">
        <f t="shared" si="1"/>
        <v>15</v>
      </c>
      <c r="H35" s="65">
        <f>VLOOKUP($A35,'Return Data'!$B$7:$R$1700,11,0)</f>
        <v>18.3475</v>
      </c>
      <c r="I35" s="66">
        <f t="shared" si="8"/>
        <v>4</v>
      </c>
      <c r="J35" s="65">
        <f>VLOOKUP($A35,'Return Data'!$B$7:$R$1700,12,0)</f>
        <v>14.784700000000001</v>
      </c>
      <c r="K35" s="66">
        <f t="shared" si="9"/>
        <v>5</v>
      </c>
      <c r="L35" s="65">
        <f>VLOOKUP($A35,'Return Data'!$B$7:$R$1700,13,0)</f>
        <v>12.114100000000001</v>
      </c>
      <c r="M35" s="66">
        <f t="shared" si="10"/>
        <v>7</v>
      </c>
      <c r="N35" s="65">
        <f>VLOOKUP($A35,'Return Data'!$B$7:$R$1700,17,0)</f>
        <v>12.792</v>
      </c>
      <c r="O35" s="66">
        <f t="shared" si="11"/>
        <v>5</v>
      </c>
      <c r="P35" s="65">
        <f>VLOOKUP($A35,'Return Data'!$B$7:$R$1700,14,0)</f>
        <v>8.4002999999999997</v>
      </c>
      <c r="Q35" s="66">
        <f t="shared" si="12"/>
        <v>11</v>
      </c>
      <c r="R35" s="65">
        <f>VLOOKUP($A35,'Return Data'!$B$7:$R$1700,16,0)</f>
        <v>8.8513000000000002</v>
      </c>
      <c r="S35" s="67">
        <f t="shared" si="3"/>
        <v>19</v>
      </c>
    </row>
    <row r="36" spans="1:19" x14ac:dyDescent="0.3">
      <c r="A36" s="82" t="s">
        <v>1174</v>
      </c>
      <c r="B36" s="64">
        <f>VLOOKUP($A36,'Return Data'!$B$7:$R$1700,3,0)</f>
        <v>44041</v>
      </c>
      <c r="C36" s="65">
        <f>VLOOKUP($A36,'Return Data'!$B$7:$R$1700,4,0)</f>
        <v>59.047600000000003</v>
      </c>
      <c r="D36" s="65">
        <f>VLOOKUP($A36,'Return Data'!$B$7:$R$1700,9,0)</f>
        <v>16.382200000000001</v>
      </c>
      <c r="E36" s="66">
        <f t="shared" si="0"/>
        <v>14</v>
      </c>
      <c r="F36" s="65">
        <f>VLOOKUP($A36,'Return Data'!$B$7:$R$1700,10,0)</f>
        <v>17.602499999999999</v>
      </c>
      <c r="G36" s="66">
        <f t="shared" si="1"/>
        <v>19</v>
      </c>
      <c r="H36" s="65">
        <f>VLOOKUP($A36,'Return Data'!$B$7:$R$1700,11,0)</f>
        <v>15.447800000000001</v>
      </c>
      <c r="I36" s="66">
        <f t="shared" si="8"/>
        <v>12</v>
      </c>
      <c r="J36" s="65">
        <f>VLOOKUP($A36,'Return Data'!$B$7:$R$1700,12,0)</f>
        <v>12.525</v>
      </c>
      <c r="K36" s="66">
        <f t="shared" si="9"/>
        <v>15</v>
      </c>
      <c r="L36" s="65">
        <f>VLOOKUP($A36,'Return Data'!$B$7:$R$1700,13,0)</f>
        <v>10.908899999999999</v>
      </c>
      <c r="M36" s="66">
        <f t="shared" si="10"/>
        <v>15</v>
      </c>
      <c r="N36" s="65">
        <f>VLOOKUP($A36,'Return Data'!$B$7:$R$1700,17,0)</f>
        <v>11.659000000000001</v>
      </c>
      <c r="O36" s="66">
        <f t="shared" si="11"/>
        <v>10</v>
      </c>
      <c r="P36" s="65">
        <f>VLOOKUP($A36,'Return Data'!$B$7:$R$1700,14,0)</f>
        <v>7.8703000000000003</v>
      </c>
      <c r="Q36" s="66">
        <f t="shared" si="12"/>
        <v>16</v>
      </c>
      <c r="R36" s="65">
        <f>VLOOKUP($A36,'Return Data'!$B$7:$R$1700,16,0)</f>
        <v>8.3082999999999991</v>
      </c>
      <c r="S36" s="67">
        <f t="shared" si="3"/>
        <v>22</v>
      </c>
    </row>
    <row r="37" spans="1:19" x14ac:dyDescent="0.3">
      <c r="A37" s="82" t="s">
        <v>1176</v>
      </c>
      <c r="B37" s="64">
        <f>VLOOKUP($A37,'Return Data'!$B$7:$R$1700,3,0)</f>
        <v>44041</v>
      </c>
      <c r="C37" s="65">
        <f>VLOOKUP($A37,'Return Data'!$B$7:$R$1700,4,0)</f>
        <v>74.591200000000001</v>
      </c>
      <c r="D37" s="65">
        <f>VLOOKUP($A37,'Return Data'!$B$7:$R$1700,9,0)</f>
        <v>12.1646</v>
      </c>
      <c r="E37" s="66">
        <f t="shared" si="0"/>
        <v>24</v>
      </c>
      <c r="F37" s="65">
        <f>VLOOKUP($A37,'Return Data'!$B$7:$R$1700,10,0)</f>
        <v>14.2851</v>
      </c>
      <c r="G37" s="66">
        <f t="shared" si="1"/>
        <v>26</v>
      </c>
      <c r="H37" s="65">
        <f>VLOOKUP($A37,'Return Data'!$B$7:$R$1700,11,0)</f>
        <v>17.236000000000001</v>
      </c>
      <c r="I37" s="66">
        <f t="shared" si="8"/>
        <v>8</v>
      </c>
      <c r="J37" s="65">
        <f>VLOOKUP($A37,'Return Data'!$B$7:$R$1700,12,0)</f>
        <v>13.478199999999999</v>
      </c>
      <c r="K37" s="66">
        <f t="shared" si="9"/>
        <v>10</v>
      </c>
      <c r="L37" s="65">
        <f>VLOOKUP($A37,'Return Data'!$B$7:$R$1700,13,0)</f>
        <v>11.5167</v>
      </c>
      <c r="M37" s="66">
        <f t="shared" si="10"/>
        <v>11</v>
      </c>
      <c r="N37" s="65">
        <f>VLOOKUP($A37,'Return Data'!$B$7:$R$1700,17,0)</f>
        <v>13.583500000000001</v>
      </c>
      <c r="O37" s="66">
        <f t="shared" si="11"/>
        <v>2</v>
      </c>
      <c r="P37" s="65">
        <f>VLOOKUP($A37,'Return Data'!$B$7:$R$1700,14,0)</f>
        <v>9.0241000000000007</v>
      </c>
      <c r="Q37" s="66">
        <f t="shared" si="12"/>
        <v>4</v>
      </c>
      <c r="R37" s="65">
        <f>VLOOKUP($A37,'Return Data'!$B$7:$R$1700,16,0)</f>
        <v>9.3529999999999998</v>
      </c>
      <c r="S37" s="67">
        <f t="shared" si="3"/>
        <v>7</v>
      </c>
    </row>
    <row r="38" spans="1:19" x14ac:dyDescent="0.3">
      <c r="A38" s="82" t="s">
        <v>1177</v>
      </c>
      <c r="B38" s="64">
        <f>VLOOKUP($A38,'Return Data'!$B$7:$R$1700,3,0)</f>
        <v>44041</v>
      </c>
      <c r="C38" s="65">
        <f>VLOOKUP($A38,'Return Data'!$B$7:$R$1700,4,0)</f>
        <v>55.3889</v>
      </c>
      <c r="D38" s="65">
        <f>VLOOKUP($A38,'Return Data'!$B$7:$R$1700,9,0)</f>
        <v>16.644100000000002</v>
      </c>
      <c r="E38" s="66">
        <f t="shared" si="0"/>
        <v>11</v>
      </c>
      <c r="F38" s="65">
        <f>VLOOKUP($A38,'Return Data'!$B$7:$R$1700,10,0)</f>
        <v>20.5444</v>
      </c>
      <c r="G38" s="66">
        <f t="shared" si="1"/>
        <v>11</v>
      </c>
      <c r="H38" s="65">
        <f>VLOOKUP($A38,'Return Data'!$B$7:$R$1700,11,0)</f>
        <v>15.0967</v>
      </c>
      <c r="I38" s="66">
        <f t="shared" si="8"/>
        <v>14</v>
      </c>
      <c r="J38" s="65">
        <f>VLOOKUP($A38,'Return Data'!$B$7:$R$1700,12,0)</f>
        <v>15.1776</v>
      </c>
      <c r="K38" s="66">
        <f t="shared" si="9"/>
        <v>2</v>
      </c>
      <c r="L38" s="65">
        <f>VLOOKUP($A38,'Return Data'!$B$7:$R$1700,13,0)</f>
        <v>13.432499999999999</v>
      </c>
      <c r="M38" s="66">
        <f t="shared" si="10"/>
        <v>1</v>
      </c>
      <c r="N38" s="65">
        <f>VLOOKUP($A38,'Return Data'!$B$7:$R$1700,17,0)</f>
        <v>12.2172</v>
      </c>
      <c r="O38" s="66">
        <f t="shared" si="11"/>
        <v>7</v>
      </c>
      <c r="P38" s="65">
        <f>VLOOKUP($A38,'Return Data'!$B$7:$R$1700,14,0)</f>
        <v>9.0833999999999993</v>
      </c>
      <c r="Q38" s="66">
        <f t="shared" si="12"/>
        <v>3</v>
      </c>
      <c r="R38" s="65">
        <f>VLOOKUP($A38,'Return Data'!$B$7:$R$1700,16,0)</f>
        <v>9.2174999999999994</v>
      </c>
      <c r="S38" s="67">
        <f t="shared" si="3"/>
        <v>11</v>
      </c>
    </row>
    <row r="39" spans="1:19" x14ac:dyDescent="0.3">
      <c r="A39" s="82" t="s">
        <v>1179</v>
      </c>
      <c r="B39" s="64">
        <f>VLOOKUP($A39,'Return Data'!$B$7:$R$1700,3,0)</f>
        <v>44041</v>
      </c>
      <c r="C39" s="65">
        <f>VLOOKUP($A39,'Return Data'!$B$7:$R$1700,4,0)</f>
        <v>67.947299999999998</v>
      </c>
      <c r="D39" s="65">
        <f>VLOOKUP($A39,'Return Data'!$B$7:$R$1700,9,0)</f>
        <v>18.703099999999999</v>
      </c>
      <c r="E39" s="66">
        <f t="shared" si="0"/>
        <v>8</v>
      </c>
      <c r="F39" s="65">
        <f>VLOOKUP($A39,'Return Data'!$B$7:$R$1700,10,0)</f>
        <v>21.991</v>
      </c>
      <c r="G39" s="66">
        <f t="shared" si="1"/>
        <v>7</v>
      </c>
      <c r="H39" s="65">
        <f>VLOOKUP($A39,'Return Data'!$B$7:$R$1700,11,0)</f>
        <v>17.2681</v>
      </c>
      <c r="I39" s="66">
        <f t="shared" si="8"/>
        <v>7</v>
      </c>
      <c r="J39" s="65">
        <f>VLOOKUP($A39,'Return Data'!$B$7:$R$1700,12,0)</f>
        <v>14.753299999999999</v>
      </c>
      <c r="K39" s="66">
        <f t="shared" si="9"/>
        <v>6</v>
      </c>
      <c r="L39" s="65">
        <f>VLOOKUP($A39,'Return Data'!$B$7:$R$1700,13,0)</f>
        <v>12.465299999999999</v>
      </c>
      <c r="M39" s="66">
        <f t="shared" si="10"/>
        <v>5</v>
      </c>
      <c r="N39" s="65">
        <f>VLOOKUP($A39,'Return Data'!$B$7:$R$1700,17,0)</f>
        <v>11.275399999999999</v>
      </c>
      <c r="O39" s="66">
        <f t="shared" si="11"/>
        <v>13</v>
      </c>
      <c r="P39" s="65">
        <f>VLOOKUP($A39,'Return Data'!$B$7:$R$1700,14,0)</f>
        <v>7.9176000000000002</v>
      </c>
      <c r="Q39" s="66">
        <f t="shared" si="12"/>
        <v>14</v>
      </c>
      <c r="R39" s="65">
        <f>VLOOKUP($A39,'Return Data'!$B$7:$R$1700,16,0)</f>
        <v>9.2050999999999998</v>
      </c>
      <c r="S39" s="67">
        <f t="shared" si="3"/>
        <v>13</v>
      </c>
    </row>
    <row r="40" spans="1:19" x14ac:dyDescent="0.3">
      <c r="A40" s="82" t="s">
        <v>1181</v>
      </c>
      <c r="B40" s="64">
        <f>VLOOKUP($A40,'Return Data'!$B$7:$R$1700,3,0)</f>
        <v>44041</v>
      </c>
      <c r="C40" s="65">
        <f>VLOOKUP($A40,'Return Data'!$B$7:$R$1700,4,0)</f>
        <v>2.1194000000000002</v>
      </c>
      <c r="D40" s="65">
        <f>VLOOKUP($A40,'Return Data'!$B$7:$R$1700,9,0)</f>
        <v>8.6141000000000005</v>
      </c>
      <c r="E40" s="66">
        <f t="shared" si="0"/>
        <v>30</v>
      </c>
      <c r="F40" s="65">
        <f>VLOOKUP($A40,'Return Data'!$B$7:$R$1700,10,0)</f>
        <v>8.7406000000000006</v>
      </c>
      <c r="G40" s="66">
        <f t="shared" si="1"/>
        <v>32</v>
      </c>
      <c r="H40" s="65"/>
      <c r="I40" s="66"/>
      <c r="J40" s="65"/>
      <c r="K40" s="66"/>
      <c r="L40" s="65"/>
      <c r="M40" s="66"/>
      <c r="N40" s="65"/>
      <c r="O40" s="66"/>
      <c r="P40" s="65"/>
      <c r="Q40" s="66"/>
      <c r="R40" s="65">
        <f>VLOOKUP($A40,'Return Data'!$B$7:$R$1700,16,0)</f>
        <v>8.8524999999999991</v>
      </c>
      <c r="S40" s="67">
        <f t="shared" si="3"/>
        <v>18</v>
      </c>
    </row>
    <row r="41" spans="1:19" x14ac:dyDescent="0.3">
      <c r="A41" s="82" t="s">
        <v>1183</v>
      </c>
      <c r="B41" s="64">
        <f>VLOOKUP($A41,'Return Data'!$B$7:$R$1700,3,0)</f>
        <v>44041</v>
      </c>
      <c r="C41" s="65">
        <f>VLOOKUP($A41,'Return Data'!$B$7:$R$1700,4,0)</f>
        <v>53.518500000000003</v>
      </c>
      <c r="D41" s="65">
        <f>VLOOKUP($A41,'Return Data'!$B$7:$R$1700,9,0)</f>
        <v>14.369400000000001</v>
      </c>
      <c r="E41" s="66">
        <f t="shared" si="0"/>
        <v>19</v>
      </c>
      <c r="F41" s="65">
        <f>VLOOKUP($A41,'Return Data'!$B$7:$R$1700,10,0)</f>
        <v>20.240100000000002</v>
      </c>
      <c r="G41" s="66">
        <f t="shared" si="1"/>
        <v>13</v>
      </c>
      <c r="H41" s="65">
        <f>VLOOKUP($A41,'Return Data'!$B$7:$R$1700,11,0)</f>
        <v>9.4922000000000004</v>
      </c>
      <c r="I41" s="66">
        <f>RANK(H41,H$8:H$43,0)</f>
        <v>24</v>
      </c>
      <c r="J41" s="65">
        <f>VLOOKUP($A41,'Return Data'!$B$7:$R$1700,12,0)</f>
        <v>0.75949999999999995</v>
      </c>
      <c r="K41" s="66">
        <f>RANK(J41,J$8:J$43,0)</f>
        <v>27</v>
      </c>
      <c r="L41" s="65">
        <f>VLOOKUP($A41,'Return Data'!$B$7:$R$1700,13,0)</f>
        <v>-0.24940000000000001</v>
      </c>
      <c r="M41" s="66">
        <f>RANK(L41,L$8:L$43,0)</f>
        <v>28</v>
      </c>
      <c r="N41" s="65">
        <f>VLOOKUP($A41,'Return Data'!$B$7:$R$1700,17,0)</f>
        <v>-1.0729</v>
      </c>
      <c r="O41" s="66">
        <f>RANK(N41,N$8:N$43,0)</f>
        <v>29</v>
      </c>
      <c r="P41" s="65">
        <f>VLOOKUP($A41,'Return Data'!$B$7:$R$1700,14,0)</f>
        <v>-0.36840000000000001</v>
      </c>
      <c r="Q41" s="66">
        <f>RANK(P41,P$8:P$43,0)</f>
        <v>29</v>
      </c>
      <c r="R41" s="65">
        <f>VLOOKUP($A41,'Return Data'!$B$7:$R$1700,16,0)</f>
        <v>6.1064999999999996</v>
      </c>
      <c r="S41" s="67">
        <f t="shared" si="3"/>
        <v>32</v>
      </c>
    </row>
    <row r="42" spans="1:19" x14ac:dyDescent="0.3">
      <c r="A42" s="82" t="s">
        <v>1040</v>
      </c>
      <c r="B42" s="64">
        <f>VLOOKUP($A42,'Return Data'!$B$7:$R$1700,3,0)</f>
        <v>44041</v>
      </c>
      <c r="C42" s="65">
        <f>VLOOKUP($A42,'Return Data'!$B$7:$R$1700,4,0)</f>
        <v>75.293700000000001</v>
      </c>
      <c r="D42" s="65">
        <f>VLOOKUP($A42,'Return Data'!$B$7:$R$1700,9,0)</f>
        <v>21.9482</v>
      </c>
      <c r="E42" s="66">
        <f t="shared" si="0"/>
        <v>4</v>
      </c>
      <c r="F42" s="65">
        <f>VLOOKUP($A42,'Return Data'!$B$7:$R$1700,10,0)</f>
        <v>17.103300000000001</v>
      </c>
      <c r="G42" s="66">
        <f t="shared" si="1"/>
        <v>23</v>
      </c>
      <c r="H42" s="65">
        <f>VLOOKUP($A42,'Return Data'!$B$7:$R$1700,11,0)</f>
        <v>17.875499999999999</v>
      </c>
      <c r="I42" s="66">
        <f>RANK(H42,H$8:H$43,0)</f>
        <v>5</v>
      </c>
      <c r="J42" s="65">
        <f>VLOOKUP($A42,'Return Data'!$B$7:$R$1700,12,0)</f>
        <v>15.108000000000001</v>
      </c>
      <c r="K42" s="66">
        <f>RANK(J42,J$8:J$43,0)</f>
        <v>3</v>
      </c>
      <c r="L42" s="65">
        <f>VLOOKUP($A42,'Return Data'!$B$7:$R$1700,13,0)</f>
        <v>11.332000000000001</v>
      </c>
      <c r="M42" s="66">
        <f>RANK(L42,L$8:L$43,0)</f>
        <v>13</v>
      </c>
      <c r="N42" s="65">
        <f>VLOOKUP($A42,'Return Data'!$B$7:$R$1700,17,0)</f>
        <v>14.1455</v>
      </c>
      <c r="O42" s="66">
        <f>RANK(N42,N$8:N$43,0)</f>
        <v>1</v>
      </c>
      <c r="P42" s="65">
        <f>VLOOKUP($A42,'Return Data'!$B$7:$R$1700,14,0)</f>
        <v>9.5035000000000007</v>
      </c>
      <c r="Q42" s="66">
        <f>RANK(P42,P$8:P$43,0)</f>
        <v>2</v>
      </c>
      <c r="R42" s="65">
        <f>VLOOKUP($A42,'Return Data'!$B$7:$R$1700,16,0)</f>
        <v>10.0548</v>
      </c>
      <c r="S42" s="67">
        <f t="shared" si="3"/>
        <v>3</v>
      </c>
    </row>
    <row r="43" spans="1:19" x14ac:dyDescent="0.3">
      <c r="A43" s="82" t="s">
        <v>1042</v>
      </c>
      <c r="B43" s="64">
        <f>VLOOKUP($A43,'Return Data'!$B$7:$R$1700,3,0)</f>
        <v>44041</v>
      </c>
      <c r="C43" s="65">
        <f>VLOOKUP($A43,'Return Data'!$B$7:$R$1700,4,0)</f>
        <v>13.916700000000001</v>
      </c>
      <c r="D43" s="65">
        <f>VLOOKUP($A43,'Return Data'!$B$7:$R$1700,9,0)</f>
        <v>32.502299999999998</v>
      </c>
      <c r="E43" s="66">
        <f t="shared" si="0"/>
        <v>3</v>
      </c>
      <c r="F43" s="65">
        <f>VLOOKUP($A43,'Return Data'!$B$7:$R$1700,10,0)</f>
        <v>25.25</v>
      </c>
      <c r="G43" s="66">
        <f t="shared" si="1"/>
        <v>3</v>
      </c>
      <c r="H43" s="65">
        <f>VLOOKUP($A43,'Return Data'!$B$7:$R$1700,11,0)</f>
        <v>24.3904</v>
      </c>
      <c r="I43" s="66">
        <f>RANK(H43,H$8:H$43,0)</f>
        <v>1</v>
      </c>
      <c r="J43" s="65">
        <f>VLOOKUP($A43,'Return Data'!$B$7:$R$1700,12,0)</f>
        <v>19.315999999999999</v>
      </c>
      <c r="K43" s="66">
        <f>RANK(J43,J$8:J$43,0)</f>
        <v>1</v>
      </c>
      <c r="L43" s="65">
        <f>VLOOKUP($A43,'Return Data'!$B$7:$R$1700,13,0)</f>
        <v>12.591100000000001</v>
      </c>
      <c r="M43" s="66">
        <f>RANK(L43,L$8:L$43,0)</f>
        <v>3</v>
      </c>
      <c r="N43" s="65"/>
      <c r="O43" s="66"/>
      <c r="P43" s="65"/>
      <c r="Q43" s="66"/>
      <c r="R43" s="65">
        <f>VLOOKUP($A43,'Return Data'!$B$7:$R$1700,16,0)</f>
        <v>17.350200000000001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14.40088888888889</v>
      </c>
      <c r="E45" s="88"/>
      <c r="F45" s="89">
        <f>AVERAGE(F8:F43)</f>
        <v>14.013691666666663</v>
      </c>
      <c r="G45" s="88"/>
      <c r="H45" s="89">
        <f>AVERAGE(H8:H43)</f>
        <v>7.2238848484848468</v>
      </c>
      <c r="I45" s="88"/>
      <c r="J45" s="89">
        <f>AVERAGE(J8:J43)</f>
        <v>7.2051218750000006</v>
      </c>
      <c r="K45" s="88"/>
      <c r="L45" s="89">
        <f>AVERAGE(L8:L43)</f>
        <v>6.5466656249999993</v>
      </c>
      <c r="M45" s="88"/>
      <c r="N45" s="89">
        <f>AVERAGE(N8:N43)</f>
        <v>8.029679999999999</v>
      </c>
      <c r="O45" s="88"/>
      <c r="P45" s="89">
        <f>AVERAGE(P8:P43)</f>
        <v>6.3432933333333335</v>
      </c>
      <c r="Q45" s="88"/>
      <c r="R45" s="89">
        <f>AVERAGE(R8:R43)</f>
        <v>6.1408388888888892</v>
      </c>
      <c r="S45" s="90"/>
    </row>
    <row r="46" spans="1:19" x14ac:dyDescent="0.3">
      <c r="A46" s="87" t="s">
        <v>28</v>
      </c>
      <c r="B46" s="88"/>
      <c r="C46" s="88"/>
      <c r="D46" s="89">
        <f>MIN(D8:D43)</f>
        <v>-28.504100000000001</v>
      </c>
      <c r="E46" s="88"/>
      <c r="F46" s="89">
        <f>MIN(F8:F43)</f>
        <v>-100.38249999999999</v>
      </c>
      <c r="G46" s="88"/>
      <c r="H46" s="89">
        <f>MIN(H8:H43)</f>
        <v>-50.503599999999999</v>
      </c>
      <c r="I46" s="88"/>
      <c r="J46" s="89">
        <f>MIN(J8:J43)</f>
        <v>-53.284700000000001</v>
      </c>
      <c r="K46" s="88"/>
      <c r="L46" s="89">
        <f>MIN(L8:L43)</f>
        <v>-40.686100000000003</v>
      </c>
      <c r="M46" s="88"/>
      <c r="N46" s="89">
        <f>MIN(N8:N43)</f>
        <v>-13.0489</v>
      </c>
      <c r="O46" s="88"/>
      <c r="P46" s="89">
        <f>MIN(P8:P43)</f>
        <v>-7.4634</v>
      </c>
      <c r="Q46" s="88"/>
      <c r="R46" s="89">
        <f>MIN(R8:R43)</f>
        <v>-36.871400000000001</v>
      </c>
      <c r="S46" s="90"/>
    </row>
    <row r="47" spans="1:19" ht="15" thickBot="1" x14ac:dyDescent="0.35">
      <c r="A47" s="91" t="s">
        <v>29</v>
      </c>
      <c r="B47" s="92"/>
      <c r="C47" s="92"/>
      <c r="D47" s="93">
        <f>MAX(D8:D43)</f>
        <v>65.393500000000003</v>
      </c>
      <c r="E47" s="92"/>
      <c r="F47" s="93">
        <f>MAX(F8:F43)</f>
        <v>37.889800000000001</v>
      </c>
      <c r="G47" s="92"/>
      <c r="H47" s="93">
        <f>MAX(H8:H43)</f>
        <v>24.3904</v>
      </c>
      <c r="I47" s="92"/>
      <c r="J47" s="93">
        <f>MAX(J8:J43)</f>
        <v>19.315999999999999</v>
      </c>
      <c r="K47" s="92"/>
      <c r="L47" s="93">
        <f>MAX(L8:L43)</f>
        <v>13.432499999999999</v>
      </c>
      <c r="M47" s="92"/>
      <c r="N47" s="93">
        <f>MAX(N8:N43)</f>
        <v>14.1455</v>
      </c>
      <c r="O47" s="92"/>
      <c r="P47" s="93">
        <f>MAX(P8:P43)</f>
        <v>9.5143000000000004</v>
      </c>
      <c r="Q47" s="92"/>
      <c r="R47" s="93">
        <f>MAX(R8:R43)</f>
        <v>17.350200000000001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44041</v>
      </c>
      <c r="C8" s="65">
        <f>VLOOKUP($A8,'Return Data'!$B$7:$R$1700,4,0)</f>
        <v>22.5486</v>
      </c>
      <c r="D8" s="65">
        <f>VLOOKUP($A8,'Return Data'!$B$7:$R$1700,9,0)</f>
        <v>64.392099999999999</v>
      </c>
      <c r="E8" s="66">
        <f t="shared" ref="E8:E43" si="0">RANK(D8,D$8:D$43,0)</f>
        <v>1</v>
      </c>
      <c r="F8" s="65">
        <f>VLOOKUP($A8,'Return Data'!$B$7:$R$1700,10,0)</f>
        <v>36.964799999999997</v>
      </c>
      <c r="G8" s="66">
        <f t="shared" ref="G8:G43" si="1">RANK(F8,F$8:F$43,0)</f>
        <v>1</v>
      </c>
      <c r="H8" s="65">
        <f>VLOOKUP($A8,'Return Data'!$B$7:$R$1700,11,0)</f>
        <v>6.4120999999999997</v>
      </c>
      <c r="I8" s="66">
        <f t="shared" ref="I8:I20" si="2">RANK(H8,H$8:H$43,0)</f>
        <v>27</v>
      </c>
      <c r="J8" s="65">
        <f>VLOOKUP($A8,'Return Data'!$B$7:$R$1700,12,0)</f>
        <v>-2.9361000000000002</v>
      </c>
      <c r="K8" s="66">
        <f>RANK(J8,J$8:J$43,0)</f>
        <v>29</v>
      </c>
      <c r="L8" s="65">
        <f>VLOOKUP($A8,'Return Data'!$B$7:$R$1700,13,0)</f>
        <v>-3.2016</v>
      </c>
      <c r="M8" s="66">
        <f>RANK(L8,L$8:L$43,0)</f>
        <v>30</v>
      </c>
      <c r="N8" s="65">
        <f>VLOOKUP($A8,'Return Data'!$B$7:$R$1700,17,0)</f>
        <v>0.54079999999999995</v>
      </c>
      <c r="O8" s="66">
        <f>RANK(N8,N$8:N$43,0)</f>
        <v>27</v>
      </c>
      <c r="P8" s="65">
        <f>VLOOKUP($A8,'Return Data'!$B$7:$R$1700,14,0)</f>
        <v>2.0251999999999999</v>
      </c>
      <c r="Q8" s="66">
        <f>RANK(P8,P$8:P$43,0)</f>
        <v>26</v>
      </c>
      <c r="R8" s="65">
        <f>VLOOKUP($A8,'Return Data'!$B$7:$R$1700,16,0)</f>
        <v>7.4242999999999997</v>
      </c>
      <c r="S8" s="67">
        <f t="shared" ref="S8:S43" si="3">RANK(R8,R$8:R$43,0)</f>
        <v>28</v>
      </c>
    </row>
    <row r="9" spans="1:19" x14ac:dyDescent="0.3">
      <c r="A9" s="82" t="s">
        <v>1110</v>
      </c>
      <c r="B9" s="64">
        <f>VLOOKUP($A9,'Return Data'!$B$7:$R$1700,3,0)</f>
        <v>44041</v>
      </c>
      <c r="C9" s="65">
        <f>VLOOKUP($A9,'Return Data'!$B$7:$R$1700,4,0)</f>
        <v>1.3322000000000001</v>
      </c>
      <c r="D9" s="65">
        <f>VLOOKUP($A9,'Return Data'!$B$7:$R$1700,9,0)</f>
        <v>0</v>
      </c>
      <c r="E9" s="66">
        <f t="shared" si="0"/>
        <v>33</v>
      </c>
      <c r="F9" s="65">
        <f>VLOOKUP($A9,'Return Data'!$B$7:$R$1700,10,0)</f>
        <v>0</v>
      </c>
      <c r="G9" s="66">
        <f t="shared" si="1"/>
        <v>34</v>
      </c>
      <c r="H9" s="65">
        <f>VLOOKUP($A9,'Return Data'!$B$7:$R$1700,11,0)</f>
        <v>-50.511800000000001</v>
      </c>
      <c r="I9" s="66">
        <f t="shared" si="2"/>
        <v>33</v>
      </c>
      <c r="J9" s="65"/>
      <c r="K9" s="66"/>
      <c r="L9" s="65"/>
      <c r="M9" s="66"/>
      <c r="N9" s="65"/>
      <c r="O9" s="66"/>
      <c r="P9" s="65"/>
      <c r="Q9" s="66"/>
      <c r="R9" s="65">
        <f>VLOOKUP($A9,'Return Data'!$B$7:$R$1700,16,0)</f>
        <v>-35.376199999999997</v>
      </c>
      <c r="S9" s="67">
        <f t="shared" si="3"/>
        <v>35</v>
      </c>
    </row>
    <row r="10" spans="1:19" x14ac:dyDescent="0.3">
      <c r="A10" s="82" t="s">
        <v>1112</v>
      </c>
      <c r="B10" s="64">
        <f>VLOOKUP($A10,'Return Data'!$B$7:$R$1700,3,0)</f>
        <v>44041</v>
      </c>
      <c r="C10" s="65">
        <f>VLOOKUP($A10,'Return Data'!$B$7:$R$1700,4,0)</f>
        <v>20.186800000000002</v>
      </c>
      <c r="D10" s="65">
        <f>VLOOKUP($A10,'Return Data'!$B$7:$R$1700,9,0)</f>
        <v>15.8005</v>
      </c>
      <c r="E10" s="66">
        <f t="shared" si="0"/>
        <v>12</v>
      </c>
      <c r="F10" s="65">
        <f>VLOOKUP($A10,'Return Data'!$B$7:$R$1700,10,0)</f>
        <v>16.639800000000001</v>
      </c>
      <c r="G10" s="66">
        <f t="shared" si="1"/>
        <v>22</v>
      </c>
      <c r="H10" s="65">
        <f>VLOOKUP($A10,'Return Data'!$B$7:$R$1700,11,0)</f>
        <v>10.828099999999999</v>
      </c>
      <c r="I10" s="66">
        <f t="shared" si="2"/>
        <v>20</v>
      </c>
      <c r="J10" s="65">
        <f>VLOOKUP($A10,'Return Data'!$B$7:$R$1700,12,0)</f>
        <v>10.4247</v>
      </c>
      <c r="K10" s="66">
        <f t="shared" ref="K10:K20" si="4">RANK(J10,J$8:J$43,0)</f>
        <v>19</v>
      </c>
      <c r="L10" s="65">
        <f>VLOOKUP($A10,'Return Data'!$B$7:$R$1700,13,0)</f>
        <v>9.9842999999999993</v>
      </c>
      <c r="M10" s="66">
        <f t="shared" ref="M10:M20" si="5">RANK(L10,L$8:L$43,0)</f>
        <v>16</v>
      </c>
      <c r="N10" s="65">
        <f>VLOOKUP($A10,'Return Data'!$B$7:$R$1700,17,0)</f>
        <v>8.4454999999999991</v>
      </c>
      <c r="O10" s="66">
        <f t="shared" ref="O10:O20" si="6">RANK(N10,N$8:N$43,0)</f>
        <v>18</v>
      </c>
      <c r="P10" s="65">
        <f>VLOOKUP($A10,'Return Data'!$B$7:$R$1700,14,0)</f>
        <v>7.4169999999999998</v>
      </c>
      <c r="Q10" s="66">
        <f t="shared" ref="Q10:Q20" si="7">RANK(P10,P$8:P$43,0)</f>
        <v>11</v>
      </c>
      <c r="R10" s="65">
        <f>VLOOKUP($A10,'Return Data'!$B$7:$R$1700,16,0)</f>
        <v>8.7848000000000006</v>
      </c>
      <c r="S10" s="67">
        <f t="shared" si="3"/>
        <v>10</v>
      </c>
    </row>
    <row r="11" spans="1:19" x14ac:dyDescent="0.3">
      <c r="A11" s="82" t="s">
        <v>1113</v>
      </c>
      <c r="B11" s="64">
        <f>VLOOKUP($A11,'Return Data'!$B$7:$R$1700,3,0)</f>
        <v>44041</v>
      </c>
      <c r="C11" s="65">
        <f>VLOOKUP($A11,'Return Data'!$B$7:$R$1700,4,0)</f>
        <v>14.652900000000001</v>
      </c>
      <c r="D11" s="65">
        <f>VLOOKUP($A11,'Return Data'!$B$7:$R$1700,9,0)</f>
        <v>10.578200000000001</v>
      </c>
      <c r="E11" s="66">
        <f t="shared" si="0"/>
        <v>27</v>
      </c>
      <c r="F11" s="65">
        <f>VLOOKUP($A11,'Return Data'!$B$7:$R$1700,10,0)</f>
        <v>13.6515</v>
      </c>
      <c r="G11" s="66">
        <f t="shared" si="1"/>
        <v>26</v>
      </c>
      <c r="H11" s="65">
        <f>VLOOKUP($A11,'Return Data'!$B$7:$R$1700,11,0)</f>
        <v>9.9723000000000006</v>
      </c>
      <c r="I11" s="66">
        <f t="shared" si="2"/>
        <v>21</v>
      </c>
      <c r="J11" s="65">
        <f>VLOOKUP($A11,'Return Data'!$B$7:$R$1700,12,0)</f>
        <v>8.5103000000000009</v>
      </c>
      <c r="K11" s="66">
        <f t="shared" si="4"/>
        <v>23</v>
      </c>
      <c r="L11" s="65">
        <f>VLOOKUP($A11,'Return Data'!$B$7:$R$1700,13,0)</f>
        <v>7.585</v>
      </c>
      <c r="M11" s="66">
        <f t="shared" si="5"/>
        <v>23</v>
      </c>
      <c r="N11" s="65">
        <f>VLOOKUP($A11,'Return Data'!$B$7:$R$1700,17,0)</f>
        <v>2.6394000000000002</v>
      </c>
      <c r="O11" s="66">
        <f t="shared" si="6"/>
        <v>24</v>
      </c>
      <c r="P11" s="65">
        <f>VLOOKUP($A11,'Return Data'!$B$7:$R$1700,14,0)</f>
        <v>2.7696999999999998</v>
      </c>
      <c r="Q11" s="66">
        <f t="shared" si="7"/>
        <v>25</v>
      </c>
      <c r="R11" s="65">
        <f>VLOOKUP($A11,'Return Data'!$B$7:$R$1700,16,0)</f>
        <v>6.1357999999999997</v>
      </c>
      <c r="S11" s="67">
        <f t="shared" si="3"/>
        <v>31</v>
      </c>
    </row>
    <row r="12" spans="1:19" x14ac:dyDescent="0.3">
      <c r="A12" s="82" t="s">
        <v>1116</v>
      </c>
      <c r="B12" s="64">
        <f>VLOOKUP($A12,'Return Data'!$B$7:$R$1700,3,0)</f>
        <v>44041</v>
      </c>
      <c r="C12" s="65">
        <f>VLOOKUP($A12,'Return Data'!$B$7:$R$1700,4,0)</f>
        <v>61.9221</v>
      </c>
      <c r="D12" s="65">
        <f>VLOOKUP($A12,'Return Data'!$B$7:$R$1700,9,0)</f>
        <v>7.4249999999999998</v>
      </c>
      <c r="E12" s="66">
        <f t="shared" si="0"/>
        <v>32</v>
      </c>
      <c r="F12" s="65">
        <f>VLOOKUP($A12,'Return Data'!$B$7:$R$1700,10,0)</f>
        <v>20.318100000000001</v>
      </c>
      <c r="G12" s="66">
        <f t="shared" si="1"/>
        <v>9</v>
      </c>
      <c r="H12" s="65">
        <f>VLOOKUP($A12,'Return Data'!$B$7:$R$1700,11,0)</f>
        <v>12.8651</v>
      </c>
      <c r="I12" s="66">
        <f t="shared" si="2"/>
        <v>17</v>
      </c>
      <c r="J12" s="65">
        <f>VLOOKUP($A12,'Return Data'!$B$7:$R$1700,12,0)</f>
        <v>10.8348</v>
      </c>
      <c r="K12" s="66">
        <f t="shared" si="4"/>
        <v>16</v>
      </c>
      <c r="L12" s="65">
        <f>VLOOKUP($A12,'Return Data'!$B$7:$R$1700,13,0)</f>
        <v>9.3571000000000009</v>
      </c>
      <c r="M12" s="66">
        <f t="shared" si="5"/>
        <v>17</v>
      </c>
      <c r="N12" s="65">
        <f>VLOOKUP($A12,'Return Data'!$B$7:$R$1700,17,0)</f>
        <v>5.5309999999999997</v>
      </c>
      <c r="O12" s="66">
        <f t="shared" si="6"/>
        <v>22</v>
      </c>
      <c r="P12" s="65">
        <f>VLOOKUP($A12,'Return Data'!$B$7:$R$1700,14,0)</f>
        <v>5.0965999999999996</v>
      </c>
      <c r="Q12" s="66">
        <f t="shared" si="7"/>
        <v>22</v>
      </c>
      <c r="R12" s="65">
        <f>VLOOKUP($A12,'Return Data'!$B$7:$R$1700,16,0)</f>
        <v>8.1521000000000008</v>
      </c>
      <c r="S12" s="67">
        <f t="shared" si="3"/>
        <v>17</v>
      </c>
    </row>
    <row r="13" spans="1:19" x14ac:dyDescent="0.3">
      <c r="A13" s="82" t="s">
        <v>1121</v>
      </c>
      <c r="B13" s="64">
        <f>VLOOKUP($A13,'Return Data'!$B$7:$R$1700,3,0)</f>
        <v>44041</v>
      </c>
      <c r="C13" s="65">
        <f>VLOOKUP($A13,'Return Data'!$B$7:$R$1700,4,0)</f>
        <v>21.954799999999999</v>
      </c>
      <c r="D13" s="65">
        <f>VLOOKUP($A13,'Return Data'!$B$7:$R$1700,9,0)</f>
        <v>11.0611</v>
      </c>
      <c r="E13" s="66">
        <f t="shared" si="0"/>
        <v>26</v>
      </c>
      <c r="F13" s="65">
        <f>VLOOKUP($A13,'Return Data'!$B$7:$R$1700,10,0)</f>
        <v>21.798999999999999</v>
      </c>
      <c r="G13" s="66">
        <f t="shared" si="1"/>
        <v>6</v>
      </c>
      <c r="H13" s="65">
        <f>VLOOKUP($A13,'Return Data'!$B$7:$R$1700,11,0)</f>
        <v>-1.036</v>
      </c>
      <c r="I13" s="66">
        <f t="shared" si="2"/>
        <v>29</v>
      </c>
      <c r="J13" s="65">
        <f>VLOOKUP($A13,'Return Data'!$B$7:$R$1700,12,0)</f>
        <v>-4.8846999999999996</v>
      </c>
      <c r="K13" s="66">
        <f t="shared" si="4"/>
        <v>30</v>
      </c>
      <c r="L13" s="65">
        <f>VLOOKUP($A13,'Return Data'!$B$7:$R$1700,13,0)</f>
        <v>-3.1671</v>
      </c>
      <c r="M13" s="66">
        <f t="shared" si="5"/>
        <v>29</v>
      </c>
      <c r="N13" s="65">
        <f>VLOOKUP($A13,'Return Data'!$B$7:$R$1700,17,0)</f>
        <v>2.1166</v>
      </c>
      <c r="O13" s="66">
        <f t="shared" si="6"/>
        <v>26</v>
      </c>
      <c r="P13" s="65">
        <f>VLOOKUP($A13,'Return Data'!$B$7:$R$1700,14,0)</f>
        <v>3.6577999999999999</v>
      </c>
      <c r="Q13" s="66">
        <f t="shared" si="7"/>
        <v>23</v>
      </c>
      <c r="R13" s="65">
        <f>VLOOKUP($A13,'Return Data'!$B$7:$R$1700,16,0)</f>
        <v>7.6722000000000001</v>
      </c>
      <c r="S13" s="67">
        <f t="shared" si="3"/>
        <v>24</v>
      </c>
    </row>
    <row r="14" spans="1:19" x14ac:dyDescent="0.3">
      <c r="A14" s="82" t="s">
        <v>1123</v>
      </c>
      <c r="B14" s="64">
        <f>VLOOKUP($A14,'Return Data'!$B$7:$R$1700,3,0)</f>
        <v>44041</v>
      </c>
      <c r="C14" s="65">
        <f>VLOOKUP($A14,'Return Data'!$B$7:$R$1700,4,0)</f>
        <v>41.409599999999998</v>
      </c>
      <c r="D14" s="65">
        <f>VLOOKUP($A14,'Return Data'!$B$7:$R$1700,9,0)</f>
        <v>16.3078</v>
      </c>
      <c r="E14" s="66">
        <f t="shared" si="0"/>
        <v>10</v>
      </c>
      <c r="F14" s="65">
        <f>VLOOKUP($A14,'Return Data'!$B$7:$R$1700,10,0)</f>
        <v>17.725100000000001</v>
      </c>
      <c r="G14" s="66">
        <f t="shared" si="1"/>
        <v>17</v>
      </c>
      <c r="H14" s="65">
        <f>VLOOKUP($A14,'Return Data'!$B$7:$R$1700,11,0)</f>
        <v>8.8920999999999992</v>
      </c>
      <c r="I14" s="66">
        <f t="shared" si="2"/>
        <v>23</v>
      </c>
      <c r="J14" s="65">
        <f>VLOOKUP($A14,'Return Data'!$B$7:$R$1700,12,0)</f>
        <v>9.2911999999999999</v>
      </c>
      <c r="K14" s="66">
        <f t="shared" si="4"/>
        <v>22</v>
      </c>
      <c r="L14" s="65">
        <f>VLOOKUP($A14,'Return Data'!$B$7:$R$1700,13,0)</f>
        <v>8.7035999999999998</v>
      </c>
      <c r="M14" s="66">
        <f t="shared" si="5"/>
        <v>19</v>
      </c>
      <c r="N14" s="65">
        <f>VLOOKUP($A14,'Return Data'!$B$7:$R$1700,17,0)</f>
        <v>8.7881</v>
      </c>
      <c r="O14" s="66">
        <f t="shared" si="6"/>
        <v>16</v>
      </c>
      <c r="P14" s="65">
        <f>VLOOKUP($A14,'Return Data'!$B$7:$R$1700,14,0)</f>
        <v>7.2179000000000002</v>
      </c>
      <c r="Q14" s="66">
        <f t="shared" si="7"/>
        <v>13</v>
      </c>
      <c r="R14" s="65">
        <f>VLOOKUP($A14,'Return Data'!$B$7:$R$1700,16,0)</f>
        <v>7.9889000000000001</v>
      </c>
      <c r="S14" s="67">
        <f t="shared" si="3"/>
        <v>19</v>
      </c>
    </row>
    <row r="15" spans="1:19" x14ac:dyDescent="0.3">
      <c r="A15" s="82" t="s">
        <v>1125</v>
      </c>
      <c r="B15" s="64">
        <f>VLOOKUP($A15,'Return Data'!$B$7:$R$1700,3,0)</f>
        <v>44041</v>
      </c>
      <c r="C15" s="65">
        <f>VLOOKUP($A15,'Return Data'!$B$7:$R$1700,4,0)</f>
        <v>32.256999999999998</v>
      </c>
      <c r="D15" s="65">
        <f>VLOOKUP($A15,'Return Data'!$B$7:$R$1700,9,0)</f>
        <v>20.527200000000001</v>
      </c>
      <c r="E15" s="66">
        <f t="shared" si="0"/>
        <v>5</v>
      </c>
      <c r="F15" s="65">
        <f>VLOOKUP($A15,'Return Data'!$B$7:$R$1700,10,0)</f>
        <v>20.3794</v>
      </c>
      <c r="G15" s="66">
        <f t="shared" si="1"/>
        <v>8</v>
      </c>
      <c r="H15" s="65">
        <f>VLOOKUP($A15,'Return Data'!$B$7:$R$1700,11,0)</f>
        <v>9.9263999999999992</v>
      </c>
      <c r="I15" s="66">
        <f t="shared" si="2"/>
        <v>22</v>
      </c>
      <c r="J15" s="65">
        <f>VLOOKUP($A15,'Return Data'!$B$7:$R$1700,12,0)</f>
        <v>10.670400000000001</v>
      </c>
      <c r="K15" s="66">
        <f t="shared" si="4"/>
        <v>17</v>
      </c>
      <c r="L15" s="65">
        <f>VLOOKUP($A15,'Return Data'!$B$7:$R$1700,13,0)</f>
        <v>10.4308</v>
      </c>
      <c r="M15" s="66">
        <f t="shared" si="5"/>
        <v>13</v>
      </c>
      <c r="N15" s="65">
        <f>VLOOKUP($A15,'Return Data'!$B$7:$R$1700,17,0)</f>
        <v>8.7669999999999995</v>
      </c>
      <c r="O15" s="66">
        <f t="shared" si="6"/>
        <v>17</v>
      </c>
      <c r="P15" s="65">
        <f>VLOOKUP($A15,'Return Data'!$B$7:$R$1700,14,0)</f>
        <v>7.1365999999999996</v>
      </c>
      <c r="Q15" s="66">
        <f t="shared" si="7"/>
        <v>15</v>
      </c>
      <c r="R15" s="65">
        <f>VLOOKUP($A15,'Return Data'!$B$7:$R$1700,16,0)</f>
        <v>7.6539999999999999</v>
      </c>
      <c r="S15" s="67">
        <f t="shared" si="3"/>
        <v>25</v>
      </c>
    </row>
    <row r="16" spans="1:19" x14ac:dyDescent="0.3">
      <c r="A16" s="82" t="s">
        <v>1128</v>
      </c>
      <c r="B16" s="64">
        <f>VLOOKUP($A16,'Return Data'!$B$7:$R$1700,3,0)</f>
        <v>44041</v>
      </c>
      <c r="C16" s="65">
        <f>VLOOKUP($A16,'Return Data'!$B$7:$R$1700,4,0)</f>
        <v>35.992699999999999</v>
      </c>
      <c r="D16" s="65">
        <f>VLOOKUP($A16,'Return Data'!$B$7:$R$1700,9,0)</f>
        <v>11.061999999999999</v>
      </c>
      <c r="E16" s="66">
        <f t="shared" si="0"/>
        <v>25</v>
      </c>
      <c r="F16" s="65">
        <f>VLOOKUP($A16,'Return Data'!$B$7:$R$1700,10,0)</f>
        <v>16.7075</v>
      </c>
      <c r="G16" s="66">
        <f t="shared" si="1"/>
        <v>20</v>
      </c>
      <c r="H16" s="65">
        <f>VLOOKUP($A16,'Return Data'!$B$7:$R$1700,11,0)</f>
        <v>14.692</v>
      </c>
      <c r="I16" s="66">
        <f t="shared" si="2"/>
        <v>12</v>
      </c>
      <c r="J16" s="65">
        <f>VLOOKUP($A16,'Return Data'!$B$7:$R$1700,12,0)</f>
        <v>11.870100000000001</v>
      </c>
      <c r="K16" s="66">
        <f t="shared" si="4"/>
        <v>15</v>
      </c>
      <c r="L16" s="65">
        <f>VLOOKUP($A16,'Return Data'!$B$7:$R$1700,13,0)</f>
        <v>10.895799999999999</v>
      </c>
      <c r="M16" s="66">
        <f t="shared" si="5"/>
        <v>10</v>
      </c>
      <c r="N16" s="65">
        <f>VLOOKUP($A16,'Return Data'!$B$7:$R$1700,17,0)</f>
        <v>10.6546</v>
      </c>
      <c r="O16" s="66">
        <f t="shared" si="6"/>
        <v>12</v>
      </c>
      <c r="P16" s="65">
        <f>VLOOKUP($A16,'Return Data'!$B$7:$R$1700,14,0)</f>
        <v>8.1350999999999996</v>
      </c>
      <c r="Q16" s="66">
        <f t="shared" si="7"/>
        <v>8</v>
      </c>
      <c r="R16" s="65">
        <f>VLOOKUP($A16,'Return Data'!$B$7:$R$1700,16,0)</f>
        <v>7.7908999999999997</v>
      </c>
      <c r="S16" s="67">
        <f t="shared" si="3"/>
        <v>22</v>
      </c>
    </row>
    <row r="17" spans="1:19" x14ac:dyDescent="0.3">
      <c r="A17" s="82" t="s">
        <v>1130</v>
      </c>
      <c r="B17" s="64">
        <f>VLOOKUP($A17,'Return Data'!$B$7:$R$1700,3,0)</f>
        <v>44041</v>
      </c>
      <c r="C17" s="65">
        <f>VLOOKUP($A17,'Return Data'!$B$7:$R$1700,4,0)</f>
        <v>17.4053</v>
      </c>
      <c r="D17" s="65">
        <f>VLOOKUP($A17,'Return Data'!$B$7:$R$1700,9,0)</f>
        <v>12.8423</v>
      </c>
      <c r="E17" s="66">
        <f t="shared" si="0"/>
        <v>22</v>
      </c>
      <c r="F17" s="65">
        <f>VLOOKUP($A17,'Return Data'!$B$7:$R$1700,10,0)</f>
        <v>11.170500000000001</v>
      </c>
      <c r="G17" s="66">
        <f t="shared" si="1"/>
        <v>29</v>
      </c>
      <c r="H17" s="65">
        <f>VLOOKUP($A17,'Return Data'!$B$7:$R$1700,11,0)</f>
        <v>12.039400000000001</v>
      </c>
      <c r="I17" s="66">
        <f t="shared" si="2"/>
        <v>19</v>
      </c>
      <c r="J17" s="65">
        <f>VLOOKUP($A17,'Return Data'!$B$7:$R$1700,12,0)</f>
        <v>9.6545000000000005</v>
      </c>
      <c r="K17" s="66">
        <f t="shared" si="4"/>
        <v>21</v>
      </c>
      <c r="L17" s="65">
        <f>VLOOKUP($A17,'Return Data'!$B$7:$R$1700,13,0)</f>
        <v>8.1777999999999995</v>
      </c>
      <c r="M17" s="66">
        <f t="shared" si="5"/>
        <v>21</v>
      </c>
      <c r="N17" s="65">
        <f>VLOOKUP($A17,'Return Data'!$B$7:$R$1700,17,0)</f>
        <v>8.8033999999999999</v>
      </c>
      <c r="O17" s="66">
        <f t="shared" si="6"/>
        <v>15</v>
      </c>
      <c r="P17" s="65">
        <f>VLOOKUP($A17,'Return Data'!$B$7:$R$1700,14,0)</f>
        <v>8.4052000000000007</v>
      </c>
      <c r="Q17" s="66">
        <f t="shared" si="7"/>
        <v>3</v>
      </c>
      <c r="R17" s="65">
        <f>VLOOKUP($A17,'Return Data'!$B$7:$R$1700,16,0)</f>
        <v>7.7676999999999996</v>
      </c>
      <c r="S17" s="67">
        <f t="shared" si="3"/>
        <v>23</v>
      </c>
    </row>
    <row r="18" spans="1:19" x14ac:dyDescent="0.3">
      <c r="A18" s="82" t="s">
        <v>1131</v>
      </c>
      <c r="B18" s="64">
        <f>VLOOKUP($A18,'Return Data'!$B$7:$R$1700,3,0)</f>
        <v>44041</v>
      </c>
      <c r="C18" s="65">
        <f>VLOOKUP($A18,'Return Data'!$B$7:$R$1700,4,0)</f>
        <v>16.615300000000001</v>
      </c>
      <c r="D18" s="65">
        <f>VLOOKUP($A18,'Return Data'!$B$7:$R$1700,9,0)</f>
        <v>11.449400000000001</v>
      </c>
      <c r="E18" s="66">
        <f t="shared" si="0"/>
        <v>23</v>
      </c>
      <c r="F18" s="65">
        <f>VLOOKUP($A18,'Return Data'!$B$7:$R$1700,10,0)</f>
        <v>24.699200000000001</v>
      </c>
      <c r="G18" s="66">
        <f t="shared" si="1"/>
        <v>3</v>
      </c>
      <c r="H18" s="65">
        <f>VLOOKUP($A18,'Return Data'!$B$7:$R$1700,11,0)</f>
        <v>5.5662000000000003</v>
      </c>
      <c r="I18" s="66">
        <f t="shared" si="2"/>
        <v>28</v>
      </c>
      <c r="J18" s="65">
        <f>VLOOKUP($A18,'Return Data'!$B$7:$R$1700,12,0)</f>
        <v>7.1066000000000003</v>
      </c>
      <c r="K18" s="66">
        <f t="shared" si="4"/>
        <v>26</v>
      </c>
      <c r="L18" s="65">
        <f>VLOOKUP($A18,'Return Data'!$B$7:$R$1700,13,0)</f>
        <v>7.8468999999999998</v>
      </c>
      <c r="M18" s="66">
        <f t="shared" si="5"/>
        <v>22</v>
      </c>
      <c r="N18" s="65">
        <f>VLOOKUP($A18,'Return Data'!$B$7:$R$1700,17,0)</f>
        <v>6.7678000000000003</v>
      </c>
      <c r="O18" s="66">
        <f t="shared" si="6"/>
        <v>21</v>
      </c>
      <c r="P18" s="65">
        <f>VLOOKUP($A18,'Return Data'!$B$7:$R$1700,14,0)</f>
        <v>6.0518000000000001</v>
      </c>
      <c r="Q18" s="66">
        <f t="shared" si="7"/>
        <v>19</v>
      </c>
      <c r="R18" s="65">
        <f>VLOOKUP($A18,'Return Data'!$B$7:$R$1700,16,0)</f>
        <v>8.3084000000000007</v>
      </c>
      <c r="S18" s="67">
        <f t="shared" si="3"/>
        <v>14</v>
      </c>
    </row>
    <row r="19" spans="1:19" x14ac:dyDescent="0.3">
      <c r="A19" s="82" t="s">
        <v>1134</v>
      </c>
      <c r="B19" s="64">
        <f>VLOOKUP($A19,'Return Data'!$B$7:$R$1700,3,0)</f>
        <v>44041</v>
      </c>
      <c r="C19" s="65">
        <f>VLOOKUP($A19,'Return Data'!$B$7:$R$1700,4,0)</f>
        <v>14.932</v>
      </c>
      <c r="D19" s="65">
        <f>VLOOKUP($A19,'Return Data'!$B$7:$R$1700,9,0)</f>
        <v>17.6568</v>
      </c>
      <c r="E19" s="66">
        <f t="shared" si="0"/>
        <v>9</v>
      </c>
      <c r="F19" s="65">
        <f>VLOOKUP($A19,'Return Data'!$B$7:$R$1700,10,0)</f>
        <v>15.823</v>
      </c>
      <c r="G19" s="66">
        <f t="shared" si="1"/>
        <v>24</v>
      </c>
      <c r="H19" s="65">
        <f>VLOOKUP($A19,'Return Data'!$B$7:$R$1700,11,0)</f>
        <v>6.4847000000000001</v>
      </c>
      <c r="I19" s="66">
        <f t="shared" si="2"/>
        <v>26</v>
      </c>
      <c r="J19" s="65">
        <f>VLOOKUP($A19,'Return Data'!$B$7:$R$1700,12,0)</f>
        <v>7.9635999999999996</v>
      </c>
      <c r="K19" s="66">
        <f t="shared" si="4"/>
        <v>24</v>
      </c>
      <c r="L19" s="65">
        <f>VLOOKUP($A19,'Return Data'!$B$7:$R$1700,13,0)</f>
        <v>7.5438999999999998</v>
      </c>
      <c r="M19" s="66">
        <f t="shared" si="5"/>
        <v>24</v>
      </c>
      <c r="N19" s="65">
        <f>VLOOKUP($A19,'Return Data'!$B$7:$R$1700,17,0)</f>
        <v>7.1177000000000001</v>
      </c>
      <c r="O19" s="66">
        <f t="shared" si="6"/>
        <v>20</v>
      </c>
      <c r="P19" s="65">
        <f>VLOOKUP($A19,'Return Data'!$B$7:$R$1700,14,0)</f>
        <v>5.7045000000000003</v>
      </c>
      <c r="Q19" s="66">
        <f t="shared" si="7"/>
        <v>20</v>
      </c>
      <c r="R19" s="65">
        <f>VLOOKUP($A19,'Return Data'!$B$7:$R$1700,16,0)</f>
        <v>7.5754000000000001</v>
      </c>
      <c r="S19" s="67">
        <f t="shared" si="3"/>
        <v>26</v>
      </c>
    </row>
    <row r="20" spans="1:19" x14ac:dyDescent="0.3">
      <c r="A20" s="82" t="s">
        <v>1135</v>
      </c>
      <c r="B20" s="64">
        <f>VLOOKUP($A20,'Return Data'!$B$7:$R$1700,3,0)</f>
        <v>44041</v>
      </c>
      <c r="C20" s="65">
        <f>VLOOKUP($A20,'Return Data'!$B$7:$R$1700,4,0)</f>
        <v>10.4778</v>
      </c>
      <c r="D20" s="65">
        <f>VLOOKUP($A20,'Return Data'!$B$7:$R$1700,9,0)</f>
        <v>-11.2058</v>
      </c>
      <c r="E20" s="66">
        <f t="shared" si="0"/>
        <v>35</v>
      </c>
      <c r="F20" s="65">
        <f>VLOOKUP($A20,'Return Data'!$B$7:$R$1700,10,0)</f>
        <v>3.7751999999999999</v>
      </c>
      <c r="G20" s="66">
        <f t="shared" si="1"/>
        <v>33</v>
      </c>
      <c r="H20" s="65">
        <f>VLOOKUP($A20,'Return Data'!$B$7:$R$1700,11,0)</f>
        <v>-50.469299999999997</v>
      </c>
      <c r="I20" s="66">
        <f t="shared" si="2"/>
        <v>32</v>
      </c>
      <c r="J20" s="65">
        <f>VLOOKUP($A20,'Return Data'!$B$7:$R$1700,12,0)</f>
        <v>-33.998899999999999</v>
      </c>
      <c r="K20" s="66">
        <f t="shared" si="4"/>
        <v>31</v>
      </c>
      <c r="L20" s="65">
        <f>VLOOKUP($A20,'Return Data'!$B$7:$R$1700,13,0)</f>
        <v>-24.701799999999999</v>
      </c>
      <c r="M20" s="66">
        <f t="shared" si="5"/>
        <v>31</v>
      </c>
      <c r="N20" s="65">
        <f>VLOOKUP($A20,'Return Data'!$B$7:$R$1700,17,0)</f>
        <v>-13.767099999999999</v>
      </c>
      <c r="O20" s="66">
        <f t="shared" si="6"/>
        <v>30</v>
      </c>
      <c r="P20" s="65">
        <f>VLOOKUP($A20,'Return Data'!$B$7:$R$1700,14,0)</f>
        <v>-8.2957999999999998</v>
      </c>
      <c r="Q20" s="66">
        <f t="shared" si="7"/>
        <v>30</v>
      </c>
      <c r="R20" s="65">
        <f>VLOOKUP($A20,'Return Data'!$B$7:$R$1700,16,0)</f>
        <v>0.76859999999999995</v>
      </c>
      <c r="S20" s="67">
        <f t="shared" si="3"/>
        <v>34</v>
      </c>
    </row>
    <row r="21" spans="1:19" x14ac:dyDescent="0.3">
      <c r="A21" s="82" t="s">
        <v>1137</v>
      </c>
      <c r="B21" s="64">
        <f>VLOOKUP($A21,'Return Data'!$B$7:$R$1700,3,0)</f>
        <v>44041</v>
      </c>
      <c r="C21" s="65">
        <f>VLOOKUP($A21,'Return Data'!$B$7:$R$1700,4,0)</f>
        <v>5.4300000000000001E-2</v>
      </c>
      <c r="D21" s="65">
        <f>VLOOKUP($A21,'Return Data'!$B$7:$R$1700,9,0)</f>
        <v>9.0290999999999997</v>
      </c>
      <c r="E21" s="66">
        <f t="shared" si="0"/>
        <v>29</v>
      </c>
      <c r="F21" s="65">
        <f>VLOOKUP($A21,'Return Data'!$B$7:$R$1700,10,0)</f>
        <v>9.0643999999999991</v>
      </c>
      <c r="G21" s="66">
        <f t="shared" si="1"/>
        <v>30</v>
      </c>
      <c r="H21" s="65"/>
      <c r="I21" s="66"/>
      <c r="J21" s="65"/>
      <c r="K21" s="66"/>
      <c r="L21" s="65"/>
      <c r="M21" s="66"/>
      <c r="N21" s="65"/>
      <c r="O21" s="66"/>
      <c r="P21" s="65"/>
      <c r="Q21" s="66"/>
      <c r="R21" s="65">
        <f>VLOOKUP($A21,'Return Data'!$B$7:$R$1700,16,0)</f>
        <v>9.4556000000000004</v>
      </c>
      <c r="S21" s="67">
        <f t="shared" si="3"/>
        <v>4</v>
      </c>
    </row>
    <row r="22" spans="1:19" x14ac:dyDescent="0.3">
      <c r="A22" s="82" t="s">
        <v>1142</v>
      </c>
      <c r="B22" s="64">
        <f>VLOOKUP($A22,'Return Data'!$B$7:$R$1700,3,0)</f>
        <v>44041</v>
      </c>
      <c r="C22" s="65">
        <f>VLOOKUP($A22,'Return Data'!$B$7:$R$1700,4,0)</f>
        <v>37.758000000000003</v>
      </c>
      <c r="D22" s="65">
        <f>VLOOKUP($A22,'Return Data'!$B$7:$R$1700,9,0)</f>
        <v>13.1851</v>
      </c>
      <c r="E22" s="66">
        <f t="shared" si="0"/>
        <v>21</v>
      </c>
      <c r="F22" s="65">
        <f>VLOOKUP($A22,'Return Data'!$B$7:$R$1700,10,0)</f>
        <v>20.029199999999999</v>
      </c>
      <c r="G22" s="66">
        <f t="shared" si="1"/>
        <v>10</v>
      </c>
      <c r="H22" s="65">
        <f>VLOOKUP($A22,'Return Data'!$B$7:$R$1700,11,0)</f>
        <v>13.666600000000001</v>
      </c>
      <c r="I22" s="66">
        <f>RANK(H22,H$8:H$43,0)</f>
        <v>15</v>
      </c>
      <c r="J22" s="65">
        <f>VLOOKUP($A22,'Return Data'!$B$7:$R$1700,12,0)</f>
        <v>12.990500000000001</v>
      </c>
      <c r="K22" s="66">
        <f>RANK(J22,J$8:J$43,0)</f>
        <v>9</v>
      </c>
      <c r="L22" s="65">
        <f>VLOOKUP($A22,'Return Data'!$B$7:$R$1700,13,0)</f>
        <v>12.1105</v>
      </c>
      <c r="M22" s="66">
        <f>RANK(L22,L$8:L$43,0)</f>
        <v>4</v>
      </c>
      <c r="N22" s="65">
        <f>VLOOKUP($A22,'Return Data'!$B$7:$R$1700,17,0)</f>
        <v>11.067299999999999</v>
      </c>
      <c r="O22" s="66">
        <f>RANK(N22,N$8:N$43,0)</f>
        <v>9</v>
      </c>
      <c r="P22" s="65">
        <f>VLOOKUP($A22,'Return Data'!$B$7:$R$1700,14,0)</f>
        <v>8.8246000000000002</v>
      </c>
      <c r="Q22" s="66">
        <f>RANK(P22,P$8:P$43,0)</f>
        <v>2</v>
      </c>
      <c r="R22" s="65">
        <f>VLOOKUP($A22,'Return Data'!$B$7:$R$1700,16,0)</f>
        <v>8.2589000000000006</v>
      </c>
      <c r="S22" s="67">
        <f t="shared" si="3"/>
        <v>16</v>
      </c>
    </row>
    <row r="23" spans="1:19" x14ac:dyDescent="0.3">
      <c r="A23" s="82" t="s">
        <v>1143</v>
      </c>
      <c r="B23" s="64">
        <f>VLOOKUP($A23,'Return Data'!$B$7:$R$1700,3,0)</f>
        <v>44041</v>
      </c>
      <c r="C23" s="65">
        <f>VLOOKUP($A23,'Return Data'!$B$7:$R$1700,4,0)</f>
        <v>57.078899999999997</v>
      </c>
      <c r="D23" s="65">
        <f>VLOOKUP($A23,'Return Data'!$B$7:$R$1700,9,0)</f>
        <v>13.715999999999999</v>
      </c>
      <c r="E23" s="66">
        <f t="shared" si="0"/>
        <v>19</v>
      </c>
      <c r="F23" s="65">
        <f>VLOOKUP($A23,'Return Data'!$B$7:$R$1700,10,0)</f>
        <v>17.743200000000002</v>
      </c>
      <c r="G23" s="66">
        <f t="shared" si="1"/>
        <v>16</v>
      </c>
      <c r="H23" s="65">
        <f>VLOOKUP($A23,'Return Data'!$B$7:$R$1700,11,0)</f>
        <v>7.7717000000000001</v>
      </c>
      <c r="I23" s="66">
        <f>RANK(H23,H$8:H$43,0)</f>
        <v>25</v>
      </c>
      <c r="J23" s="65">
        <f>VLOOKUP($A23,'Return Data'!$B$7:$R$1700,12,0)</f>
        <v>7.5595999999999997</v>
      </c>
      <c r="K23" s="66">
        <f>RANK(J23,J$8:J$43,0)</f>
        <v>25</v>
      </c>
      <c r="L23" s="65">
        <f>VLOOKUP($A23,'Return Data'!$B$7:$R$1700,13,0)</f>
        <v>7.0899000000000001</v>
      </c>
      <c r="M23" s="66">
        <f>RANK(L23,L$8:L$43,0)</f>
        <v>25</v>
      </c>
      <c r="N23" s="65">
        <f>VLOOKUP($A23,'Return Data'!$B$7:$R$1700,17,0)</f>
        <v>7.6391999999999998</v>
      </c>
      <c r="O23" s="66">
        <f>RANK(N23,N$8:N$43,0)</f>
        <v>19</v>
      </c>
      <c r="P23" s="65">
        <f>VLOOKUP($A23,'Return Data'!$B$7:$R$1700,14,0)</f>
        <v>6.1546000000000003</v>
      </c>
      <c r="Q23" s="66">
        <f>RANK(P23,P$8:P$43,0)</f>
        <v>18</v>
      </c>
      <c r="R23" s="65">
        <f>VLOOKUP($A23,'Return Data'!$B$7:$R$1700,16,0)</f>
        <v>8.0020000000000007</v>
      </c>
      <c r="S23" s="67">
        <f t="shared" si="3"/>
        <v>18</v>
      </c>
    </row>
    <row r="24" spans="1:19" x14ac:dyDescent="0.3">
      <c r="A24" s="82" t="s">
        <v>1147</v>
      </c>
      <c r="B24" s="64">
        <f>VLOOKUP($A24,'Return Data'!$B$7:$R$1700,3,0)</f>
        <v>44041</v>
      </c>
      <c r="C24" s="65">
        <f>VLOOKUP($A24,'Return Data'!$B$7:$R$1700,4,0)</f>
        <v>27.284800000000001</v>
      </c>
      <c r="D24" s="65">
        <f>VLOOKUP($A24,'Return Data'!$B$7:$R$1700,9,0)</f>
        <v>15.105499999999999</v>
      </c>
      <c r="E24" s="66">
        <f t="shared" si="0"/>
        <v>15</v>
      </c>
      <c r="F24" s="65">
        <f>VLOOKUP($A24,'Return Data'!$B$7:$R$1700,10,0)</f>
        <v>19.799399999999999</v>
      </c>
      <c r="G24" s="66">
        <f t="shared" si="1"/>
        <v>12</v>
      </c>
      <c r="H24" s="65">
        <f>VLOOKUP($A24,'Return Data'!$B$7:$R$1700,11,0)</f>
        <v>14.9581</v>
      </c>
      <c r="I24" s="66">
        <f>RANK(H24,H$8:H$43,0)</f>
        <v>11</v>
      </c>
      <c r="J24" s="65">
        <f>VLOOKUP($A24,'Return Data'!$B$7:$R$1700,12,0)</f>
        <v>12.610200000000001</v>
      </c>
      <c r="K24" s="66">
        <f>RANK(J24,J$8:J$43,0)</f>
        <v>11</v>
      </c>
      <c r="L24" s="65">
        <f>VLOOKUP($A24,'Return Data'!$B$7:$R$1700,13,0)</f>
        <v>11.187900000000001</v>
      </c>
      <c r="M24" s="66">
        <f>RANK(L24,L$8:L$43,0)</f>
        <v>8</v>
      </c>
      <c r="N24" s="65">
        <f>VLOOKUP($A24,'Return Data'!$B$7:$R$1700,17,0)</f>
        <v>0.52329999999999999</v>
      </c>
      <c r="O24" s="66">
        <f>RANK(N24,N$8:N$43,0)</f>
        <v>28</v>
      </c>
      <c r="P24" s="65">
        <f>VLOOKUP($A24,'Return Data'!$B$7:$R$1700,14,0)</f>
        <v>1.1088</v>
      </c>
      <c r="Q24" s="66">
        <f>RANK(P24,P$8:P$43,0)</f>
        <v>28</v>
      </c>
      <c r="R24" s="65">
        <f>VLOOKUP($A24,'Return Data'!$B$7:$R$1700,16,0)</f>
        <v>5.8399000000000001</v>
      </c>
      <c r="S24" s="67">
        <f t="shared" si="3"/>
        <v>33</v>
      </c>
    </row>
    <row r="25" spans="1:19" x14ac:dyDescent="0.3">
      <c r="A25" s="82" t="s">
        <v>1148</v>
      </c>
      <c r="B25" s="64">
        <f>VLOOKUP($A25,'Return Data'!$B$7:$R$1700,3,0)</f>
        <v>44041</v>
      </c>
      <c r="C25" s="65">
        <f>VLOOKUP($A25,'Return Data'!$B$7:$R$1700,4,0)</f>
        <v>0.7853</v>
      </c>
      <c r="D25" s="65">
        <f>VLOOKUP($A25,'Return Data'!$B$7:$R$1700,9,0)</f>
        <v>0</v>
      </c>
      <c r="E25" s="66">
        <f t="shared" si="0"/>
        <v>33</v>
      </c>
      <c r="F25" s="65">
        <f>VLOOKUP($A25,'Return Data'!$B$7:$R$1700,10,0)</f>
        <v>-100.39919999999999</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-40.692100000000003</v>
      </c>
      <c r="M25" s="66">
        <f>RANK(L25,L$8:L$43,0)</f>
        <v>32</v>
      </c>
      <c r="N25" s="65"/>
      <c r="O25" s="66"/>
      <c r="P25" s="65"/>
      <c r="Q25" s="66"/>
      <c r="R25" s="65">
        <f>VLOOKUP($A25,'Return Data'!$B$7:$R$1700,16,0)</f>
        <v>-36.873899999999999</v>
      </c>
      <c r="S25" s="67">
        <f t="shared" si="3"/>
        <v>36</v>
      </c>
    </row>
    <row r="26" spans="1:19" x14ac:dyDescent="0.3">
      <c r="A26" s="82" t="s">
        <v>1152</v>
      </c>
      <c r="B26" s="64">
        <f>VLOOKUP($A26,'Return Data'!$B$7:$R$1700,3,0)</f>
        <v>44041</v>
      </c>
      <c r="C26" s="65">
        <f>VLOOKUP($A26,'Return Data'!$B$7:$R$1700,4,0)</f>
        <v>0.1019</v>
      </c>
      <c r="D26" s="65">
        <f>VLOOKUP($A26,'Return Data'!$B$7:$R$1700,9,0)</f>
        <v>8.4156999999999993</v>
      </c>
      <c r="E26" s="66">
        <f t="shared" si="0"/>
        <v>31</v>
      </c>
      <c r="F26" s="65">
        <f>VLOOKUP($A26,'Return Data'!$B$7:$R$1700,10,0)</f>
        <v>8.8506999999999998</v>
      </c>
      <c r="G26" s="66">
        <f t="shared" si="1"/>
        <v>31</v>
      </c>
      <c r="H26" s="65"/>
      <c r="I26" s="66"/>
      <c r="J26" s="65"/>
      <c r="K26" s="66"/>
      <c r="L26" s="65"/>
      <c r="M26" s="66"/>
      <c r="N26" s="65"/>
      <c r="O26" s="66"/>
      <c r="P26" s="65"/>
      <c r="Q26" s="66"/>
      <c r="R26" s="65">
        <f>VLOOKUP($A26,'Return Data'!$B$7:$R$1700,16,0)</f>
        <v>8.9114000000000004</v>
      </c>
      <c r="S26" s="67">
        <f t="shared" si="3"/>
        <v>8</v>
      </c>
    </row>
    <row r="27" spans="1:19" x14ac:dyDescent="0.3">
      <c r="A27" s="82" t="s">
        <v>1154</v>
      </c>
      <c r="B27" s="64">
        <f>VLOOKUP($A27,'Return Data'!$B$7:$R$1700,3,0)</f>
        <v>44041</v>
      </c>
      <c r="C27" s="65">
        <f>VLOOKUP($A27,'Return Data'!$B$7:$R$1700,4,0)</f>
        <v>13.6968</v>
      </c>
      <c r="D27" s="65">
        <f>VLOOKUP($A27,'Return Data'!$B$7:$R$1700,9,0)</f>
        <v>-29.021699999999999</v>
      </c>
      <c r="E27" s="66">
        <f t="shared" si="0"/>
        <v>36</v>
      </c>
      <c r="F27" s="65">
        <f>VLOOKUP($A27,'Return Data'!$B$7:$R$1700,10,0)</f>
        <v>-1.0630999999999999</v>
      </c>
      <c r="G27" s="66">
        <f t="shared" si="1"/>
        <v>35</v>
      </c>
      <c r="H27" s="65">
        <f>VLOOKUP($A27,'Return Data'!$B$7:$R$1700,11,0)</f>
        <v>-4.5883000000000003</v>
      </c>
      <c r="I27" s="66">
        <f t="shared" ref="I27:I39" si="8">RANK(H27,H$8:H$43,0)</f>
        <v>30</v>
      </c>
      <c r="J27" s="65">
        <f>VLOOKUP($A27,'Return Data'!$B$7:$R$1700,12,0)</f>
        <v>-2.6461999999999999</v>
      </c>
      <c r="K27" s="66">
        <f t="shared" ref="K27:K39" si="9">RANK(J27,J$8:J$43,0)</f>
        <v>28</v>
      </c>
      <c r="L27" s="65">
        <f>VLOOKUP($A27,'Return Data'!$B$7:$R$1700,13,0)</f>
        <v>6.6E-3</v>
      </c>
      <c r="M27" s="66">
        <f t="shared" ref="M27:M39" si="10">RANK(L27,L$8:L$43,0)</f>
        <v>27</v>
      </c>
      <c r="N27" s="65">
        <f>VLOOKUP($A27,'Return Data'!$B$7:$R$1700,17,0)</f>
        <v>2.9746000000000001</v>
      </c>
      <c r="O27" s="66">
        <f t="shared" ref="O27:O39" si="11">RANK(N27,N$8:N$43,0)</f>
        <v>23</v>
      </c>
      <c r="P27" s="65">
        <f>VLOOKUP($A27,'Return Data'!$B$7:$R$1700,14,0)</f>
        <v>3.6011000000000002</v>
      </c>
      <c r="Q27" s="66">
        <f t="shared" ref="Q27:Q39" si="12">RANK(P27,P$8:P$43,0)</f>
        <v>24</v>
      </c>
      <c r="R27" s="65">
        <f>VLOOKUP($A27,'Return Data'!$B$7:$R$1700,16,0)</f>
        <v>6.0747</v>
      </c>
      <c r="S27" s="67">
        <f t="shared" si="3"/>
        <v>32</v>
      </c>
    </row>
    <row r="28" spans="1:19" x14ac:dyDescent="0.3">
      <c r="A28" s="82" t="s">
        <v>1157</v>
      </c>
      <c r="B28" s="64">
        <f>VLOOKUP($A28,'Return Data'!$B$7:$R$1700,3,0)</f>
        <v>44041</v>
      </c>
      <c r="C28" s="65">
        <f>VLOOKUP($A28,'Return Data'!$B$7:$R$1700,4,0)</f>
        <v>95.531000000000006</v>
      </c>
      <c r="D28" s="65">
        <f>VLOOKUP($A28,'Return Data'!$B$7:$R$1700,9,0)</f>
        <v>19.949000000000002</v>
      </c>
      <c r="E28" s="66">
        <f t="shared" si="0"/>
        <v>6</v>
      </c>
      <c r="F28" s="65">
        <f>VLOOKUP($A28,'Return Data'!$B$7:$R$1700,10,0)</f>
        <v>24.516400000000001</v>
      </c>
      <c r="G28" s="66">
        <f t="shared" si="1"/>
        <v>4</v>
      </c>
      <c r="H28" s="65">
        <f>VLOOKUP($A28,'Return Data'!$B$7:$R$1700,11,0)</f>
        <v>18.623699999999999</v>
      </c>
      <c r="I28" s="66">
        <f t="shared" si="8"/>
        <v>2</v>
      </c>
      <c r="J28" s="65">
        <f>VLOOKUP($A28,'Return Data'!$B$7:$R$1700,12,0)</f>
        <v>14.1881</v>
      </c>
      <c r="K28" s="66">
        <f t="shared" si="9"/>
        <v>4</v>
      </c>
      <c r="L28" s="65">
        <f>VLOOKUP($A28,'Return Data'!$B$7:$R$1700,13,0)</f>
        <v>11.2738</v>
      </c>
      <c r="M28" s="66">
        <f t="shared" si="10"/>
        <v>7</v>
      </c>
      <c r="N28" s="65">
        <f>VLOOKUP($A28,'Return Data'!$B$7:$R$1700,17,0)</f>
        <v>12.1656</v>
      </c>
      <c r="O28" s="66">
        <f t="shared" si="11"/>
        <v>4</v>
      </c>
      <c r="P28" s="65">
        <f>VLOOKUP($A28,'Return Data'!$B$7:$R$1700,14,0)</f>
        <v>7.7384000000000004</v>
      </c>
      <c r="Q28" s="66">
        <f t="shared" si="12"/>
        <v>9</v>
      </c>
      <c r="R28" s="65">
        <f>VLOOKUP($A28,'Return Data'!$B$7:$R$1700,16,0)</f>
        <v>9.5315999999999992</v>
      </c>
      <c r="S28" s="67">
        <f t="shared" si="3"/>
        <v>3</v>
      </c>
    </row>
    <row r="29" spans="1:19" x14ac:dyDescent="0.3">
      <c r="A29" s="82" t="s">
        <v>1160</v>
      </c>
      <c r="B29" s="64">
        <f>VLOOKUP($A29,'Return Data'!$B$7:$R$1700,3,0)</f>
        <v>44041</v>
      </c>
      <c r="C29" s="65">
        <f>VLOOKUP($A29,'Return Data'!$B$7:$R$1700,4,0)</f>
        <v>44.683599999999998</v>
      </c>
      <c r="D29" s="65">
        <f>VLOOKUP($A29,'Return Data'!$B$7:$R$1700,9,0)</f>
        <v>14.7661</v>
      </c>
      <c r="E29" s="66">
        <f t="shared" si="0"/>
        <v>17</v>
      </c>
      <c r="F29" s="65">
        <f>VLOOKUP($A29,'Return Data'!$B$7:$R$1700,10,0)</f>
        <v>19.089400000000001</v>
      </c>
      <c r="G29" s="66">
        <f t="shared" si="1"/>
        <v>14</v>
      </c>
      <c r="H29" s="65">
        <f>VLOOKUP($A29,'Return Data'!$B$7:$R$1700,11,0)</f>
        <v>15.206</v>
      </c>
      <c r="I29" s="66">
        <f t="shared" si="8"/>
        <v>10</v>
      </c>
      <c r="J29" s="65">
        <f>VLOOKUP($A29,'Return Data'!$B$7:$R$1700,12,0)</f>
        <v>11.9831</v>
      </c>
      <c r="K29" s="66">
        <f t="shared" si="9"/>
        <v>12</v>
      </c>
      <c r="L29" s="65">
        <f>VLOOKUP($A29,'Return Data'!$B$7:$R$1700,13,0)</f>
        <v>10.3</v>
      </c>
      <c r="M29" s="66">
        <f t="shared" si="10"/>
        <v>14</v>
      </c>
      <c r="N29" s="65">
        <f>VLOOKUP($A29,'Return Data'!$B$7:$R$1700,17,0)</f>
        <v>11.1074</v>
      </c>
      <c r="O29" s="66">
        <f t="shared" si="11"/>
        <v>8</v>
      </c>
      <c r="P29" s="65">
        <f>VLOOKUP($A29,'Return Data'!$B$7:$R$1700,14,0)</f>
        <v>7.6348000000000003</v>
      </c>
      <c r="Q29" s="66">
        <f t="shared" si="12"/>
        <v>10</v>
      </c>
      <c r="R29" s="65">
        <f>VLOOKUP($A29,'Return Data'!$B$7:$R$1700,16,0)</f>
        <v>8.7376000000000005</v>
      </c>
      <c r="S29" s="67">
        <f t="shared" si="3"/>
        <v>11</v>
      </c>
    </row>
    <row r="30" spans="1:19" x14ac:dyDescent="0.3">
      <c r="A30" s="82" t="s">
        <v>1161</v>
      </c>
      <c r="B30" s="64">
        <f>VLOOKUP($A30,'Return Data'!$B$7:$R$1700,3,0)</f>
        <v>44041</v>
      </c>
      <c r="C30" s="65">
        <f>VLOOKUP($A30,'Return Data'!$B$7:$R$1700,4,0)</f>
        <v>45.731699999999996</v>
      </c>
      <c r="D30" s="65">
        <f>VLOOKUP($A30,'Return Data'!$B$7:$R$1700,9,0)</f>
        <v>15.0068</v>
      </c>
      <c r="E30" s="66">
        <f t="shared" si="0"/>
        <v>16</v>
      </c>
      <c r="F30" s="65">
        <f>VLOOKUP($A30,'Return Data'!$B$7:$R$1700,10,0)</f>
        <v>15.5947</v>
      </c>
      <c r="G30" s="66">
        <f t="shared" si="1"/>
        <v>25</v>
      </c>
      <c r="H30" s="65">
        <f>VLOOKUP($A30,'Return Data'!$B$7:$R$1700,11,0)</f>
        <v>12.2195</v>
      </c>
      <c r="I30" s="66">
        <f t="shared" si="8"/>
        <v>18</v>
      </c>
      <c r="J30" s="65">
        <f>VLOOKUP($A30,'Return Data'!$B$7:$R$1700,12,0)</f>
        <v>10.5495</v>
      </c>
      <c r="K30" s="66">
        <f t="shared" si="9"/>
        <v>18</v>
      </c>
      <c r="L30" s="65">
        <f>VLOOKUP($A30,'Return Data'!$B$7:$R$1700,13,0)</f>
        <v>9.1958000000000002</v>
      </c>
      <c r="M30" s="66">
        <f t="shared" si="10"/>
        <v>18</v>
      </c>
      <c r="N30" s="65">
        <f>VLOOKUP($A30,'Return Data'!$B$7:$R$1700,17,0)</f>
        <v>9.4337999999999997</v>
      </c>
      <c r="O30" s="66">
        <f t="shared" si="11"/>
        <v>14</v>
      </c>
      <c r="P30" s="65">
        <f>VLOOKUP($A30,'Return Data'!$B$7:$R$1700,14,0)</f>
        <v>5.6924000000000001</v>
      </c>
      <c r="Q30" s="66">
        <f t="shared" si="12"/>
        <v>21</v>
      </c>
      <c r="R30" s="65">
        <f>VLOOKUP($A30,'Return Data'!$B$7:$R$1700,16,0)</f>
        <v>7.9413999999999998</v>
      </c>
      <c r="S30" s="67">
        <f t="shared" si="3"/>
        <v>21</v>
      </c>
    </row>
    <row r="31" spans="1:19" x14ac:dyDescent="0.3">
      <c r="A31" s="82" t="s">
        <v>1163</v>
      </c>
      <c r="B31" s="64">
        <f>VLOOKUP($A31,'Return Data'!$B$7:$R$1700,3,0)</f>
        <v>44041</v>
      </c>
      <c r="C31" s="65">
        <f>VLOOKUP($A31,'Return Data'!$B$7:$R$1700,4,0)</f>
        <v>34.132899999999999</v>
      </c>
      <c r="D31" s="65">
        <f>VLOOKUP($A31,'Return Data'!$B$7:$R$1700,9,0)</f>
        <v>9.6864000000000008</v>
      </c>
      <c r="E31" s="66">
        <f t="shared" si="0"/>
        <v>28</v>
      </c>
      <c r="F31" s="65">
        <f>VLOOKUP($A31,'Return Data'!$B$7:$R$1700,10,0)</f>
        <v>12.6952</v>
      </c>
      <c r="G31" s="66">
        <f t="shared" si="1"/>
        <v>28</v>
      </c>
      <c r="H31" s="65">
        <f>VLOOKUP($A31,'Return Data'!$B$7:$R$1700,11,0)</f>
        <v>13.263</v>
      </c>
      <c r="I31" s="66">
        <f t="shared" si="8"/>
        <v>16</v>
      </c>
      <c r="J31" s="65">
        <f>VLOOKUP($A31,'Return Data'!$B$7:$R$1700,12,0)</f>
        <v>10.296099999999999</v>
      </c>
      <c r="K31" s="66">
        <f t="shared" si="9"/>
        <v>20</v>
      </c>
      <c r="L31" s="65">
        <f>VLOOKUP($A31,'Return Data'!$B$7:$R$1700,13,0)</f>
        <v>8.4811999999999994</v>
      </c>
      <c r="M31" s="66">
        <f t="shared" si="10"/>
        <v>20</v>
      </c>
      <c r="N31" s="65">
        <f>VLOOKUP($A31,'Return Data'!$B$7:$R$1700,17,0)</f>
        <v>11.0589</v>
      </c>
      <c r="O31" s="66">
        <f t="shared" si="11"/>
        <v>10</v>
      </c>
      <c r="P31" s="65">
        <f>VLOOKUP($A31,'Return Data'!$B$7:$R$1700,14,0)</f>
        <v>6.7263999999999999</v>
      </c>
      <c r="Q31" s="66">
        <f t="shared" si="12"/>
        <v>17</v>
      </c>
      <c r="R31" s="65">
        <f>VLOOKUP($A31,'Return Data'!$B$7:$R$1700,16,0)</f>
        <v>7.2046999999999999</v>
      </c>
      <c r="S31" s="67">
        <f t="shared" si="3"/>
        <v>29</v>
      </c>
    </row>
    <row r="32" spans="1:19" x14ac:dyDescent="0.3">
      <c r="A32" s="82" t="s">
        <v>1165</v>
      </c>
      <c r="B32" s="64">
        <f>VLOOKUP($A32,'Return Data'!$B$7:$R$1700,3,0)</f>
        <v>44041</v>
      </c>
      <c r="C32" s="65">
        <f>VLOOKUP($A32,'Return Data'!$B$7:$R$1700,4,0)</f>
        <v>30.160900000000002</v>
      </c>
      <c r="D32" s="65">
        <f>VLOOKUP($A32,'Return Data'!$B$7:$R$1700,9,0)</f>
        <v>18.91</v>
      </c>
      <c r="E32" s="66">
        <f t="shared" si="0"/>
        <v>7</v>
      </c>
      <c r="F32" s="65">
        <f>VLOOKUP($A32,'Return Data'!$B$7:$R$1700,10,0)</f>
        <v>22.096399999999999</v>
      </c>
      <c r="G32" s="66">
        <f t="shared" si="1"/>
        <v>5</v>
      </c>
      <c r="H32" s="65">
        <f>VLOOKUP($A32,'Return Data'!$B$7:$R$1700,11,0)</f>
        <v>15.7524</v>
      </c>
      <c r="I32" s="66">
        <f t="shared" si="8"/>
        <v>9</v>
      </c>
      <c r="J32" s="65">
        <f>VLOOKUP($A32,'Return Data'!$B$7:$R$1700,12,0)</f>
        <v>13.4602</v>
      </c>
      <c r="K32" s="66">
        <f t="shared" si="9"/>
        <v>8</v>
      </c>
      <c r="L32" s="65">
        <f>VLOOKUP($A32,'Return Data'!$B$7:$R$1700,13,0)</f>
        <v>12.741400000000001</v>
      </c>
      <c r="M32" s="66">
        <f t="shared" si="10"/>
        <v>2</v>
      </c>
      <c r="N32" s="65">
        <f>VLOOKUP($A32,'Return Data'!$B$7:$R$1700,17,0)</f>
        <v>11.451700000000001</v>
      </c>
      <c r="O32" s="66">
        <f t="shared" si="11"/>
        <v>7</v>
      </c>
      <c r="P32" s="65">
        <f>VLOOKUP($A32,'Return Data'!$B$7:$R$1700,14,0)</f>
        <v>8.1435999999999993</v>
      </c>
      <c r="Q32" s="66">
        <f t="shared" si="12"/>
        <v>7</v>
      </c>
      <c r="R32" s="65">
        <f>VLOOKUP($A32,'Return Data'!$B$7:$R$1700,16,0)</f>
        <v>9.6753999999999998</v>
      </c>
      <c r="S32" s="67">
        <f t="shared" si="3"/>
        <v>2</v>
      </c>
    </row>
    <row r="33" spans="1:19" x14ac:dyDescent="0.3">
      <c r="A33" s="82" t="s">
        <v>1168</v>
      </c>
      <c r="B33" s="64">
        <f>VLOOKUP($A33,'Return Data'!$B$7:$R$1700,3,0)</f>
        <v>44041</v>
      </c>
      <c r="C33" s="65">
        <f>VLOOKUP($A33,'Return Data'!$B$7:$R$1700,4,0)</f>
        <v>52.732500000000002</v>
      </c>
      <c r="D33" s="65">
        <f>VLOOKUP($A33,'Return Data'!$B$7:$R$1700,9,0)</f>
        <v>13.6724</v>
      </c>
      <c r="E33" s="66">
        <f t="shared" si="0"/>
        <v>20</v>
      </c>
      <c r="F33" s="65">
        <f>VLOOKUP($A33,'Return Data'!$B$7:$R$1700,10,0)</f>
        <v>16.732299999999999</v>
      </c>
      <c r="G33" s="66">
        <f t="shared" si="1"/>
        <v>19</v>
      </c>
      <c r="H33" s="65">
        <f>VLOOKUP($A33,'Return Data'!$B$7:$R$1700,11,0)</f>
        <v>18.021599999999999</v>
      </c>
      <c r="I33" s="66">
        <f t="shared" si="8"/>
        <v>3</v>
      </c>
      <c r="J33" s="65">
        <f>VLOOKUP($A33,'Return Data'!$B$7:$R$1700,12,0)</f>
        <v>13.714499999999999</v>
      </c>
      <c r="K33" s="66">
        <f t="shared" si="9"/>
        <v>6</v>
      </c>
      <c r="L33" s="65">
        <f>VLOOKUP($A33,'Return Data'!$B$7:$R$1700,13,0)</f>
        <v>11.411799999999999</v>
      </c>
      <c r="M33" s="66">
        <f t="shared" si="10"/>
        <v>6</v>
      </c>
      <c r="N33" s="65">
        <f>VLOOKUP($A33,'Return Data'!$B$7:$R$1700,17,0)</f>
        <v>12.7485</v>
      </c>
      <c r="O33" s="66">
        <f t="shared" si="11"/>
        <v>2</v>
      </c>
      <c r="P33" s="65">
        <f>VLOOKUP($A33,'Return Data'!$B$7:$R$1700,14,0)</f>
        <v>8.1714000000000002</v>
      </c>
      <c r="Q33" s="66">
        <f t="shared" si="12"/>
        <v>6</v>
      </c>
      <c r="R33" s="65">
        <f>VLOOKUP($A33,'Return Data'!$B$7:$R$1700,16,0)</f>
        <v>8.6439000000000004</v>
      </c>
      <c r="S33" s="67">
        <f t="shared" si="3"/>
        <v>12</v>
      </c>
    </row>
    <row r="34" spans="1:19" x14ac:dyDescent="0.3">
      <c r="A34" s="82" t="s">
        <v>1169</v>
      </c>
      <c r="B34" s="64">
        <f>VLOOKUP($A34,'Return Data'!$B$7:$R$1700,3,0)</f>
        <v>44041</v>
      </c>
      <c r="C34" s="65">
        <f>VLOOKUP($A34,'Return Data'!$B$7:$R$1700,4,0)</f>
        <v>49.604100000000003</v>
      </c>
      <c r="D34" s="65">
        <f>VLOOKUP($A34,'Return Data'!$B$7:$R$1700,9,0)</f>
        <v>33.491900000000001</v>
      </c>
      <c r="E34" s="66">
        <f t="shared" si="0"/>
        <v>2</v>
      </c>
      <c r="F34" s="65">
        <f>VLOOKUP($A34,'Return Data'!$B$7:$R$1700,10,0)</f>
        <v>17.199400000000001</v>
      </c>
      <c r="G34" s="66">
        <f t="shared" si="1"/>
        <v>18</v>
      </c>
      <c r="H34" s="65">
        <f>VLOOKUP($A34,'Return Data'!$B$7:$R$1700,11,0)</f>
        <v>16.4968</v>
      </c>
      <c r="I34" s="66">
        <f t="shared" si="8"/>
        <v>6</v>
      </c>
      <c r="J34" s="65">
        <f>VLOOKUP($A34,'Return Data'!$B$7:$R$1700,12,0)</f>
        <v>11.9155</v>
      </c>
      <c r="K34" s="66">
        <f t="shared" si="9"/>
        <v>13</v>
      </c>
      <c r="L34" s="65">
        <f>VLOOKUP($A34,'Return Data'!$B$7:$R$1700,13,0)</f>
        <v>5.5095999999999998</v>
      </c>
      <c r="M34" s="66">
        <f t="shared" si="10"/>
        <v>26</v>
      </c>
      <c r="N34" s="65">
        <f>VLOOKUP($A34,'Return Data'!$B$7:$R$1700,17,0)</f>
        <v>2.2200000000000002</v>
      </c>
      <c r="O34" s="66">
        <f t="shared" si="11"/>
        <v>25</v>
      </c>
      <c r="P34" s="65">
        <f>VLOOKUP($A34,'Return Data'!$B$7:$R$1700,14,0)</f>
        <v>1.9478</v>
      </c>
      <c r="Q34" s="66">
        <f t="shared" si="12"/>
        <v>27</v>
      </c>
      <c r="R34" s="65">
        <f>VLOOKUP($A34,'Return Data'!$B$7:$R$1700,16,0)</f>
        <v>6.48</v>
      </c>
      <c r="S34" s="67">
        <f t="shared" si="3"/>
        <v>30</v>
      </c>
    </row>
    <row r="35" spans="1:19" x14ac:dyDescent="0.3">
      <c r="A35" s="82" t="s">
        <v>1172</v>
      </c>
      <c r="B35" s="64">
        <f>VLOOKUP($A35,'Return Data'!$B$7:$R$1700,3,0)</f>
        <v>44041</v>
      </c>
      <c r="C35" s="65">
        <f>VLOOKUP($A35,'Return Data'!$B$7:$R$1700,4,0)</f>
        <v>59.457000000000001</v>
      </c>
      <c r="D35" s="65">
        <f>VLOOKUP($A35,'Return Data'!$B$7:$R$1700,9,0)</f>
        <v>15.4467</v>
      </c>
      <c r="E35" s="66">
        <f t="shared" si="0"/>
        <v>14</v>
      </c>
      <c r="F35" s="65">
        <f>VLOOKUP($A35,'Return Data'!$B$7:$R$1700,10,0)</f>
        <v>18.921700000000001</v>
      </c>
      <c r="G35" s="66">
        <f t="shared" si="1"/>
        <v>15</v>
      </c>
      <c r="H35" s="65">
        <f>VLOOKUP($A35,'Return Data'!$B$7:$R$1700,11,0)</f>
        <v>17.163799999999998</v>
      </c>
      <c r="I35" s="66">
        <f t="shared" si="8"/>
        <v>5</v>
      </c>
      <c r="J35" s="65">
        <f>VLOOKUP($A35,'Return Data'!$B$7:$R$1700,12,0)</f>
        <v>13.6007</v>
      </c>
      <c r="K35" s="66">
        <f t="shared" si="9"/>
        <v>7</v>
      </c>
      <c r="L35" s="65">
        <f>VLOOKUP($A35,'Return Data'!$B$7:$R$1700,13,0)</f>
        <v>10.928100000000001</v>
      </c>
      <c r="M35" s="66">
        <f t="shared" si="10"/>
        <v>9</v>
      </c>
      <c r="N35" s="65">
        <f>VLOOKUP($A35,'Return Data'!$B$7:$R$1700,17,0)</f>
        <v>11.6472</v>
      </c>
      <c r="O35" s="66">
        <f t="shared" si="11"/>
        <v>5</v>
      </c>
      <c r="P35" s="65">
        <f>VLOOKUP($A35,'Return Data'!$B$7:$R$1700,14,0)</f>
        <v>7.3453999999999997</v>
      </c>
      <c r="Q35" s="66">
        <f t="shared" si="12"/>
        <v>12</v>
      </c>
      <c r="R35" s="65">
        <f>VLOOKUP($A35,'Return Data'!$B$7:$R$1700,16,0)</f>
        <v>8.9979999999999993</v>
      </c>
      <c r="S35" s="67">
        <f t="shared" si="3"/>
        <v>7</v>
      </c>
    </row>
    <row r="36" spans="1:19" x14ac:dyDescent="0.3">
      <c r="A36" s="82" t="s">
        <v>1173</v>
      </c>
      <c r="B36" s="64">
        <f>VLOOKUP($A36,'Return Data'!$B$7:$R$1700,3,0)</f>
        <v>44041</v>
      </c>
      <c r="C36" s="65">
        <f>VLOOKUP($A36,'Return Data'!$B$7:$R$1700,4,0)</f>
        <v>56.634999999999998</v>
      </c>
      <c r="D36" s="65">
        <f>VLOOKUP($A36,'Return Data'!$B$7:$R$1700,9,0)</f>
        <v>15.470499999999999</v>
      </c>
      <c r="E36" s="66">
        <f t="shared" si="0"/>
        <v>13</v>
      </c>
      <c r="F36" s="65">
        <f>VLOOKUP($A36,'Return Data'!$B$7:$R$1700,10,0)</f>
        <v>16.6633</v>
      </c>
      <c r="G36" s="66">
        <f t="shared" si="1"/>
        <v>21</v>
      </c>
      <c r="H36" s="65">
        <f>VLOOKUP($A36,'Return Data'!$B$7:$R$1700,11,0)</f>
        <v>14.480499999999999</v>
      </c>
      <c r="I36" s="66">
        <f t="shared" si="8"/>
        <v>13</v>
      </c>
      <c r="J36" s="65">
        <f>VLOOKUP($A36,'Return Data'!$B$7:$R$1700,12,0)</f>
        <v>11.876799999999999</v>
      </c>
      <c r="K36" s="66">
        <f t="shared" si="9"/>
        <v>14</v>
      </c>
      <c r="L36" s="65">
        <f>VLOOKUP($A36,'Return Data'!$B$7:$R$1700,13,0)</f>
        <v>10.168100000000001</v>
      </c>
      <c r="M36" s="66">
        <f t="shared" si="10"/>
        <v>15</v>
      </c>
      <c r="N36" s="65">
        <f>VLOOKUP($A36,'Return Data'!$B$7:$R$1700,17,0)</f>
        <v>10.9238</v>
      </c>
      <c r="O36" s="66">
        <f t="shared" si="11"/>
        <v>11</v>
      </c>
      <c r="P36" s="65">
        <f>VLOOKUP($A36,'Return Data'!$B$7:$R$1700,14,0)</f>
        <v>7.2161</v>
      </c>
      <c r="Q36" s="66">
        <f t="shared" si="12"/>
        <v>14</v>
      </c>
      <c r="R36" s="65">
        <f>VLOOKUP($A36,'Return Data'!$B$7:$R$1700,16,0)</f>
        <v>8.4235000000000007</v>
      </c>
      <c r="S36" s="67">
        <f t="shared" si="3"/>
        <v>13</v>
      </c>
    </row>
    <row r="37" spans="1:19" x14ac:dyDescent="0.3">
      <c r="A37" s="82" t="s">
        <v>1175</v>
      </c>
      <c r="B37" s="64">
        <f>VLOOKUP($A37,'Return Data'!$B$7:$R$1700,3,0)</f>
        <v>44041</v>
      </c>
      <c r="C37" s="65">
        <f>VLOOKUP($A37,'Return Data'!$B$7:$R$1700,4,0)</f>
        <v>70.047499999999999</v>
      </c>
      <c r="D37" s="65">
        <f>VLOOKUP($A37,'Return Data'!$B$7:$R$1700,9,0)</f>
        <v>11.378</v>
      </c>
      <c r="E37" s="66">
        <f t="shared" si="0"/>
        <v>24</v>
      </c>
      <c r="F37" s="65">
        <f>VLOOKUP($A37,'Return Data'!$B$7:$R$1700,10,0)</f>
        <v>13.512499999999999</v>
      </c>
      <c r="G37" s="66">
        <f t="shared" si="1"/>
        <v>27</v>
      </c>
      <c r="H37" s="65">
        <f>VLOOKUP($A37,'Return Data'!$B$7:$R$1700,11,0)</f>
        <v>16.428999999999998</v>
      </c>
      <c r="I37" s="66">
        <f t="shared" si="8"/>
        <v>7</v>
      </c>
      <c r="J37" s="65">
        <f>VLOOKUP($A37,'Return Data'!$B$7:$R$1700,12,0)</f>
        <v>12.6595</v>
      </c>
      <c r="K37" s="66">
        <f t="shared" si="9"/>
        <v>10</v>
      </c>
      <c r="L37" s="65">
        <f>VLOOKUP($A37,'Return Data'!$B$7:$R$1700,13,0)</f>
        <v>10.688700000000001</v>
      </c>
      <c r="M37" s="66">
        <f t="shared" si="10"/>
        <v>12</v>
      </c>
      <c r="N37" s="65">
        <f>VLOOKUP($A37,'Return Data'!$B$7:$R$1700,17,0)</f>
        <v>12.738899999999999</v>
      </c>
      <c r="O37" s="66">
        <f t="shared" si="11"/>
        <v>3</v>
      </c>
      <c r="P37" s="65">
        <f>VLOOKUP($A37,'Return Data'!$B$7:$R$1700,14,0)</f>
        <v>8.1875</v>
      </c>
      <c r="Q37" s="66">
        <f t="shared" si="12"/>
        <v>5</v>
      </c>
      <c r="R37" s="65">
        <f>VLOOKUP($A37,'Return Data'!$B$7:$R$1700,16,0)</f>
        <v>9.0140999999999991</v>
      </c>
      <c r="S37" s="67">
        <f t="shared" si="3"/>
        <v>6</v>
      </c>
    </row>
    <row r="38" spans="1:19" x14ac:dyDescent="0.3">
      <c r="A38" s="82" t="s">
        <v>1178</v>
      </c>
      <c r="B38" s="64">
        <f>VLOOKUP($A38,'Return Data'!$B$7:$R$1700,3,0)</f>
        <v>44041</v>
      </c>
      <c r="C38" s="65">
        <f>VLOOKUP($A38,'Return Data'!$B$7:$R$1700,4,0)</f>
        <v>53.0383</v>
      </c>
      <c r="D38" s="65">
        <f>VLOOKUP($A38,'Return Data'!$B$7:$R$1700,9,0)</f>
        <v>16.029800000000002</v>
      </c>
      <c r="E38" s="66">
        <f t="shared" si="0"/>
        <v>11</v>
      </c>
      <c r="F38" s="65">
        <f>VLOOKUP($A38,'Return Data'!$B$7:$R$1700,10,0)</f>
        <v>19.9055</v>
      </c>
      <c r="G38" s="66">
        <f t="shared" si="1"/>
        <v>11</v>
      </c>
      <c r="H38" s="65">
        <f>VLOOKUP($A38,'Return Data'!$B$7:$R$1700,11,0)</f>
        <v>14.4518</v>
      </c>
      <c r="I38" s="66">
        <f t="shared" si="8"/>
        <v>14</v>
      </c>
      <c r="J38" s="65">
        <f>VLOOKUP($A38,'Return Data'!$B$7:$R$1700,12,0)</f>
        <v>14.510300000000001</v>
      </c>
      <c r="K38" s="66">
        <f t="shared" si="9"/>
        <v>3</v>
      </c>
      <c r="L38" s="65">
        <f>VLOOKUP($A38,'Return Data'!$B$7:$R$1700,13,0)</f>
        <v>12.753500000000001</v>
      </c>
      <c r="M38" s="66">
        <f t="shared" si="10"/>
        <v>1</v>
      </c>
      <c r="N38" s="65">
        <f>VLOOKUP($A38,'Return Data'!$B$7:$R$1700,17,0)</f>
        <v>11.484</v>
      </c>
      <c r="O38" s="66">
        <f t="shared" si="11"/>
        <v>6</v>
      </c>
      <c r="P38" s="65">
        <f>VLOOKUP($A38,'Return Data'!$B$7:$R$1700,14,0)</f>
        <v>8.2672000000000008</v>
      </c>
      <c r="Q38" s="66">
        <f t="shared" si="12"/>
        <v>4</v>
      </c>
      <c r="R38" s="65">
        <f>VLOOKUP($A38,'Return Data'!$B$7:$R$1700,16,0)</f>
        <v>7.9663000000000004</v>
      </c>
      <c r="S38" s="67">
        <f t="shared" si="3"/>
        <v>20</v>
      </c>
    </row>
    <row r="39" spans="1:19" x14ac:dyDescent="0.3">
      <c r="A39" s="82" t="s">
        <v>1180</v>
      </c>
      <c r="B39" s="64">
        <f>VLOOKUP($A39,'Return Data'!$B$7:$R$1700,3,0)</f>
        <v>44041</v>
      </c>
      <c r="C39" s="65">
        <f>VLOOKUP($A39,'Return Data'!$B$7:$R$1700,4,0)</f>
        <v>63.742800000000003</v>
      </c>
      <c r="D39" s="65">
        <f>VLOOKUP($A39,'Return Data'!$B$7:$R$1700,9,0)</f>
        <v>17.801600000000001</v>
      </c>
      <c r="E39" s="66">
        <f t="shared" si="0"/>
        <v>8</v>
      </c>
      <c r="F39" s="65">
        <f>VLOOKUP($A39,'Return Data'!$B$7:$R$1700,10,0)</f>
        <v>21.2029</v>
      </c>
      <c r="G39" s="66">
        <f t="shared" si="1"/>
        <v>7</v>
      </c>
      <c r="H39" s="65">
        <f>VLOOKUP($A39,'Return Data'!$B$7:$R$1700,11,0)</f>
        <v>16.404199999999999</v>
      </c>
      <c r="I39" s="66">
        <f t="shared" si="8"/>
        <v>8</v>
      </c>
      <c r="J39" s="65">
        <f>VLOOKUP($A39,'Return Data'!$B$7:$R$1700,12,0)</f>
        <v>13.8225</v>
      </c>
      <c r="K39" s="66">
        <f t="shared" si="9"/>
        <v>5</v>
      </c>
      <c r="L39" s="65">
        <f>VLOOKUP($A39,'Return Data'!$B$7:$R$1700,13,0)</f>
        <v>11.500500000000001</v>
      </c>
      <c r="M39" s="66">
        <f t="shared" si="10"/>
        <v>5</v>
      </c>
      <c r="N39" s="65">
        <f>VLOOKUP($A39,'Return Data'!$B$7:$R$1700,17,0)</f>
        <v>10.2842</v>
      </c>
      <c r="O39" s="66">
        <f t="shared" si="11"/>
        <v>13</v>
      </c>
      <c r="P39" s="65">
        <f>VLOOKUP($A39,'Return Data'!$B$7:$R$1700,14,0)</f>
        <v>6.7675999999999998</v>
      </c>
      <c r="Q39" s="66">
        <f t="shared" si="12"/>
        <v>16</v>
      </c>
      <c r="R39" s="65">
        <f>VLOOKUP($A39,'Return Data'!$B$7:$R$1700,16,0)</f>
        <v>8.2858000000000001</v>
      </c>
      <c r="S39" s="67">
        <f t="shared" si="3"/>
        <v>15</v>
      </c>
    </row>
    <row r="40" spans="1:19" x14ac:dyDescent="0.3">
      <c r="A40" s="82" t="s">
        <v>1182</v>
      </c>
      <c r="B40" s="64">
        <f>VLOOKUP($A40,'Return Data'!$B$7:$R$1700,3,0)</f>
        <v>44041</v>
      </c>
      <c r="C40" s="65">
        <f>VLOOKUP($A40,'Return Data'!$B$7:$R$1700,4,0)</f>
        <v>1.9876</v>
      </c>
      <c r="D40" s="65">
        <f>VLOOKUP($A40,'Return Data'!$B$7:$R$1700,9,0)</f>
        <v>8.6305999999999994</v>
      </c>
      <c r="E40" s="66">
        <f t="shared" si="0"/>
        <v>30</v>
      </c>
      <c r="F40" s="65">
        <f>VLOOKUP($A40,'Return Data'!$B$7:$R$1700,10,0)</f>
        <v>8.7638999999999996</v>
      </c>
      <c r="G40" s="66">
        <f t="shared" si="1"/>
        <v>32</v>
      </c>
      <c r="H40" s="65"/>
      <c r="I40" s="66"/>
      <c r="J40" s="65"/>
      <c r="K40" s="66"/>
      <c r="L40" s="65"/>
      <c r="M40" s="66"/>
      <c r="N40" s="65"/>
      <c r="O40" s="66"/>
      <c r="P40" s="65"/>
      <c r="Q40" s="66"/>
      <c r="R40" s="65">
        <f>VLOOKUP($A40,'Return Data'!$B$7:$R$1700,16,0)</f>
        <v>8.8539999999999992</v>
      </c>
      <c r="S40" s="67">
        <f t="shared" si="3"/>
        <v>9</v>
      </c>
    </row>
    <row r="41" spans="1:19" x14ac:dyDescent="0.3">
      <c r="A41" s="82" t="s">
        <v>1184</v>
      </c>
      <c r="B41" s="64">
        <f>VLOOKUP($A41,'Return Data'!$B$7:$R$1700,3,0)</f>
        <v>44041</v>
      </c>
      <c r="C41" s="65">
        <f>VLOOKUP($A41,'Return Data'!$B$7:$R$1700,4,0)</f>
        <v>50.0503</v>
      </c>
      <c r="D41" s="65">
        <f>VLOOKUP($A41,'Return Data'!$B$7:$R$1700,9,0)</f>
        <v>13.7944</v>
      </c>
      <c r="E41" s="66">
        <f t="shared" si="0"/>
        <v>18</v>
      </c>
      <c r="F41" s="65">
        <f>VLOOKUP($A41,'Return Data'!$B$7:$R$1700,10,0)</f>
        <v>19.613199999999999</v>
      </c>
      <c r="G41" s="66">
        <f t="shared" si="1"/>
        <v>13</v>
      </c>
      <c r="H41" s="65">
        <f>VLOOKUP($A41,'Return Data'!$B$7:$R$1700,11,0)</f>
        <v>8.8560999999999996</v>
      </c>
      <c r="I41" s="66">
        <f>RANK(H41,H$8:H$43,0)</f>
        <v>24</v>
      </c>
      <c r="J41" s="65">
        <f>VLOOKUP($A41,'Return Data'!$B$7:$R$1700,12,0)</f>
        <v>0.14230000000000001</v>
      </c>
      <c r="K41" s="66">
        <f>RANK(J41,J$8:J$43,0)</f>
        <v>27</v>
      </c>
      <c r="L41" s="65">
        <f>VLOOKUP($A41,'Return Data'!$B$7:$R$1700,13,0)</f>
        <v>-1.2104999999999999</v>
      </c>
      <c r="M41" s="66">
        <f>RANK(L41,L$8:L$43,0)</f>
        <v>28</v>
      </c>
      <c r="N41" s="65">
        <f>VLOOKUP($A41,'Return Data'!$B$7:$R$1700,17,0)</f>
        <v>-1.8983000000000001</v>
      </c>
      <c r="O41" s="66">
        <f>RANK(N41,N$8:N$43,0)</f>
        <v>29</v>
      </c>
      <c r="P41" s="65">
        <f>VLOOKUP($A41,'Return Data'!$B$7:$R$1700,14,0)</f>
        <v>-1.1585000000000001</v>
      </c>
      <c r="Q41" s="66">
        <f>RANK(P41,P$8:P$43,0)</f>
        <v>29</v>
      </c>
      <c r="R41" s="65">
        <f>VLOOKUP($A41,'Return Data'!$B$7:$R$1700,16,0)</f>
        <v>7.548</v>
      </c>
      <c r="S41" s="67">
        <f t="shared" si="3"/>
        <v>27</v>
      </c>
    </row>
    <row r="42" spans="1:19" x14ac:dyDescent="0.3">
      <c r="A42" s="82" t="s">
        <v>1039</v>
      </c>
      <c r="B42" s="64">
        <f>VLOOKUP($A42,'Return Data'!$B$7:$R$1700,3,0)</f>
        <v>44041</v>
      </c>
      <c r="C42" s="65">
        <f>VLOOKUP($A42,'Return Data'!$B$7:$R$1700,4,0)</f>
        <v>70.717299999999994</v>
      </c>
      <c r="D42" s="65">
        <f>VLOOKUP($A42,'Return Data'!$B$7:$R$1700,9,0)</f>
        <v>21.3368</v>
      </c>
      <c r="E42" s="66">
        <f t="shared" si="0"/>
        <v>4</v>
      </c>
      <c r="F42" s="65">
        <f>VLOOKUP($A42,'Return Data'!$B$7:$R$1700,10,0)</f>
        <v>16.630099999999999</v>
      </c>
      <c r="G42" s="66">
        <f t="shared" si="1"/>
        <v>23</v>
      </c>
      <c r="H42" s="65">
        <f>VLOOKUP($A42,'Return Data'!$B$7:$R$1700,11,0)</f>
        <v>17.4468</v>
      </c>
      <c r="I42" s="66">
        <f>RANK(H42,H$8:H$43,0)</f>
        <v>4</v>
      </c>
      <c r="J42" s="65">
        <f>VLOOKUP($A42,'Return Data'!$B$7:$R$1700,12,0)</f>
        <v>14.6022</v>
      </c>
      <c r="K42" s="66">
        <f>RANK(J42,J$8:J$43,0)</f>
        <v>2</v>
      </c>
      <c r="L42" s="65">
        <f>VLOOKUP($A42,'Return Data'!$B$7:$R$1700,13,0)</f>
        <v>10.804600000000001</v>
      </c>
      <c r="M42" s="66">
        <f>RANK(L42,L$8:L$43,0)</f>
        <v>11</v>
      </c>
      <c r="N42" s="65">
        <f>VLOOKUP($A42,'Return Data'!$B$7:$R$1700,17,0)</f>
        <v>13.554399999999999</v>
      </c>
      <c r="O42" s="66">
        <f>RANK(N42,N$8:N$43,0)</f>
        <v>1</v>
      </c>
      <c r="P42" s="65">
        <f>VLOOKUP($A42,'Return Data'!$B$7:$R$1700,14,0)</f>
        <v>8.8717000000000006</v>
      </c>
      <c r="Q42" s="66">
        <f>RANK(P42,P$8:P$43,0)</f>
        <v>1</v>
      </c>
      <c r="R42" s="65">
        <f>VLOOKUP($A42,'Return Data'!$B$7:$R$1700,16,0)</f>
        <v>9.2673000000000005</v>
      </c>
      <c r="S42" s="67">
        <f t="shared" si="3"/>
        <v>5</v>
      </c>
    </row>
    <row r="43" spans="1:19" x14ac:dyDescent="0.3">
      <c r="A43" s="82" t="s">
        <v>1041</v>
      </c>
      <c r="B43" s="64">
        <f>VLOOKUP($A43,'Return Data'!$B$7:$R$1700,3,0)</f>
        <v>44041</v>
      </c>
      <c r="C43" s="65">
        <f>VLOOKUP($A43,'Return Data'!$B$7:$R$1700,4,0)</f>
        <v>13.8224</v>
      </c>
      <c r="D43" s="65">
        <f>VLOOKUP($A43,'Return Data'!$B$7:$R$1700,9,0)</f>
        <v>32.182600000000001</v>
      </c>
      <c r="E43" s="66">
        <f t="shared" si="0"/>
        <v>3</v>
      </c>
      <c r="F43" s="65">
        <f>VLOOKUP($A43,'Return Data'!$B$7:$R$1700,10,0)</f>
        <v>24.912099999999999</v>
      </c>
      <c r="G43" s="66">
        <f t="shared" si="1"/>
        <v>2</v>
      </c>
      <c r="H43" s="65">
        <f>VLOOKUP($A43,'Return Data'!$B$7:$R$1700,11,0)</f>
        <v>24.0337</v>
      </c>
      <c r="I43" s="66">
        <f>RANK(H43,H$8:H$43,0)</f>
        <v>1</v>
      </c>
      <c r="J43" s="65">
        <f>VLOOKUP($A43,'Return Data'!$B$7:$R$1700,12,0)</f>
        <v>18.951000000000001</v>
      </c>
      <c r="K43" s="66">
        <f>RANK(J43,J$8:J$43,0)</f>
        <v>1</v>
      </c>
      <c r="L43" s="65">
        <f>VLOOKUP($A43,'Return Data'!$B$7:$R$1700,13,0)</f>
        <v>12.2324</v>
      </c>
      <c r="M43" s="66">
        <f>RANK(L43,L$8:L$43,0)</f>
        <v>3</v>
      </c>
      <c r="N43" s="65"/>
      <c r="O43" s="66"/>
      <c r="P43" s="65"/>
      <c r="Q43" s="66"/>
      <c r="R43" s="65">
        <f>VLOOKUP($A43,'Return Data'!$B$7:$R$1700,16,0)</f>
        <v>16.964600000000001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13.774441666666668</v>
      </c>
      <c r="E45" s="88"/>
      <c r="F45" s="89">
        <f>AVERAGE(F8:F43)</f>
        <v>13.381297222222223</v>
      </c>
      <c r="G45" s="88"/>
      <c r="H45" s="89">
        <f>AVERAGE(H8:H43)</f>
        <v>6.5490515151515147</v>
      </c>
      <c r="I45" s="88"/>
      <c r="J45" s="89">
        <f>AVERAGE(J8:J43)</f>
        <v>6.5001312500000008</v>
      </c>
      <c r="K45" s="88"/>
      <c r="L45" s="89">
        <f>AVERAGE(L8:L43)</f>
        <v>5.8105156250000007</v>
      </c>
      <c r="M45" s="88"/>
      <c r="N45" s="89">
        <f>AVERAGE(N8:N43)</f>
        <v>7.2509766666666673</v>
      </c>
      <c r="O45" s="88"/>
      <c r="P45" s="89">
        <f>AVERAGE(P8:P43)</f>
        <v>5.5520833333333339</v>
      </c>
      <c r="Q45" s="88"/>
      <c r="R45" s="89">
        <f>AVERAGE(R8:R43)</f>
        <v>5.662547222222222</v>
      </c>
      <c r="S45" s="90"/>
    </row>
    <row r="46" spans="1:19" x14ac:dyDescent="0.3">
      <c r="A46" s="87" t="s">
        <v>28</v>
      </c>
      <c r="B46" s="88"/>
      <c r="C46" s="88"/>
      <c r="D46" s="89">
        <f>MIN(D8:D43)</f>
        <v>-29.021699999999999</v>
      </c>
      <c r="E46" s="88"/>
      <c r="F46" s="89">
        <f>MIN(F8:F43)</f>
        <v>-100.39919999999999</v>
      </c>
      <c r="G46" s="88"/>
      <c r="H46" s="89">
        <f>MIN(H8:H43)</f>
        <v>-50.511800000000001</v>
      </c>
      <c r="I46" s="88"/>
      <c r="J46" s="89">
        <f>MIN(J8:J43)</f>
        <v>-53.288699999999999</v>
      </c>
      <c r="K46" s="88"/>
      <c r="L46" s="89">
        <f>MIN(L8:L43)</f>
        <v>-40.692100000000003</v>
      </c>
      <c r="M46" s="88"/>
      <c r="N46" s="89">
        <f>MIN(N8:N43)</f>
        <v>-13.767099999999999</v>
      </c>
      <c r="O46" s="88"/>
      <c r="P46" s="89">
        <f>MIN(P8:P43)</f>
        <v>-8.2957999999999998</v>
      </c>
      <c r="Q46" s="88"/>
      <c r="R46" s="89">
        <f>MIN(R8:R43)</f>
        <v>-36.873899999999999</v>
      </c>
      <c r="S46" s="90"/>
    </row>
    <row r="47" spans="1:19" ht="15" thickBot="1" x14ac:dyDescent="0.35">
      <c r="A47" s="91" t="s">
        <v>29</v>
      </c>
      <c r="B47" s="92"/>
      <c r="C47" s="92"/>
      <c r="D47" s="93">
        <f>MAX(D8:D43)</f>
        <v>64.392099999999999</v>
      </c>
      <c r="E47" s="92"/>
      <c r="F47" s="93">
        <f>MAX(F8:F43)</f>
        <v>36.964799999999997</v>
      </c>
      <c r="G47" s="92"/>
      <c r="H47" s="93">
        <f>MAX(H8:H43)</f>
        <v>24.0337</v>
      </c>
      <c r="I47" s="92"/>
      <c r="J47" s="93">
        <f>MAX(J8:J43)</f>
        <v>18.951000000000001</v>
      </c>
      <c r="K47" s="92"/>
      <c r="L47" s="93">
        <f>MAX(L8:L43)</f>
        <v>12.753500000000001</v>
      </c>
      <c r="M47" s="92"/>
      <c r="N47" s="93">
        <f>MAX(N8:N43)</f>
        <v>13.554399999999999</v>
      </c>
      <c r="O47" s="92"/>
      <c r="P47" s="93">
        <f>MAX(P8:P43)</f>
        <v>8.8717000000000006</v>
      </c>
      <c r="Q47" s="92"/>
      <c r="R47" s="93">
        <f>MAX(R8:R43)</f>
        <v>16.964600000000001</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44041</v>
      </c>
      <c r="C8" s="65">
        <f>VLOOKUP($A8,'Return Data'!$B$7:$R$1700,4,0)</f>
        <v>64.912899999999993</v>
      </c>
      <c r="D8" s="65">
        <f>VLOOKUP($A8,'Return Data'!$B$7:$R$1700,9,0)</f>
        <v>13.6675</v>
      </c>
      <c r="E8" s="66">
        <f t="shared" ref="E8:E31" si="0">RANK(D8,D$8:D$31,0)</f>
        <v>14</v>
      </c>
      <c r="F8" s="65">
        <f>VLOOKUP($A8,'Return Data'!$B$7:$R$1700,10,0)</f>
        <v>14.6249</v>
      </c>
      <c r="G8" s="66">
        <f t="shared" ref="G8:G31" si="1">RANK(F8,F$8:F$31,0)</f>
        <v>14</v>
      </c>
      <c r="H8" s="65">
        <f>VLOOKUP($A8,'Return Data'!$B$7:$R$1700,11,0)</f>
        <v>18.938099999999999</v>
      </c>
      <c r="I8" s="66">
        <f t="shared" ref="I8:I31" si="2">RANK(H8,H$8:H$31,0)</f>
        <v>9</v>
      </c>
      <c r="J8" s="65">
        <f>VLOOKUP($A8,'Return Data'!$B$7:$R$1700,12,0)</f>
        <v>14.6206</v>
      </c>
      <c r="K8" s="66">
        <f t="shared" ref="K8:K31" si="3">RANK(J8,J$8:J$31,0)</f>
        <v>10</v>
      </c>
      <c r="L8" s="65">
        <f>VLOOKUP($A8,'Return Data'!$B$7:$R$1700,13,0)</f>
        <v>11.518000000000001</v>
      </c>
      <c r="M8" s="66">
        <f t="shared" ref="M8:M31" si="4">RANK(L8,L$8:L$31,0)</f>
        <v>9</v>
      </c>
      <c r="N8" s="65">
        <f>VLOOKUP($A8,'Return Data'!$B$7:$R$1700,17,0)</f>
        <v>13.9323</v>
      </c>
      <c r="O8" s="66">
        <f t="shared" ref="O8:O31" si="5">RANK(N8,N$8:N$31,0)</f>
        <v>10</v>
      </c>
      <c r="P8" s="65">
        <f>VLOOKUP($A8,'Return Data'!$B$7:$R$1700,14,0)</f>
        <v>9.0908999999999995</v>
      </c>
      <c r="Q8" s="66">
        <f t="shared" ref="Q8:Q31" si="6">RANK(P8,P$8:P$31,0)</f>
        <v>11</v>
      </c>
      <c r="R8" s="65">
        <f>VLOOKUP($A8,'Return Data'!$B$7:$R$1700,16,0)</f>
        <v>10.640499999999999</v>
      </c>
      <c r="S8" s="67">
        <f t="shared" ref="S8:S31" si="7">RANK(R8,R$8:R$31,0)</f>
        <v>8</v>
      </c>
    </row>
    <row r="9" spans="1:19" x14ac:dyDescent="0.3">
      <c r="A9" s="82" t="s">
        <v>1437</v>
      </c>
      <c r="B9" s="64">
        <f>VLOOKUP($A9,'Return Data'!$B$7:$R$1700,3,0)</f>
        <v>44041</v>
      </c>
      <c r="C9" s="65">
        <f>VLOOKUP($A9,'Return Data'!$B$7:$R$1700,4,0)</f>
        <v>20.037400000000002</v>
      </c>
      <c r="D9" s="65">
        <f>VLOOKUP($A9,'Return Data'!$B$7:$R$1700,9,0)</f>
        <v>17.336200000000002</v>
      </c>
      <c r="E9" s="66">
        <f t="shared" si="0"/>
        <v>5</v>
      </c>
      <c r="F9" s="65">
        <f>VLOOKUP($A9,'Return Data'!$B$7:$R$1700,10,0)</f>
        <v>11.366899999999999</v>
      </c>
      <c r="G9" s="66">
        <f t="shared" si="1"/>
        <v>22</v>
      </c>
      <c r="H9" s="65">
        <f>VLOOKUP($A9,'Return Data'!$B$7:$R$1700,11,0)</f>
        <v>18.9922</v>
      </c>
      <c r="I9" s="66">
        <f t="shared" si="2"/>
        <v>7</v>
      </c>
      <c r="J9" s="65">
        <f>VLOOKUP($A9,'Return Data'!$B$7:$R$1700,12,0)</f>
        <v>14.612399999999999</v>
      </c>
      <c r="K9" s="66">
        <f t="shared" si="3"/>
        <v>11</v>
      </c>
      <c r="L9" s="65">
        <f>VLOOKUP($A9,'Return Data'!$B$7:$R$1700,13,0)</f>
        <v>12.165100000000001</v>
      </c>
      <c r="M9" s="66">
        <f t="shared" si="4"/>
        <v>8</v>
      </c>
      <c r="N9" s="65">
        <f>VLOOKUP($A9,'Return Data'!$B$7:$R$1700,17,0)</f>
        <v>13.9916</v>
      </c>
      <c r="O9" s="66">
        <f t="shared" si="5"/>
        <v>8</v>
      </c>
      <c r="P9" s="65">
        <f>VLOOKUP($A9,'Return Data'!$B$7:$R$1700,14,0)</f>
        <v>8.8506999999999998</v>
      </c>
      <c r="Q9" s="66">
        <f t="shared" si="6"/>
        <v>13</v>
      </c>
      <c r="R9" s="65">
        <f>VLOOKUP($A9,'Return Data'!$B$7:$R$1700,16,0)</f>
        <v>8.6498000000000008</v>
      </c>
      <c r="S9" s="67">
        <f t="shared" si="7"/>
        <v>23</v>
      </c>
    </row>
    <row r="10" spans="1:19" x14ac:dyDescent="0.3">
      <c r="A10" s="82" t="s">
        <v>1440</v>
      </c>
      <c r="B10" s="64">
        <f>VLOOKUP($A10,'Return Data'!$B$7:$R$1700,3,0)</f>
        <v>44041</v>
      </c>
      <c r="C10" s="65">
        <f>VLOOKUP($A10,'Return Data'!$B$7:$R$1700,4,0)</f>
        <v>35.145600000000002</v>
      </c>
      <c r="D10" s="65">
        <f>VLOOKUP($A10,'Return Data'!$B$7:$R$1700,9,0)</f>
        <v>14.127000000000001</v>
      </c>
      <c r="E10" s="66">
        <f t="shared" si="0"/>
        <v>12</v>
      </c>
      <c r="F10" s="65">
        <f>VLOOKUP($A10,'Return Data'!$B$7:$R$1700,10,0)</f>
        <v>14.6936</v>
      </c>
      <c r="G10" s="66">
        <f t="shared" si="1"/>
        <v>13</v>
      </c>
      <c r="H10" s="65">
        <f>VLOOKUP($A10,'Return Data'!$B$7:$R$1700,11,0)</f>
        <v>15.725099999999999</v>
      </c>
      <c r="I10" s="66">
        <f t="shared" si="2"/>
        <v>19</v>
      </c>
      <c r="J10" s="65">
        <f>VLOOKUP($A10,'Return Data'!$B$7:$R$1700,12,0)</f>
        <v>12.2194</v>
      </c>
      <c r="K10" s="66">
        <f t="shared" si="3"/>
        <v>19</v>
      </c>
      <c r="L10" s="65">
        <f>VLOOKUP($A10,'Return Data'!$B$7:$R$1700,13,0)</f>
        <v>10.029199999999999</v>
      </c>
      <c r="M10" s="66">
        <f t="shared" si="4"/>
        <v>19</v>
      </c>
      <c r="N10" s="65">
        <f>VLOOKUP($A10,'Return Data'!$B$7:$R$1700,17,0)</f>
        <v>12.2432</v>
      </c>
      <c r="O10" s="66">
        <f t="shared" si="5"/>
        <v>18</v>
      </c>
      <c r="P10" s="65">
        <f>VLOOKUP($A10,'Return Data'!$B$7:$R$1700,14,0)</f>
        <v>8.1096000000000004</v>
      </c>
      <c r="Q10" s="66">
        <f t="shared" si="6"/>
        <v>18</v>
      </c>
      <c r="R10" s="65">
        <f>VLOOKUP($A10,'Return Data'!$B$7:$R$1700,16,0)</f>
        <v>9.2235999999999994</v>
      </c>
      <c r="S10" s="67">
        <f t="shared" si="7"/>
        <v>17</v>
      </c>
    </row>
    <row r="11" spans="1:19" x14ac:dyDescent="0.3">
      <c r="A11" s="82" t="s">
        <v>1441</v>
      </c>
      <c r="B11" s="64">
        <f>VLOOKUP($A11,'Return Data'!$B$7:$R$1700,3,0)</f>
        <v>44041</v>
      </c>
      <c r="C11" s="65">
        <f>VLOOKUP($A11,'Return Data'!$B$7:$R$1700,4,0)</f>
        <v>61.720399999999998</v>
      </c>
      <c r="D11" s="65">
        <f>VLOOKUP($A11,'Return Data'!$B$7:$R$1700,9,0)</f>
        <v>13.3483</v>
      </c>
      <c r="E11" s="66">
        <f t="shared" si="0"/>
        <v>16</v>
      </c>
      <c r="F11" s="65">
        <f>VLOOKUP($A11,'Return Data'!$B$7:$R$1700,10,0)</f>
        <v>14.8695</v>
      </c>
      <c r="G11" s="66">
        <f t="shared" si="1"/>
        <v>12</v>
      </c>
      <c r="H11" s="65">
        <f>VLOOKUP($A11,'Return Data'!$B$7:$R$1700,11,0)</f>
        <v>16.487200000000001</v>
      </c>
      <c r="I11" s="66">
        <f t="shared" si="2"/>
        <v>18</v>
      </c>
      <c r="J11" s="65">
        <f>VLOOKUP($A11,'Return Data'!$B$7:$R$1700,12,0)</f>
        <v>12.696899999999999</v>
      </c>
      <c r="K11" s="66">
        <f t="shared" si="3"/>
        <v>17</v>
      </c>
      <c r="L11" s="65">
        <f>VLOOKUP($A11,'Return Data'!$B$7:$R$1700,13,0)</f>
        <v>10.085699999999999</v>
      </c>
      <c r="M11" s="66">
        <f t="shared" si="4"/>
        <v>18</v>
      </c>
      <c r="N11" s="65">
        <f>VLOOKUP($A11,'Return Data'!$B$7:$R$1700,17,0)</f>
        <v>11.944000000000001</v>
      </c>
      <c r="O11" s="66">
        <f t="shared" si="5"/>
        <v>20</v>
      </c>
      <c r="P11" s="65">
        <f>VLOOKUP($A11,'Return Data'!$B$7:$R$1700,14,0)</f>
        <v>7.7618</v>
      </c>
      <c r="Q11" s="66">
        <f t="shared" si="6"/>
        <v>19</v>
      </c>
      <c r="R11" s="65">
        <f>VLOOKUP($A11,'Return Data'!$B$7:$R$1700,16,0)</f>
        <v>9.7683</v>
      </c>
      <c r="S11" s="67">
        <f t="shared" si="7"/>
        <v>13</v>
      </c>
    </row>
    <row r="12" spans="1:19" x14ac:dyDescent="0.3">
      <c r="A12" s="82" t="s">
        <v>1443</v>
      </c>
      <c r="B12" s="64">
        <f>VLOOKUP($A12,'Return Data'!$B$7:$R$1700,3,0)</f>
        <v>44041</v>
      </c>
      <c r="C12" s="65">
        <f>VLOOKUP($A12,'Return Data'!$B$7:$R$1700,4,0)</f>
        <v>74.813999999999993</v>
      </c>
      <c r="D12" s="65">
        <f>VLOOKUP($A12,'Return Data'!$B$7:$R$1700,9,0)</f>
        <v>14.4847</v>
      </c>
      <c r="E12" s="66">
        <f t="shared" si="0"/>
        <v>10</v>
      </c>
      <c r="F12" s="65">
        <f>VLOOKUP($A12,'Return Data'!$B$7:$R$1700,10,0)</f>
        <v>16.0366</v>
      </c>
      <c r="G12" s="66">
        <f t="shared" si="1"/>
        <v>6</v>
      </c>
      <c r="H12" s="65">
        <f>VLOOKUP($A12,'Return Data'!$B$7:$R$1700,11,0)</f>
        <v>20.559899999999999</v>
      </c>
      <c r="I12" s="66">
        <f t="shared" si="2"/>
        <v>3</v>
      </c>
      <c r="J12" s="65">
        <f>VLOOKUP($A12,'Return Data'!$B$7:$R$1700,12,0)</f>
        <v>15.733499999999999</v>
      </c>
      <c r="K12" s="66">
        <f t="shared" si="3"/>
        <v>5</v>
      </c>
      <c r="L12" s="65">
        <f>VLOOKUP($A12,'Return Data'!$B$7:$R$1700,13,0)</f>
        <v>13.422599999999999</v>
      </c>
      <c r="M12" s="66">
        <f t="shared" si="4"/>
        <v>3</v>
      </c>
      <c r="N12" s="65">
        <f>VLOOKUP($A12,'Return Data'!$B$7:$R$1700,17,0)</f>
        <v>15.0428</v>
      </c>
      <c r="O12" s="66">
        <f t="shared" si="5"/>
        <v>4</v>
      </c>
      <c r="P12" s="65">
        <f>VLOOKUP($A12,'Return Data'!$B$7:$R$1700,14,0)</f>
        <v>10.0288</v>
      </c>
      <c r="Q12" s="66">
        <f t="shared" si="6"/>
        <v>6</v>
      </c>
      <c r="R12" s="65">
        <f>VLOOKUP($A12,'Return Data'!$B$7:$R$1700,16,0)</f>
        <v>9.5844000000000005</v>
      </c>
      <c r="S12" s="67">
        <f t="shared" si="7"/>
        <v>16</v>
      </c>
    </row>
    <row r="13" spans="1:19" x14ac:dyDescent="0.3">
      <c r="A13" s="82" t="s">
        <v>1445</v>
      </c>
      <c r="B13" s="64">
        <f>VLOOKUP($A13,'Return Data'!$B$7:$R$1700,3,0)</f>
        <v>44041</v>
      </c>
      <c r="C13" s="65">
        <f>VLOOKUP($A13,'Return Data'!$B$7:$R$1700,4,0)</f>
        <v>18.861499999999999</v>
      </c>
      <c r="D13" s="65">
        <f>VLOOKUP($A13,'Return Data'!$B$7:$R$1700,9,0)</f>
        <v>11.6374</v>
      </c>
      <c r="E13" s="66">
        <f t="shared" si="0"/>
        <v>20</v>
      </c>
      <c r="F13" s="65">
        <f>VLOOKUP($A13,'Return Data'!$B$7:$R$1700,10,0)</f>
        <v>15.266999999999999</v>
      </c>
      <c r="G13" s="66">
        <f t="shared" si="1"/>
        <v>9</v>
      </c>
      <c r="H13" s="65">
        <f>VLOOKUP($A13,'Return Data'!$B$7:$R$1700,11,0)</f>
        <v>18.664200000000001</v>
      </c>
      <c r="I13" s="66">
        <f t="shared" si="2"/>
        <v>11</v>
      </c>
      <c r="J13" s="65">
        <f>VLOOKUP($A13,'Return Data'!$B$7:$R$1700,12,0)</f>
        <v>13.4145</v>
      </c>
      <c r="K13" s="66">
        <f t="shared" si="3"/>
        <v>14</v>
      </c>
      <c r="L13" s="65">
        <f>VLOOKUP($A13,'Return Data'!$B$7:$R$1700,13,0)</f>
        <v>10.309699999999999</v>
      </c>
      <c r="M13" s="66">
        <f t="shared" si="4"/>
        <v>17</v>
      </c>
      <c r="N13" s="65">
        <f>VLOOKUP($A13,'Return Data'!$B$7:$R$1700,17,0)</f>
        <v>13.023999999999999</v>
      </c>
      <c r="O13" s="66">
        <f t="shared" si="5"/>
        <v>15</v>
      </c>
      <c r="P13" s="65">
        <f>VLOOKUP($A13,'Return Data'!$B$7:$R$1700,14,0)</f>
        <v>9.9824999999999999</v>
      </c>
      <c r="Q13" s="66">
        <f t="shared" si="6"/>
        <v>7</v>
      </c>
      <c r="R13" s="65">
        <f>VLOOKUP($A13,'Return Data'!$B$7:$R$1700,16,0)</f>
        <v>10.3207</v>
      </c>
      <c r="S13" s="67">
        <f t="shared" si="7"/>
        <v>9</v>
      </c>
    </row>
    <row r="14" spans="1:19" x14ac:dyDescent="0.3">
      <c r="A14" s="82" t="s">
        <v>1448</v>
      </c>
      <c r="B14" s="64">
        <f>VLOOKUP($A14,'Return Data'!$B$7:$R$1700,3,0)</f>
        <v>44041</v>
      </c>
      <c r="C14" s="65">
        <f>VLOOKUP($A14,'Return Data'!$B$7:$R$1700,4,0)</f>
        <v>50.4146</v>
      </c>
      <c r="D14" s="65">
        <f>VLOOKUP($A14,'Return Data'!$B$7:$R$1700,9,0)</f>
        <v>8.2952999999999992</v>
      </c>
      <c r="E14" s="66">
        <f t="shared" si="0"/>
        <v>24</v>
      </c>
      <c r="F14" s="65">
        <f>VLOOKUP($A14,'Return Data'!$B$7:$R$1700,10,0)</f>
        <v>9.3605</v>
      </c>
      <c r="G14" s="66">
        <f t="shared" si="1"/>
        <v>24</v>
      </c>
      <c r="H14" s="65">
        <f>VLOOKUP($A14,'Return Data'!$B$7:$R$1700,11,0)</f>
        <v>14.475899999999999</v>
      </c>
      <c r="I14" s="66">
        <f t="shared" si="2"/>
        <v>22</v>
      </c>
      <c r="J14" s="65">
        <f>VLOOKUP($A14,'Return Data'!$B$7:$R$1700,12,0)</f>
        <v>11.305199999999999</v>
      </c>
      <c r="K14" s="66">
        <f t="shared" si="3"/>
        <v>23</v>
      </c>
      <c r="L14" s="65">
        <f>VLOOKUP($A14,'Return Data'!$B$7:$R$1700,13,0)</f>
        <v>8.7208000000000006</v>
      </c>
      <c r="M14" s="66">
        <f t="shared" si="4"/>
        <v>22</v>
      </c>
      <c r="N14" s="65">
        <f>VLOOKUP($A14,'Return Data'!$B$7:$R$1700,17,0)</f>
        <v>11.491099999999999</v>
      </c>
      <c r="O14" s="66">
        <f t="shared" si="5"/>
        <v>22</v>
      </c>
      <c r="P14" s="65">
        <f>VLOOKUP($A14,'Return Data'!$B$7:$R$1700,14,0)</f>
        <v>6.0399000000000003</v>
      </c>
      <c r="Q14" s="66">
        <f t="shared" si="6"/>
        <v>24</v>
      </c>
      <c r="R14" s="65">
        <f>VLOOKUP($A14,'Return Data'!$B$7:$R$1700,16,0)</f>
        <v>8.6823999999999995</v>
      </c>
      <c r="S14" s="67">
        <f t="shared" si="7"/>
        <v>22</v>
      </c>
    </row>
    <row r="15" spans="1:19" x14ac:dyDescent="0.3">
      <c r="A15" s="82" t="s">
        <v>1450</v>
      </c>
      <c r="B15" s="64">
        <f>VLOOKUP($A15,'Return Data'!$B$7:$R$1700,3,0)</f>
        <v>44041</v>
      </c>
      <c r="C15" s="65">
        <f>VLOOKUP($A15,'Return Data'!$B$7:$R$1700,4,0)</f>
        <v>44.1721</v>
      </c>
      <c r="D15" s="65">
        <f>VLOOKUP($A15,'Return Data'!$B$7:$R$1700,9,0)</f>
        <v>12.826000000000001</v>
      </c>
      <c r="E15" s="66">
        <f t="shared" si="0"/>
        <v>19</v>
      </c>
      <c r="F15" s="65">
        <f>VLOOKUP($A15,'Return Data'!$B$7:$R$1700,10,0)</f>
        <v>13.338900000000001</v>
      </c>
      <c r="G15" s="66">
        <f t="shared" si="1"/>
        <v>16</v>
      </c>
      <c r="H15" s="65">
        <f>VLOOKUP($A15,'Return Data'!$B$7:$R$1700,11,0)</f>
        <v>15.4419</v>
      </c>
      <c r="I15" s="66">
        <f t="shared" si="2"/>
        <v>20</v>
      </c>
      <c r="J15" s="65">
        <f>VLOOKUP($A15,'Return Data'!$B$7:$R$1700,12,0)</f>
        <v>12.2089</v>
      </c>
      <c r="K15" s="66">
        <f t="shared" si="3"/>
        <v>20</v>
      </c>
      <c r="L15" s="65">
        <f>VLOOKUP($A15,'Return Data'!$B$7:$R$1700,13,0)</f>
        <v>10.6136</v>
      </c>
      <c r="M15" s="66">
        <f t="shared" si="4"/>
        <v>16</v>
      </c>
      <c r="N15" s="65">
        <f>VLOOKUP($A15,'Return Data'!$B$7:$R$1700,17,0)</f>
        <v>11.036</v>
      </c>
      <c r="O15" s="66">
        <f t="shared" si="5"/>
        <v>23</v>
      </c>
      <c r="P15" s="65">
        <f>VLOOKUP($A15,'Return Data'!$B$7:$R$1700,14,0)</f>
        <v>7.1908000000000003</v>
      </c>
      <c r="Q15" s="66">
        <f t="shared" si="6"/>
        <v>22</v>
      </c>
      <c r="R15" s="65">
        <f>VLOOKUP($A15,'Return Data'!$B$7:$R$1700,16,0)</f>
        <v>9.0904000000000007</v>
      </c>
      <c r="S15" s="67">
        <f t="shared" si="7"/>
        <v>18</v>
      </c>
    </row>
    <row r="16" spans="1:19" x14ac:dyDescent="0.3">
      <c r="A16" s="82" t="s">
        <v>1452</v>
      </c>
      <c r="B16" s="64">
        <f>VLOOKUP($A16,'Return Data'!$B$7:$R$1700,3,0)</f>
        <v>44041</v>
      </c>
      <c r="C16" s="65">
        <f>VLOOKUP($A16,'Return Data'!$B$7:$R$1700,4,0)</f>
        <v>80.149000000000001</v>
      </c>
      <c r="D16" s="65">
        <f>VLOOKUP($A16,'Return Data'!$B$7:$R$1700,9,0)</f>
        <v>18.308399999999999</v>
      </c>
      <c r="E16" s="66">
        <f t="shared" si="0"/>
        <v>3</v>
      </c>
      <c r="F16" s="65">
        <f>VLOOKUP($A16,'Return Data'!$B$7:$R$1700,10,0)</f>
        <v>18.153400000000001</v>
      </c>
      <c r="G16" s="66">
        <f t="shared" si="1"/>
        <v>4</v>
      </c>
      <c r="H16" s="65">
        <f>VLOOKUP($A16,'Return Data'!$B$7:$R$1700,11,0)</f>
        <v>20.672599999999999</v>
      </c>
      <c r="I16" s="66">
        <f t="shared" si="2"/>
        <v>2</v>
      </c>
      <c r="J16" s="65">
        <f>VLOOKUP($A16,'Return Data'!$B$7:$R$1700,12,0)</f>
        <v>16.796900000000001</v>
      </c>
      <c r="K16" s="66">
        <f t="shared" si="3"/>
        <v>2</v>
      </c>
      <c r="L16" s="65">
        <f>VLOOKUP($A16,'Return Data'!$B$7:$R$1700,13,0)</f>
        <v>13.3474</v>
      </c>
      <c r="M16" s="66">
        <f t="shared" si="4"/>
        <v>4</v>
      </c>
      <c r="N16" s="65">
        <f>VLOOKUP($A16,'Return Data'!$B$7:$R$1700,17,0)</f>
        <v>13.275</v>
      </c>
      <c r="O16" s="66">
        <f t="shared" si="5"/>
        <v>13</v>
      </c>
      <c r="P16" s="65">
        <f>VLOOKUP($A16,'Return Data'!$B$7:$R$1700,14,0)</f>
        <v>8.8922000000000008</v>
      </c>
      <c r="Q16" s="66">
        <f t="shared" si="6"/>
        <v>12</v>
      </c>
      <c r="R16" s="65">
        <f>VLOOKUP($A16,'Return Data'!$B$7:$R$1700,16,0)</f>
        <v>9.9795999999999996</v>
      </c>
      <c r="S16" s="67">
        <f t="shared" si="7"/>
        <v>12</v>
      </c>
    </row>
    <row r="17" spans="1:19" x14ac:dyDescent="0.3">
      <c r="A17" s="82" t="s">
        <v>1454</v>
      </c>
      <c r="B17" s="64">
        <f>VLOOKUP($A17,'Return Data'!$B$7:$R$1700,3,0)</f>
        <v>44041</v>
      </c>
      <c r="C17" s="65">
        <f>VLOOKUP($A17,'Return Data'!$B$7:$R$1700,4,0)</f>
        <v>17.8201</v>
      </c>
      <c r="D17" s="65">
        <f>VLOOKUP($A17,'Return Data'!$B$7:$R$1700,9,0)</f>
        <v>9.9255999999999993</v>
      </c>
      <c r="E17" s="66">
        <f t="shared" si="0"/>
        <v>23</v>
      </c>
      <c r="F17" s="65">
        <f>VLOOKUP($A17,'Return Data'!$B$7:$R$1700,10,0)</f>
        <v>9.4527999999999999</v>
      </c>
      <c r="G17" s="66">
        <f t="shared" si="1"/>
        <v>23</v>
      </c>
      <c r="H17" s="65">
        <f>VLOOKUP($A17,'Return Data'!$B$7:$R$1700,11,0)</f>
        <v>13.7142</v>
      </c>
      <c r="I17" s="66">
        <f t="shared" si="2"/>
        <v>24</v>
      </c>
      <c r="J17" s="65">
        <f>VLOOKUP($A17,'Return Data'!$B$7:$R$1700,12,0)</f>
        <v>10.7921</v>
      </c>
      <c r="K17" s="66">
        <f t="shared" si="3"/>
        <v>24</v>
      </c>
      <c r="L17" s="65">
        <f>VLOOKUP($A17,'Return Data'!$B$7:$R$1700,13,0)</f>
        <v>8.0983000000000001</v>
      </c>
      <c r="M17" s="66">
        <f t="shared" si="4"/>
        <v>24</v>
      </c>
      <c r="N17" s="65">
        <f>VLOOKUP($A17,'Return Data'!$B$7:$R$1700,17,0)</f>
        <v>10.759</v>
      </c>
      <c r="O17" s="66">
        <f t="shared" si="5"/>
        <v>24</v>
      </c>
      <c r="P17" s="65">
        <f>VLOOKUP($A17,'Return Data'!$B$7:$R$1700,14,0)</f>
        <v>6.2085999999999997</v>
      </c>
      <c r="Q17" s="66">
        <f t="shared" si="6"/>
        <v>23</v>
      </c>
      <c r="R17" s="65">
        <f>VLOOKUP($A17,'Return Data'!$B$7:$R$1700,16,0)</f>
        <v>7.8360000000000003</v>
      </c>
      <c r="S17" s="67">
        <f t="shared" si="7"/>
        <v>24</v>
      </c>
    </row>
    <row r="18" spans="1:19" x14ac:dyDescent="0.3">
      <c r="A18" s="82" t="s">
        <v>1455</v>
      </c>
      <c r="B18" s="64">
        <f>VLOOKUP($A18,'Return Data'!$B$7:$R$1700,3,0)</f>
        <v>44041</v>
      </c>
      <c r="C18" s="65">
        <f>VLOOKUP($A18,'Return Data'!$B$7:$R$1700,4,0)</f>
        <v>28.674299999999999</v>
      </c>
      <c r="D18" s="65">
        <f>VLOOKUP($A18,'Return Data'!$B$7:$R$1700,9,0)</f>
        <v>18.7591</v>
      </c>
      <c r="E18" s="66">
        <f t="shared" si="0"/>
        <v>2</v>
      </c>
      <c r="F18" s="65">
        <f>VLOOKUP($A18,'Return Data'!$B$7:$R$1700,10,0)</f>
        <v>20.3367</v>
      </c>
      <c r="G18" s="66">
        <f t="shared" si="1"/>
        <v>1</v>
      </c>
      <c r="H18" s="65">
        <f>VLOOKUP($A18,'Return Data'!$B$7:$R$1700,11,0)</f>
        <v>22.5441</v>
      </c>
      <c r="I18" s="66">
        <f t="shared" si="2"/>
        <v>1</v>
      </c>
      <c r="J18" s="65">
        <f>VLOOKUP($A18,'Return Data'!$B$7:$R$1700,12,0)</f>
        <v>17.649799999999999</v>
      </c>
      <c r="K18" s="66">
        <f t="shared" si="3"/>
        <v>1</v>
      </c>
      <c r="L18" s="65">
        <f>VLOOKUP($A18,'Return Data'!$B$7:$R$1700,13,0)</f>
        <v>14.829800000000001</v>
      </c>
      <c r="M18" s="66">
        <f t="shared" si="4"/>
        <v>1</v>
      </c>
      <c r="N18" s="65">
        <f>VLOOKUP($A18,'Return Data'!$B$7:$R$1700,17,0)</f>
        <v>16.276199999999999</v>
      </c>
      <c r="O18" s="66">
        <f t="shared" si="5"/>
        <v>2</v>
      </c>
      <c r="P18" s="65">
        <f>VLOOKUP($A18,'Return Data'!$B$7:$R$1700,14,0)</f>
        <v>10.525600000000001</v>
      </c>
      <c r="Q18" s="66">
        <f t="shared" si="6"/>
        <v>4</v>
      </c>
      <c r="R18" s="65">
        <f>VLOOKUP($A18,'Return Data'!$B$7:$R$1700,16,0)</f>
        <v>10.8451</v>
      </c>
      <c r="S18" s="67">
        <f t="shared" si="7"/>
        <v>6</v>
      </c>
    </row>
    <row r="19" spans="1:19" x14ac:dyDescent="0.3">
      <c r="A19" s="82" t="s">
        <v>1458</v>
      </c>
      <c r="B19" s="64">
        <f>VLOOKUP($A19,'Return Data'!$B$7:$R$1700,3,0)</f>
        <v>44041</v>
      </c>
      <c r="C19" s="65">
        <f>VLOOKUP($A19,'Return Data'!$B$7:$R$1700,4,0)</f>
        <v>2391.2936</v>
      </c>
      <c r="D19" s="65">
        <f>VLOOKUP($A19,'Return Data'!$B$7:$R$1700,9,0)</f>
        <v>13.5839</v>
      </c>
      <c r="E19" s="66">
        <f t="shared" si="0"/>
        <v>15</v>
      </c>
      <c r="F19" s="65">
        <f>VLOOKUP($A19,'Return Data'!$B$7:$R$1700,10,0)</f>
        <v>13.1435</v>
      </c>
      <c r="G19" s="66">
        <f t="shared" si="1"/>
        <v>19</v>
      </c>
      <c r="H19" s="65">
        <f>VLOOKUP($A19,'Return Data'!$B$7:$R$1700,11,0)</f>
        <v>15.092000000000001</v>
      </c>
      <c r="I19" s="66">
        <f t="shared" si="2"/>
        <v>21</v>
      </c>
      <c r="J19" s="65">
        <f>VLOOKUP($A19,'Return Data'!$B$7:$R$1700,12,0)</f>
        <v>11.417999999999999</v>
      </c>
      <c r="K19" s="66">
        <f t="shared" si="3"/>
        <v>22</v>
      </c>
      <c r="L19" s="65">
        <f>VLOOKUP($A19,'Return Data'!$B$7:$R$1700,13,0)</f>
        <v>8.3602000000000007</v>
      </c>
      <c r="M19" s="66">
        <f t="shared" si="4"/>
        <v>23</v>
      </c>
      <c r="N19" s="65">
        <f>VLOOKUP($A19,'Return Data'!$B$7:$R$1700,17,0)</f>
        <v>12.1197</v>
      </c>
      <c r="O19" s="66">
        <f t="shared" si="5"/>
        <v>19</v>
      </c>
      <c r="P19" s="65">
        <f>VLOOKUP($A19,'Return Data'!$B$7:$R$1700,14,0)</f>
        <v>7.3326000000000002</v>
      </c>
      <c r="Q19" s="66">
        <f t="shared" si="6"/>
        <v>21</v>
      </c>
      <c r="R19" s="65">
        <f>VLOOKUP($A19,'Return Data'!$B$7:$R$1700,16,0)</f>
        <v>8.9936000000000007</v>
      </c>
      <c r="S19" s="67">
        <f t="shared" si="7"/>
        <v>19</v>
      </c>
    </row>
    <row r="20" spans="1:19" x14ac:dyDescent="0.3">
      <c r="A20" s="82" t="s">
        <v>1459</v>
      </c>
      <c r="B20" s="64">
        <f>VLOOKUP($A20,'Return Data'!$B$7:$R$1700,3,0)</f>
        <v>44041</v>
      </c>
      <c r="C20" s="65">
        <f>VLOOKUP($A20,'Return Data'!$B$7:$R$1700,4,0)</f>
        <v>82.284999999999997</v>
      </c>
      <c r="D20" s="65">
        <f>VLOOKUP($A20,'Return Data'!$B$7:$R$1700,9,0)</f>
        <v>15.3302</v>
      </c>
      <c r="E20" s="66">
        <f t="shared" si="0"/>
        <v>9</v>
      </c>
      <c r="F20" s="65">
        <f>VLOOKUP($A20,'Return Data'!$B$7:$R$1700,10,0)</f>
        <v>13.268700000000001</v>
      </c>
      <c r="G20" s="66">
        <f t="shared" si="1"/>
        <v>18</v>
      </c>
      <c r="H20" s="65">
        <f>VLOOKUP($A20,'Return Data'!$B$7:$R$1700,11,0)</f>
        <v>20.366599999999998</v>
      </c>
      <c r="I20" s="66">
        <f t="shared" si="2"/>
        <v>5</v>
      </c>
      <c r="J20" s="65">
        <f>VLOOKUP($A20,'Return Data'!$B$7:$R$1700,12,0)</f>
        <v>15.656000000000001</v>
      </c>
      <c r="K20" s="66">
        <f t="shared" si="3"/>
        <v>6</v>
      </c>
      <c r="L20" s="65">
        <f>VLOOKUP($A20,'Return Data'!$B$7:$R$1700,13,0)</f>
        <v>11.5037</v>
      </c>
      <c r="M20" s="66">
        <f t="shared" si="4"/>
        <v>10</v>
      </c>
      <c r="N20" s="65">
        <f>VLOOKUP($A20,'Return Data'!$B$7:$R$1700,17,0)</f>
        <v>13.989100000000001</v>
      </c>
      <c r="O20" s="66">
        <f t="shared" si="5"/>
        <v>9</v>
      </c>
      <c r="P20" s="65">
        <f>VLOOKUP($A20,'Return Data'!$B$7:$R$1700,14,0)</f>
        <v>9.1232000000000006</v>
      </c>
      <c r="Q20" s="66">
        <f t="shared" si="6"/>
        <v>10</v>
      </c>
      <c r="R20" s="65">
        <f>VLOOKUP($A20,'Return Data'!$B$7:$R$1700,16,0)</f>
        <v>9.7161000000000008</v>
      </c>
      <c r="S20" s="67">
        <f t="shared" si="7"/>
        <v>15</v>
      </c>
    </row>
    <row r="21" spans="1:19" x14ac:dyDescent="0.3">
      <c r="A21" s="82" t="s">
        <v>1461</v>
      </c>
      <c r="B21" s="64">
        <f>VLOOKUP($A21,'Return Data'!$B$7:$R$1700,3,0)</f>
        <v>44041</v>
      </c>
      <c r="C21" s="65">
        <f>VLOOKUP($A21,'Return Data'!$B$7:$R$1700,4,0)</f>
        <v>57.469900000000003</v>
      </c>
      <c r="D21" s="65">
        <f>VLOOKUP($A21,'Return Data'!$B$7:$R$1700,9,0)</f>
        <v>16.794599999999999</v>
      </c>
      <c r="E21" s="66">
        <f t="shared" si="0"/>
        <v>6</v>
      </c>
      <c r="F21" s="65">
        <f>VLOOKUP($A21,'Return Data'!$B$7:$R$1700,10,0)</f>
        <v>16.888300000000001</v>
      </c>
      <c r="G21" s="66">
        <f t="shared" si="1"/>
        <v>5</v>
      </c>
      <c r="H21" s="65">
        <f>VLOOKUP($A21,'Return Data'!$B$7:$R$1700,11,0)</f>
        <v>17.899799999999999</v>
      </c>
      <c r="I21" s="66">
        <f t="shared" si="2"/>
        <v>14</v>
      </c>
      <c r="J21" s="65">
        <f>VLOOKUP($A21,'Return Data'!$B$7:$R$1700,12,0)</f>
        <v>14.2826</v>
      </c>
      <c r="K21" s="66">
        <f t="shared" si="3"/>
        <v>12</v>
      </c>
      <c r="L21" s="65">
        <f>VLOOKUP($A21,'Return Data'!$B$7:$R$1700,13,0)</f>
        <v>10.916700000000001</v>
      </c>
      <c r="M21" s="66">
        <f t="shared" si="4"/>
        <v>12</v>
      </c>
      <c r="N21" s="65">
        <f>VLOOKUP($A21,'Return Data'!$B$7:$R$1700,17,0)</f>
        <v>12.549799999999999</v>
      </c>
      <c r="O21" s="66">
        <f t="shared" si="5"/>
        <v>17</v>
      </c>
      <c r="P21" s="65">
        <f>VLOOKUP($A21,'Return Data'!$B$7:$R$1700,14,0)</f>
        <v>8.6631999999999998</v>
      </c>
      <c r="Q21" s="66">
        <f t="shared" si="6"/>
        <v>14</v>
      </c>
      <c r="R21" s="65">
        <f>VLOOKUP($A21,'Return Data'!$B$7:$R$1700,16,0)</f>
        <v>10.692399999999999</v>
      </c>
      <c r="S21" s="67">
        <f t="shared" si="7"/>
        <v>7</v>
      </c>
    </row>
    <row r="22" spans="1:19" x14ac:dyDescent="0.3">
      <c r="A22" s="82" t="s">
        <v>1463</v>
      </c>
      <c r="B22" s="64">
        <f>VLOOKUP($A22,'Return Data'!$B$7:$R$1700,3,0)</f>
        <v>44041</v>
      </c>
      <c r="C22" s="65">
        <f>VLOOKUP($A22,'Return Data'!$B$7:$R$1700,4,0)</f>
        <v>50.165799999999997</v>
      </c>
      <c r="D22" s="65">
        <f>VLOOKUP($A22,'Return Data'!$B$7:$R$1700,9,0)</f>
        <v>10.2402</v>
      </c>
      <c r="E22" s="66">
        <f t="shared" si="0"/>
        <v>22</v>
      </c>
      <c r="F22" s="65">
        <f>VLOOKUP($A22,'Return Data'!$B$7:$R$1700,10,0)</f>
        <v>12.955</v>
      </c>
      <c r="G22" s="66">
        <f t="shared" si="1"/>
        <v>20</v>
      </c>
      <c r="H22" s="65">
        <f>VLOOKUP($A22,'Return Data'!$B$7:$R$1700,11,0)</f>
        <v>17.039899999999999</v>
      </c>
      <c r="I22" s="66">
        <f t="shared" si="2"/>
        <v>16</v>
      </c>
      <c r="J22" s="65">
        <f>VLOOKUP($A22,'Return Data'!$B$7:$R$1700,12,0)</f>
        <v>13.1699</v>
      </c>
      <c r="K22" s="66">
        <f t="shared" si="3"/>
        <v>16</v>
      </c>
      <c r="L22" s="65">
        <f>VLOOKUP($A22,'Return Data'!$B$7:$R$1700,13,0)</f>
        <v>10.9132</v>
      </c>
      <c r="M22" s="66">
        <f t="shared" si="4"/>
        <v>13</v>
      </c>
      <c r="N22" s="65">
        <f>VLOOKUP($A22,'Return Data'!$B$7:$R$1700,17,0)</f>
        <v>13.6944</v>
      </c>
      <c r="O22" s="66">
        <f t="shared" si="5"/>
        <v>11</v>
      </c>
      <c r="P22" s="65">
        <f>VLOOKUP($A22,'Return Data'!$B$7:$R$1700,14,0)</f>
        <v>9.2126000000000001</v>
      </c>
      <c r="Q22" s="66">
        <f t="shared" si="6"/>
        <v>9</v>
      </c>
      <c r="R22" s="65">
        <f>VLOOKUP($A22,'Return Data'!$B$7:$R$1700,16,0)</f>
        <v>8.9779</v>
      </c>
      <c r="S22" s="67">
        <f t="shared" si="7"/>
        <v>20</v>
      </c>
    </row>
    <row r="23" spans="1:19" x14ac:dyDescent="0.3">
      <c r="A23" s="82" t="s">
        <v>1466</v>
      </c>
      <c r="B23" s="64">
        <f>VLOOKUP($A23,'Return Data'!$B$7:$R$1700,3,0)</f>
        <v>44041</v>
      </c>
      <c r="C23" s="65">
        <f>VLOOKUP($A23,'Return Data'!$B$7:$R$1700,4,0)</f>
        <v>32.326700000000002</v>
      </c>
      <c r="D23" s="65">
        <f>VLOOKUP($A23,'Return Data'!$B$7:$R$1700,9,0)</f>
        <v>13.670999999999999</v>
      </c>
      <c r="E23" s="66">
        <f t="shared" si="0"/>
        <v>13</v>
      </c>
      <c r="F23" s="65">
        <f>VLOOKUP($A23,'Return Data'!$B$7:$R$1700,10,0)</f>
        <v>15.2225</v>
      </c>
      <c r="G23" s="66">
        <f t="shared" si="1"/>
        <v>10</v>
      </c>
      <c r="H23" s="65">
        <f>VLOOKUP($A23,'Return Data'!$B$7:$R$1700,11,0)</f>
        <v>18.960699999999999</v>
      </c>
      <c r="I23" s="66">
        <f t="shared" si="2"/>
        <v>8</v>
      </c>
      <c r="J23" s="65">
        <f>VLOOKUP($A23,'Return Data'!$B$7:$R$1700,12,0)</f>
        <v>14.9986</v>
      </c>
      <c r="K23" s="66">
        <f t="shared" si="3"/>
        <v>9</v>
      </c>
      <c r="L23" s="65">
        <f>VLOOKUP($A23,'Return Data'!$B$7:$R$1700,13,0)</f>
        <v>12.595800000000001</v>
      </c>
      <c r="M23" s="66">
        <f t="shared" si="4"/>
        <v>6</v>
      </c>
      <c r="N23" s="65">
        <f>VLOOKUP($A23,'Return Data'!$B$7:$R$1700,17,0)</f>
        <v>14.9978</v>
      </c>
      <c r="O23" s="66">
        <f t="shared" si="5"/>
        <v>5</v>
      </c>
      <c r="P23" s="65">
        <f>VLOOKUP($A23,'Return Data'!$B$7:$R$1700,14,0)</f>
        <v>10.288500000000001</v>
      </c>
      <c r="Q23" s="66">
        <f t="shared" si="6"/>
        <v>5</v>
      </c>
      <c r="R23" s="65">
        <f>VLOOKUP($A23,'Return Data'!$B$7:$R$1700,16,0)</f>
        <v>11.731299999999999</v>
      </c>
      <c r="S23" s="67">
        <f t="shared" si="7"/>
        <v>1</v>
      </c>
    </row>
    <row r="24" spans="1:19" x14ac:dyDescent="0.3">
      <c r="A24" s="82" t="s">
        <v>1468</v>
      </c>
      <c r="B24" s="64">
        <f>VLOOKUP($A24,'Return Data'!$B$7:$R$1700,3,0)</f>
        <v>44041</v>
      </c>
      <c r="C24" s="65">
        <f>VLOOKUP($A24,'Return Data'!$B$7:$R$1700,4,0)</f>
        <v>24.121500000000001</v>
      </c>
      <c r="D24" s="65">
        <f>VLOOKUP($A24,'Return Data'!$B$7:$R$1700,9,0)</f>
        <v>13.205500000000001</v>
      </c>
      <c r="E24" s="66">
        <f t="shared" si="0"/>
        <v>18</v>
      </c>
      <c r="F24" s="65">
        <f>VLOOKUP($A24,'Return Data'!$B$7:$R$1700,10,0)</f>
        <v>12.1959</v>
      </c>
      <c r="G24" s="66">
        <f t="shared" si="1"/>
        <v>21</v>
      </c>
      <c r="H24" s="65">
        <f>VLOOKUP($A24,'Return Data'!$B$7:$R$1700,11,0)</f>
        <v>14.411799999999999</v>
      </c>
      <c r="I24" s="66">
        <f t="shared" si="2"/>
        <v>23</v>
      </c>
      <c r="J24" s="65">
        <f>VLOOKUP($A24,'Return Data'!$B$7:$R$1700,12,0)</f>
        <v>11.738899999999999</v>
      </c>
      <c r="K24" s="66">
        <f t="shared" si="3"/>
        <v>21</v>
      </c>
      <c r="L24" s="65">
        <f>VLOOKUP($A24,'Return Data'!$B$7:$R$1700,13,0)</f>
        <v>9.0870999999999995</v>
      </c>
      <c r="M24" s="66">
        <f t="shared" si="4"/>
        <v>21</v>
      </c>
      <c r="N24" s="65">
        <f>VLOOKUP($A24,'Return Data'!$B$7:$R$1700,17,0)</f>
        <v>11.8317</v>
      </c>
      <c r="O24" s="66">
        <f t="shared" si="5"/>
        <v>21</v>
      </c>
      <c r="P24" s="65">
        <f>VLOOKUP($A24,'Return Data'!$B$7:$R$1700,14,0)</f>
        <v>8.3672000000000004</v>
      </c>
      <c r="Q24" s="66">
        <f t="shared" si="6"/>
        <v>16</v>
      </c>
      <c r="R24" s="65">
        <f>VLOOKUP($A24,'Return Data'!$B$7:$R$1700,16,0)</f>
        <v>8.8551000000000002</v>
      </c>
      <c r="S24" s="67">
        <f t="shared" si="7"/>
        <v>21</v>
      </c>
    </row>
    <row r="25" spans="1:19" x14ac:dyDescent="0.3">
      <c r="A25" s="82" t="s">
        <v>1469</v>
      </c>
      <c r="B25" s="64">
        <f>VLOOKUP($A25,'Return Data'!$B$7:$R$1700,3,0)</f>
        <v>44041</v>
      </c>
      <c r="C25" s="65">
        <f>VLOOKUP($A25,'Return Data'!$B$7:$R$1700,4,0)</f>
        <v>51.144199999999998</v>
      </c>
      <c r="D25" s="65">
        <f>VLOOKUP($A25,'Return Data'!$B$7:$R$1700,9,0)</f>
        <v>15.359299999999999</v>
      </c>
      <c r="E25" s="66">
        <f t="shared" si="0"/>
        <v>8</v>
      </c>
      <c r="F25" s="65">
        <f>VLOOKUP($A25,'Return Data'!$B$7:$R$1700,10,0)</f>
        <v>15.4605</v>
      </c>
      <c r="G25" s="66">
        <f t="shared" si="1"/>
        <v>8</v>
      </c>
      <c r="H25" s="65">
        <f>VLOOKUP($A25,'Return Data'!$B$7:$R$1700,11,0)</f>
        <v>18.498899999999999</v>
      </c>
      <c r="I25" s="66">
        <f t="shared" si="2"/>
        <v>12</v>
      </c>
      <c r="J25" s="65">
        <f>VLOOKUP($A25,'Return Data'!$B$7:$R$1700,12,0)</f>
        <v>15.225300000000001</v>
      </c>
      <c r="K25" s="66">
        <f t="shared" si="3"/>
        <v>8</v>
      </c>
      <c r="L25" s="65">
        <f>VLOOKUP($A25,'Return Data'!$B$7:$R$1700,13,0)</f>
        <v>12.1983</v>
      </c>
      <c r="M25" s="66">
        <f t="shared" si="4"/>
        <v>7</v>
      </c>
      <c r="N25" s="65">
        <f>VLOOKUP($A25,'Return Data'!$B$7:$R$1700,17,0)</f>
        <v>14.1153</v>
      </c>
      <c r="O25" s="66">
        <f t="shared" si="5"/>
        <v>6</v>
      </c>
      <c r="P25" s="65">
        <f>VLOOKUP($A25,'Return Data'!$B$7:$R$1700,14,0)</f>
        <v>9.2150999999999996</v>
      </c>
      <c r="Q25" s="66">
        <f t="shared" si="6"/>
        <v>8</v>
      </c>
      <c r="R25" s="65">
        <f>VLOOKUP($A25,'Return Data'!$B$7:$R$1700,16,0)</f>
        <v>11.0479</v>
      </c>
      <c r="S25" s="67">
        <f t="shared" si="7"/>
        <v>4</v>
      </c>
    </row>
    <row r="26" spans="1:19" x14ac:dyDescent="0.3">
      <c r="A26" s="82" t="s">
        <v>1471</v>
      </c>
      <c r="B26" s="64">
        <f>VLOOKUP($A26,'Return Data'!$B$7:$R$1700,3,0)</f>
        <v>44041</v>
      </c>
      <c r="C26" s="65">
        <f>VLOOKUP($A26,'Return Data'!$B$7:$R$1700,4,0)</f>
        <v>65.866299999999995</v>
      </c>
      <c r="D26" s="65">
        <f>VLOOKUP($A26,'Return Data'!$B$7:$R$1700,9,0)</f>
        <v>19.068999999999999</v>
      </c>
      <c r="E26" s="66">
        <f t="shared" si="0"/>
        <v>1</v>
      </c>
      <c r="F26" s="65">
        <f>VLOOKUP($A26,'Return Data'!$B$7:$R$1700,10,0)</f>
        <v>13.3256</v>
      </c>
      <c r="G26" s="66">
        <f t="shared" si="1"/>
        <v>17</v>
      </c>
      <c r="H26" s="65">
        <f>VLOOKUP($A26,'Return Data'!$B$7:$R$1700,11,0)</f>
        <v>16.670500000000001</v>
      </c>
      <c r="I26" s="66">
        <f t="shared" si="2"/>
        <v>17</v>
      </c>
      <c r="J26" s="65">
        <f>VLOOKUP($A26,'Return Data'!$B$7:$R$1700,12,0)</f>
        <v>12.4458</v>
      </c>
      <c r="K26" s="66">
        <f t="shared" si="3"/>
        <v>18</v>
      </c>
      <c r="L26" s="65">
        <f>VLOOKUP($A26,'Return Data'!$B$7:$R$1700,13,0)</f>
        <v>9.2786000000000008</v>
      </c>
      <c r="M26" s="66">
        <f t="shared" si="4"/>
        <v>20</v>
      </c>
      <c r="N26" s="65">
        <f>VLOOKUP($A26,'Return Data'!$B$7:$R$1700,17,0)</f>
        <v>13.1652</v>
      </c>
      <c r="O26" s="66">
        <f t="shared" si="5"/>
        <v>14</v>
      </c>
      <c r="P26" s="65">
        <f>VLOOKUP($A26,'Return Data'!$B$7:$R$1700,14,0)</f>
        <v>7.6741999999999999</v>
      </c>
      <c r="Q26" s="66">
        <f t="shared" si="6"/>
        <v>20</v>
      </c>
      <c r="R26" s="65">
        <f>VLOOKUP($A26,'Return Data'!$B$7:$R$1700,16,0)</f>
        <v>9.7603000000000009</v>
      </c>
      <c r="S26" s="67">
        <f t="shared" si="7"/>
        <v>14</v>
      </c>
    </row>
    <row r="27" spans="1:19" x14ac:dyDescent="0.3">
      <c r="A27" s="82" t="s">
        <v>1473</v>
      </c>
      <c r="B27" s="64">
        <f>VLOOKUP($A27,'Return Data'!$B$7:$R$1700,3,0)</f>
        <v>44041</v>
      </c>
      <c r="C27" s="65">
        <f>VLOOKUP($A27,'Return Data'!$B$7:$R$1700,4,0)</f>
        <v>49.906199999999998</v>
      </c>
      <c r="D27" s="65">
        <f>VLOOKUP($A27,'Return Data'!$B$7:$R$1700,9,0)</f>
        <v>13.236499999999999</v>
      </c>
      <c r="E27" s="66">
        <f t="shared" si="0"/>
        <v>17</v>
      </c>
      <c r="F27" s="65">
        <f>VLOOKUP($A27,'Return Data'!$B$7:$R$1700,10,0)</f>
        <v>13.9064</v>
      </c>
      <c r="G27" s="66">
        <f t="shared" si="1"/>
        <v>15</v>
      </c>
      <c r="H27" s="65">
        <f>VLOOKUP($A27,'Return Data'!$B$7:$R$1700,11,0)</f>
        <v>17.973600000000001</v>
      </c>
      <c r="I27" s="66">
        <f t="shared" si="2"/>
        <v>13</v>
      </c>
      <c r="J27" s="65">
        <f>VLOOKUP($A27,'Return Data'!$B$7:$R$1700,12,0)</f>
        <v>13.4054</v>
      </c>
      <c r="K27" s="66">
        <f t="shared" si="3"/>
        <v>15</v>
      </c>
      <c r="L27" s="65">
        <f>VLOOKUP($A27,'Return Data'!$B$7:$R$1700,13,0)</f>
        <v>10.620799999999999</v>
      </c>
      <c r="M27" s="66">
        <f t="shared" si="4"/>
        <v>15</v>
      </c>
      <c r="N27" s="65">
        <f>VLOOKUP($A27,'Return Data'!$B$7:$R$1700,17,0)</f>
        <v>12.974399999999999</v>
      </c>
      <c r="O27" s="66">
        <f t="shared" si="5"/>
        <v>16</v>
      </c>
      <c r="P27" s="65">
        <f>VLOOKUP($A27,'Return Data'!$B$7:$R$1700,14,0)</f>
        <v>8.6072000000000006</v>
      </c>
      <c r="Q27" s="66">
        <f t="shared" si="6"/>
        <v>15</v>
      </c>
      <c r="R27" s="65">
        <f>VLOOKUP($A27,'Return Data'!$B$7:$R$1700,16,0)</f>
        <v>10.242900000000001</v>
      </c>
      <c r="S27" s="67">
        <f t="shared" si="7"/>
        <v>10</v>
      </c>
    </row>
    <row r="28" spans="1:19" x14ac:dyDescent="0.3">
      <c r="A28" s="82" t="s">
        <v>885</v>
      </c>
      <c r="B28" s="64">
        <f>VLOOKUP($A28,'Return Data'!$B$7:$R$1700,3,0)</f>
        <v>44041</v>
      </c>
      <c r="C28" s="65">
        <f>VLOOKUP($A28,'Return Data'!$B$7:$R$1700,4,0)</f>
        <v>17.528300000000002</v>
      </c>
      <c r="D28" s="65">
        <f>VLOOKUP($A28,'Return Data'!$B$7:$R$1700,9,0)</f>
        <v>10.318</v>
      </c>
      <c r="E28" s="66">
        <f t="shared" si="0"/>
        <v>21</v>
      </c>
      <c r="F28" s="65">
        <f>VLOOKUP($A28,'Return Data'!$B$7:$R$1700,10,0)</f>
        <v>15.940899999999999</v>
      </c>
      <c r="G28" s="66">
        <f t="shared" si="1"/>
        <v>7</v>
      </c>
      <c r="H28" s="65">
        <f>VLOOKUP($A28,'Return Data'!$B$7:$R$1700,11,0)</f>
        <v>18.693100000000001</v>
      </c>
      <c r="I28" s="66">
        <f t="shared" si="2"/>
        <v>10</v>
      </c>
      <c r="J28" s="65">
        <f>VLOOKUP($A28,'Return Data'!$B$7:$R$1700,12,0)</f>
        <v>15.282</v>
      </c>
      <c r="K28" s="66">
        <f t="shared" si="3"/>
        <v>7</v>
      </c>
      <c r="L28" s="65">
        <f>VLOOKUP($A28,'Return Data'!$B$7:$R$1700,13,0)</f>
        <v>10.881399999999999</v>
      </c>
      <c r="M28" s="66">
        <f t="shared" si="4"/>
        <v>14</v>
      </c>
      <c r="N28" s="65">
        <f>VLOOKUP($A28,'Return Data'!$B$7:$R$1700,17,0)</f>
        <v>13.6892</v>
      </c>
      <c r="O28" s="66">
        <f t="shared" si="5"/>
        <v>12</v>
      </c>
      <c r="P28" s="65">
        <f>VLOOKUP($A28,'Return Data'!$B$7:$R$1700,14,0)</f>
        <v>8.2681000000000004</v>
      </c>
      <c r="Q28" s="66">
        <f t="shared" si="6"/>
        <v>17</v>
      </c>
      <c r="R28" s="65">
        <f>VLOOKUP($A28,'Return Data'!$B$7:$R$1700,16,0)</f>
        <v>10.0801</v>
      </c>
      <c r="S28" s="67">
        <f t="shared" si="7"/>
        <v>11</v>
      </c>
    </row>
    <row r="29" spans="1:19" x14ac:dyDescent="0.3">
      <c r="A29" s="82" t="s">
        <v>888</v>
      </c>
      <c r="B29" s="64">
        <f>VLOOKUP($A29,'Return Data'!$B$7:$R$1700,3,0)</f>
        <v>44041</v>
      </c>
      <c r="C29" s="65">
        <f>VLOOKUP($A29,'Return Data'!$B$7:$R$1700,4,0)</f>
        <v>18.921299999999999</v>
      </c>
      <c r="D29" s="65">
        <f>VLOOKUP($A29,'Return Data'!$B$7:$R$1700,9,0)</f>
        <v>16.0793</v>
      </c>
      <c r="E29" s="66">
        <f t="shared" si="0"/>
        <v>7</v>
      </c>
      <c r="F29" s="65">
        <f>VLOOKUP($A29,'Return Data'!$B$7:$R$1700,10,0)</f>
        <v>18.276599999999998</v>
      </c>
      <c r="G29" s="66">
        <f t="shared" si="1"/>
        <v>3</v>
      </c>
      <c r="H29" s="65">
        <f>VLOOKUP($A29,'Return Data'!$B$7:$R$1700,11,0)</f>
        <v>20.465900000000001</v>
      </c>
      <c r="I29" s="66">
        <f t="shared" si="2"/>
        <v>4</v>
      </c>
      <c r="J29" s="65">
        <f>VLOOKUP($A29,'Return Data'!$B$7:$R$1700,12,0)</f>
        <v>16.187200000000001</v>
      </c>
      <c r="K29" s="66">
        <f t="shared" si="3"/>
        <v>4</v>
      </c>
      <c r="L29" s="65">
        <f>VLOOKUP($A29,'Return Data'!$B$7:$R$1700,13,0)</f>
        <v>13.1182</v>
      </c>
      <c r="M29" s="66">
        <f t="shared" si="4"/>
        <v>5</v>
      </c>
      <c r="N29" s="65">
        <f>VLOOKUP($A29,'Return Data'!$B$7:$R$1700,17,0)</f>
        <v>15.578099999999999</v>
      </c>
      <c r="O29" s="66">
        <f t="shared" si="5"/>
        <v>3</v>
      </c>
      <c r="P29" s="65">
        <f>VLOOKUP($A29,'Return Data'!$B$7:$R$1700,14,0)</f>
        <v>10.833</v>
      </c>
      <c r="Q29" s="66">
        <f t="shared" si="6"/>
        <v>3</v>
      </c>
      <c r="R29" s="65">
        <f>VLOOKUP($A29,'Return Data'!$B$7:$R$1700,16,0)</f>
        <v>11.450699999999999</v>
      </c>
      <c r="S29" s="67">
        <f t="shared" si="7"/>
        <v>2</v>
      </c>
    </row>
    <row r="30" spans="1:19" x14ac:dyDescent="0.3">
      <c r="A30" s="82" t="s">
        <v>889</v>
      </c>
      <c r="B30" s="64">
        <f>VLOOKUP($A30,'Return Data'!$B$7:$R$1700,3,0)</f>
        <v>44041</v>
      </c>
      <c r="C30" s="65">
        <f>VLOOKUP($A30,'Return Data'!$B$7:$R$1700,4,0)</f>
        <v>35.4938</v>
      </c>
      <c r="D30" s="65">
        <f>VLOOKUP($A30,'Return Data'!$B$7:$R$1700,9,0)</f>
        <v>17.493400000000001</v>
      </c>
      <c r="E30" s="66">
        <f t="shared" si="0"/>
        <v>4</v>
      </c>
      <c r="F30" s="65">
        <f>VLOOKUP($A30,'Return Data'!$B$7:$R$1700,10,0)</f>
        <v>18.674299999999999</v>
      </c>
      <c r="G30" s="66">
        <f t="shared" si="1"/>
        <v>2</v>
      </c>
      <c r="H30" s="65">
        <f>VLOOKUP($A30,'Return Data'!$B$7:$R$1700,11,0)</f>
        <v>20.345099999999999</v>
      </c>
      <c r="I30" s="66">
        <f t="shared" si="2"/>
        <v>6</v>
      </c>
      <c r="J30" s="65">
        <f>VLOOKUP($A30,'Return Data'!$B$7:$R$1700,12,0)</f>
        <v>16.488900000000001</v>
      </c>
      <c r="K30" s="66">
        <f t="shared" si="3"/>
        <v>3</v>
      </c>
      <c r="L30" s="65">
        <f>VLOOKUP($A30,'Return Data'!$B$7:$R$1700,13,0)</f>
        <v>13.662800000000001</v>
      </c>
      <c r="M30" s="66">
        <f t="shared" si="4"/>
        <v>2</v>
      </c>
      <c r="N30" s="65">
        <f>VLOOKUP($A30,'Return Data'!$B$7:$R$1700,17,0)</f>
        <v>17.065000000000001</v>
      </c>
      <c r="O30" s="66">
        <f t="shared" si="5"/>
        <v>1</v>
      </c>
      <c r="P30" s="65">
        <f>VLOOKUP($A30,'Return Data'!$B$7:$R$1700,14,0)</f>
        <v>12.720800000000001</v>
      </c>
      <c r="Q30" s="66">
        <f t="shared" si="6"/>
        <v>1</v>
      </c>
      <c r="R30" s="65">
        <f>VLOOKUP($A30,'Return Data'!$B$7:$R$1700,16,0)</f>
        <v>11.3405</v>
      </c>
      <c r="S30" s="67">
        <f t="shared" si="7"/>
        <v>3</v>
      </c>
    </row>
    <row r="31" spans="1:19" x14ac:dyDescent="0.3">
      <c r="A31" s="82" t="s">
        <v>892</v>
      </c>
      <c r="B31" s="64">
        <f>VLOOKUP($A31,'Return Data'!$B$7:$R$1700,3,0)</f>
        <v>44041</v>
      </c>
      <c r="C31" s="65">
        <f>VLOOKUP($A31,'Return Data'!$B$7:$R$1700,4,0)</f>
        <v>49.910400000000003</v>
      </c>
      <c r="D31" s="65">
        <f>VLOOKUP($A31,'Return Data'!$B$7:$R$1700,9,0)</f>
        <v>14.382300000000001</v>
      </c>
      <c r="E31" s="66">
        <f t="shared" si="0"/>
        <v>11</v>
      </c>
      <c r="F31" s="65">
        <f>VLOOKUP($A31,'Return Data'!$B$7:$R$1700,10,0)</f>
        <v>15.0854</v>
      </c>
      <c r="G31" s="66">
        <f t="shared" si="1"/>
        <v>11</v>
      </c>
      <c r="H31" s="65">
        <f>VLOOKUP($A31,'Return Data'!$B$7:$R$1700,11,0)</f>
        <v>17.433199999999999</v>
      </c>
      <c r="I31" s="66">
        <f t="shared" si="2"/>
        <v>15</v>
      </c>
      <c r="J31" s="65">
        <f>VLOOKUP($A31,'Return Data'!$B$7:$R$1700,12,0)</f>
        <v>13.8384</v>
      </c>
      <c r="K31" s="66">
        <f t="shared" si="3"/>
        <v>13</v>
      </c>
      <c r="L31" s="65">
        <f>VLOOKUP($A31,'Return Data'!$B$7:$R$1700,13,0)</f>
        <v>11.4405</v>
      </c>
      <c r="M31" s="66">
        <f t="shared" si="4"/>
        <v>11</v>
      </c>
      <c r="N31" s="65">
        <f>VLOOKUP($A31,'Return Data'!$B$7:$R$1700,17,0)</f>
        <v>14.004</v>
      </c>
      <c r="O31" s="66">
        <f t="shared" si="5"/>
        <v>7</v>
      </c>
      <c r="P31" s="65">
        <f>VLOOKUP($A31,'Return Data'!$B$7:$R$1700,14,0)</f>
        <v>11.21</v>
      </c>
      <c r="Q31" s="66">
        <f t="shared" si="6"/>
        <v>2</v>
      </c>
      <c r="R31" s="65">
        <f>VLOOKUP($A31,'Return Data'!$B$7:$R$1700,16,0)</f>
        <v>10.9335</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14.228279166666661</v>
      </c>
      <c r="E33" s="88"/>
      <c r="F33" s="89">
        <f>AVERAGE(F8:F31)</f>
        <v>14.660183333333334</v>
      </c>
      <c r="G33" s="88"/>
      <c r="H33" s="89">
        <f>AVERAGE(H8:H31)</f>
        <v>17.919437499999997</v>
      </c>
      <c r="I33" s="88"/>
      <c r="J33" s="89">
        <f>AVERAGE(J8:J31)</f>
        <v>14.007800000000001</v>
      </c>
      <c r="K33" s="88"/>
      <c r="L33" s="89">
        <f>AVERAGE(L8:L31)</f>
        <v>11.154895833333333</v>
      </c>
      <c r="M33" s="88"/>
      <c r="N33" s="89">
        <f>AVERAGE(N8:N31)</f>
        <v>13.4495375</v>
      </c>
      <c r="O33" s="88"/>
      <c r="P33" s="89">
        <f>AVERAGE(P8:P31)</f>
        <v>8.9248791666666687</v>
      </c>
      <c r="Q33" s="88"/>
      <c r="R33" s="89">
        <f>AVERAGE(R8:R31)</f>
        <v>9.9351291666666679</v>
      </c>
      <c r="S33" s="90"/>
    </row>
    <row r="34" spans="1:19" x14ac:dyDescent="0.3">
      <c r="A34" s="87" t="s">
        <v>28</v>
      </c>
      <c r="B34" s="88"/>
      <c r="C34" s="88"/>
      <c r="D34" s="89">
        <f>MIN(D8:D31)</f>
        <v>8.2952999999999992</v>
      </c>
      <c r="E34" s="88"/>
      <c r="F34" s="89">
        <f>MIN(F8:F31)</f>
        <v>9.3605</v>
      </c>
      <c r="G34" s="88"/>
      <c r="H34" s="89">
        <f>MIN(H8:H31)</f>
        <v>13.7142</v>
      </c>
      <c r="I34" s="88"/>
      <c r="J34" s="89">
        <f>MIN(J8:J31)</f>
        <v>10.7921</v>
      </c>
      <c r="K34" s="88"/>
      <c r="L34" s="89">
        <f>MIN(L8:L31)</f>
        <v>8.0983000000000001</v>
      </c>
      <c r="M34" s="88"/>
      <c r="N34" s="89">
        <f>MIN(N8:N31)</f>
        <v>10.759</v>
      </c>
      <c r="O34" s="88"/>
      <c r="P34" s="89">
        <f>MIN(P8:P31)</f>
        <v>6.0399000000000003</v>
      </c>
      <c r="Q34" s="88"/>
      <c r="R34" s="89">
        <f>MIN(R8:R31)</f>
        <v>7.8360000000000003</v>
      </c>
      <c r="S34" s="90"/>
    </row>
    <row r="35" spans="1:19" ht="15" thickBot="1" x14ac:dyDescent="0.35">
      <c r="A35" s="91" t="s">
        <v>29</v>
      </c>
      <c r="B35" s="92"/>
      <c r="C35" s="92"/>
      <c r="D35" s="93">
        <f>MAX(D8:D31)</f>
        <v>19.068999999999999</v>
      </c>
      <c r="E35" s="92"/>
      <c r="F35" s="93">
        <f>MAX(F8:F31)</f>
        <v>20.3367</v>
      </c>
      <c r="G35" s="92"/>
      <c r="H35" s="93">
        <f>MAX(H8:H31)</f>
        <v>22.5441</v>
      </c>
      <c r="I35" s="92"/>
      <c r="J35" s="93">
        <f>MAX(J8:J31)</f>
        <v>17.649799999999999</v>
      </c>
      <c r="K35" s="92"/>
      <c r="L35" s="93">
        <f>MAX(L8:L31)</f>
        <v>14.829800000000001</v>
      </c>
      <c r="M35" s="92"/>
      <c r="N35" s="93">
        <f>MAX(N8:N31)</f>
        <v>17.065000000000001</v>
      </c>
      <c r="O35" s="92"/>
      <c r="P35" s="93">
        <f>MAX(P8:P31)</f>
        <v>12.720800000000001</v>
      </c>
      <c r="Q35" s="92"/>
      <c r="R35" s="93">
        <f>MAX(R8:R31)</f>
        <v>11.731299999999999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44041</v>
      </c>
      <c r="C8" s="65">
        <f>VLOOKUP($A8,'Return Data'!$B$7:$R$1700,4,0)</f>
        <v>62.366999999999997</v>
      </c>
      <c r="D8" s="65">
        <f>VLOOKUP($A8,'Return Data'!$B$7:$R$1700,9,0)</f>
        <v>13.0589</v>
      </c>
      <c r="E8" s="66">
        <f>RANK(D8,D$8:D$34,0)</f>
        <v>15</v>
      </c>
      <c r="F8" s="65">
        <f>VLOOKUP($A8,'Return Data'!$B$7:$R$1700,10,0)</f>
        <v>14.007999999999999</v>
      </c>
      <c r="G8" s="66">
        <f>RANK(F8,F$8:F$34,0)</f>
        <v>13</v>
      </c>
      <c r="H8" s="65">
        <f>VLOOKUP($A8,'Return Data'!$B$7:$R$1700,11,0)</f>
        <v>18.286300000000001</v>
      </c>
      <c r="I8" s="66">
        <f>RANK(H8,H$8:H$34,0)</f>
        <v>9</v>
      </c>
      <c r="J8" s="65">
        <f>VLOOKUP($A8,'Return Data'!$B$7:$R$1700,12,0)</f>
        <v>13.9594</v>
      </c>
      <c r="K8" s="66">
        <f>RANK(J8,J$8:J$34,0)</f>
        <v>11</v>
      </c>
      <c r="L8" s="65">
        <f>VLOOKUP($A8,'Return Data'!$B$7:$R$1700,13,0)</f>
        <v>10.8536</v>
      </c>
      <c r="M8" s="66">
        <f>RANK(L8,L$8:L$34,0)</f>
        <v>10</v>
      </c>
      <c r="N8" s="65">
        <f>VLOOKUP($A8,'Return Data'!$B$7:$R$1700,17,0)</f>
        <v>13.2531</v>
      </c>
      <c r="O8" s="66">
        <f>RANK(N8,N$8:N$34,0)</f>
        <v>11</v>
      </c>
      <c r="P8" s="65">
        <f>VLOOKUP($A8,'Return Data'!$B$7:$R$1700,14,0)</f>
        <v>8.4605999999999995</v>
      </c>
      <c r="Q8" s="66">
        <f>RANK(P8,P$8:P$34,0)</f>
        <v>9</v>
      </c>
      <c r="R8" s="65">
        <f>VLOOKUP($A8,'Return Data'!$B$7:$R$1700,16,0)</f>
        <v>9.1928000000000001</v>
      </c>
      <c r="S8" s="67">
        <f>RANK(R8,R$8:R$34,0)</f>
        <v>8</v>
      </c>
    </row>
    <row r="9" spans="1:19" x14ac:dyDescent="0.3">
      <c r="A9" s="82" t="s">
        <v>1438</v>
      </c>
      <c r="B9" s="64">
        <f>VLOOKUP($A9,'Return Data'!$B$7:$R$1700,3,0)</f>
        <v>44041</v>
      </c>
      <c r="C9" s="65">
        <f>VLOOKUP($A9,'Return Data'!$B$7:$R$1700,4,0)</f>
        <v>19.2867</v>
      </c>
      <c r="D9" s="65">
        <f>VLOOKUP($A9,'Return Data'!$B$7:$R$1700,9,0)</f>
        <v>16.8721</v>
      </c>
      <c r="E9" s="66">
        <f t="shared" ref="E9:E34" si="0">RANK(D9,D$8:D$34,0)</f>
        <v>5</v>
      </c>
      <c r="F9" s="65">
        <f>VLOOKUP($A9,'Return Data'!$B$7:$R$1700,10,0)</f>
        <v>10.894399999999999</v>
      </c>
      <c r="G9" s="66">
        <f t="shared" ref="G9:G34" si="1">RANK(F9,F$8:F$34,0)</f>
        <v>24</v>
      </c>
      <c r="H9" s="65">
        <f>VLOOKUP($A9,'Return Data'!$B$7:$R$1700,11,0)</f>
        <v>18.4954</v>
      </c>
      <c r="I9" s="66">
        <f t="shared" ref="I9:I34" si="2">RANK(H9,H$8:H$34,0)</f>
        <v>8</v>
      </c>
      <c r="J9" s="65">
        <f>VLOOKUP($A9,'Return Data'!$B$7:$R$1700,12,0)</f>
        <v>14.109</v>
      </c>
      <c r="K9" s="66">
        <f t="shared" ref="K9:K34" si="3">RANK(J9,J$8:J$34,0)</f>
        <v>9</v>
      </c>
      <c r="L9" s="65">
        <f>VLOOKUP($A9,'Return Data'!$B$7:$R$1700,13,0)</f>
        <v>11.6578</v>
      </c>
      <c r="M9" s="66">
        <f t="shared" ref="M9:M34" si="4">RANK(L9,L$8:L$34,0)</f>
        <v>7</v>
      </c>
      <c r="N9" s="65">
        <f>VLOOKUP($A9,'Return Data'!$B$7:$R$1700,17,0)</f>
        <v>13.4643</v>
      </c>
      <c r="O9" s="66">
        <f t="shared" ref="O9:O34" si="5">RANK(N9,N$8:N$34,0)</f>
        <v>8</v>
      </c>
      <c r="P9" s="65">
        <f>VLOOKUP($A9,'Return Data'!$B$7:$R$1700,14,0)</f>
        <v>8.3217999999999996</v>
      </c>
      <c r="Q9" s="66">
        <f t="shared" ref="Q9:Q34" si="6">RANK(P9,P$8:P$34,0)</f>
        <v>11</v>
      </c>
      <c r="R9" s="65">
        <f>VLOOKUP($A9,'Return Data'!$B$7:$R$1700,16,0)</f>
        <v>8.0137</v>
      </c>
      <c r="S9" s="67">
        <f t="shared" ref="S9:S34" si="7">RANK(R9,R$8:R$34,0)</f>
        <v>19</v>
      </c>
    </row>
    <row r="10" spans="1:19" x14ac:dyDescent="0.3">
      <c r="A10" s="82" t="s">
        <v>1439</v>
      </c>
      <c r="B10" s="64">
        <f>VLOOKUP($A10,'Return Data'!$B$7:$R$1700,3,0)</f>
        <v>44041</v>
      </c>
      <c r="C10" s="65">
        <f>VLOOKUP($A10,'Return Data'!$B$7:$R$1700,4,0)</f>
        <v>32.904200000000003</v>
      </c>
      <c r="D10" s="65">
        <f>VLOOKUP($A10,'Return Data'!$B$7:$R$1700,9,0)</f>
        <v>13.349</v>
      </c>
      <c r="E10" s="66">
        <f t="shared" si="0"/>
        <v>14</v>
      </c>
      <c r="F10" s="65">
        <f>VLOOKUP($A10,'Return Data'!$B$7:$R$1700,10,0)</f>
        <v>13.887</v>
      </c>
      <c r="G10" s="66">
        <f t="shared" si="1"/>
        <v>14</v>
      </c>
      <c r="H10" s="65">
        <f>VLOOKUP($A10,'Return Data'!$B$7:$R$1700,11,0)</f>
        <v>14.869899999999999</v>
      </c>
      <c r="I10" s="66">
        <f t="shared" si="2"/>
        <v>22</v>
      </c>
      <c r="J10" s="65">
        <f>VLOOKUP($A10,'Return Data'!$B$7:$R$1700,12,0)</f>
        <v>11.345599999999999</v>
      </c>
      <c r="K10" s="66">
        <f t="shared" si="3"/>
        <v>22</v>
      </c>
      <c r="L10" s="65">
        <f>VLOOKUP($A10,'Return Data'!$B$7:$R$1700,13,0)</f>
        <v>9.1599000000000004</v>
      </c>
      <c r="M10" s="66">
        <f t="shared" si="4"/>
        <v>21</v>
      </c>
      <c r="N10" s="65">
        <f>VLOOKUP($A10,'Return Data'!$B$7:$R$1700,17,0)</f>
        <v>11.3781</v>
      </c>
      <c r="O10" s="66">
        <f t="shared" si="5"/>
        <v>20</v>
      </c>
      <c r="P10" s="65">
        <f>VLOOKUP($A10,'Return Data'!$B$7:$R$1700,14,0)</f>
        <v>7.2567000000000004</v>
      </c>
      <c r="Q10" s="66">
        <f t="shared" si="6"/>
        <v>19</v>
      </c>
      <c r="R10" s="65">
        <f>VLOOKUP($A10,'Return Data'!$B$7:$R$1700,16,0)</f>
        <v>6.6982999999999997</v>
      </c>
      <c r="S10" s="67">
        <f t="shared" si="7"/>
        <v>26</v>
      </c>
    </row>
    <row r="11" spans="1:19" x14ac:dyDescent="0.3">
      <c r="A11" s="82" t="s">
        <v>1442</v>
      </c>
      <c r="B11" s="64">
        <f>VLOOKUP($A11,'Return Data'!$B$7:$R$1700,3,0)</f>
        <v>44041</v>
      </c>
      <c r="C11" s="65">
        <f>VLOOKUP($A11,'Return Data'!$B$7:$R$1700,4,0)</f>
        <v>59.3553</v>
      </c>
      <c r="D11" s="65">
        <f>VLOOKUP($A11,'Return Data'!$B$7:$R$1700,9,0)</f>
        <v>12.6608</v>
      </c>
      <c r="E11" s="66">
        <f t="shared" si="0"/>
        <v>19</v>
      </c>
      <c r="F11" s="65">
        <f>VLOOKUP($A11,'Return Data'!$B$7:$R$1700,10,0)</f>
        <v>14.1783</v>
      </c>
      <c r="G11" s="66">
        <f t="shared" si="1"/>
        <v>12</v>
      </c>
      <c r="H11" s="65">
        <f>VLOOKUP($A11,'Return Data'!$B$7:$R$1700,11,0)</f>
        <v>15.8086</v>
      </c>
      <c r="I11" s="66">
        <f t="shared" si="2"/>
        <v>20</v>
      </c>
      <c r="J11" s="65">
        <f>VLOOKUP($A11,'Return Data'!$B$7:$R$1700,12,0)</f>
        <v>12</v>
      </c>
      <c r="K11" s="66">
        <f t="shared" si="3"/>
        <v>19</v>
      </c>
      <c r="L11" s="65">
        <f>VLOOKUP($A11,'Return Data'!$B$7:$R$1700,13,0)</f>
        <v>9.3779000000000003</v>
      </c>
      <c r="M11" s="66">
        <f t="shared" si="4"/>
        <v>20</v>
      </c>
      <c r="N11" s="65">
        <f>VLOOKUP($A11,'Return Data'!$B$7:$R$1700,17,0)</f>
        <v>11.2248</v>
      </c>
      <c r="O11" s="66">
        <f t="shared" si="5"/>
        <v>22</v>
      </c>
      <c r="P11" s="65">
        <f>VLOOKUP($A11,'Return Data'!$B$7:$R$1700,14,0)</f>
        <v>7.0805999999999996</v>
      </c>
      <c r="Q11" s="66">
        <f t="shared" si="6"/>
        <v>21</v>
      </c>
      <c r="R11" s="65">
        <f>VLOOKUP($A11,'Return Data'!$B$7:$R$1700,16,0)</f>
        <v>9.0313999999999997</v>
      </c>
      <c r="S11" s="67">
        <f t="shared" si="7"/>
        <v>11</v>
      </c>
    </row>
    <row r="12" spans="1:19" x14ac:dyDescent="0.3">
      <c r="A12" s="82" t="s">
        <v>1444</v>
      </c>
      <c r="B12" s="64">
        <f>VLOOKUP($A12,'Return Data'!$B$7:$R$1700,3,0)</f>
        <v>44041</v>
      </c>
      <c r="C12" s="65">
        <f>VLOOKUP($A12,'Return Data'!$B$7:$R$1700,4,0)</f>
        <v>72.157600000000002</v>
      </c>
      <c r="D12" s="65">
        <f>VLOOKUP($A12,'Return Data'!$B$7:$R$1700,9,0)</f>
        <v>13.9489</v>
      </c>
      <c r="E12" s="66">
        <f t="shared" si="0"/>
        <v>11</v>
      </c>
      <c r="F12" s="65">
        <f>VLOOKUP($A12,'Return Data'!$B$7:$R$1700,10,0)</f>
        <v>15.4856</v>
      </c>
      <c r="G12" s="66">
        <f t="shared" si="1"/>
        <v>7</v>
      </c>
      <c r="H12" s="65">
        <f>VLOOKUP($A12,'Return Data'!$B$7:$R$1700,11,0)</f>
        <v>19.912500000000001</v>
      </c>
      <c r="I12" s="66">
        <f t="shared" si="2"/>
        <v>5</v>
      </c>
      <c r="J12" s="65">
        <f>VLOOKUP($A12,'Return Data'!$B$7:$R$1700,12,0)</f>
        <v>15.064</v>
      </c>
      <c r="K12" s="66">
        <f t="shared" si="3"/>
        <v>5</v>
      </c>
      <c r="L12" s="65">
        <f>VLOOKUP($A12,'Return Data'!$B$7:$R$1700,13,0)</f>
        <v>12.769600000000001</v>
      </c>
      <c r="M12" s="66">
        <f t="shared" si="4"/>
        <v>5</v>
      </c>
      <c r="N12" s="65">
        <f>VLOOKUP($A12,'Return Data'!$B$7:$R$1700,17,0)</f>
        <v>14.2967</v>
      </c>
      <c r="O12" s="66">
        <f t="shared" si="5"/>
        <v>4</v>
      </c>
      <c r="P12" s="65">
        <f>VLOOKUP($A12,'Return Data'!$B$7:$R$1700,14,0)</f>
        <v>9.2567000000000004</v>
      </c>
      <c r="Q12" s="66">
        <f t="shared" si="6"/>
        <v>6</v>
      </c>
      <c r="R12" s="65">
        <f>VLOOKUP($A12,'Return Data'!$B$7:$R$1700,16,0)</f>
        <v>9.9452999999999996</v>
      </c>
      <c r="S12" s="67">
        <f t="shared" si="7"/>
        <v>3</v>
      </c>
    </row>
    <row r="13" spans="1:19" x14ac:dyDescent="0.3">
      <c r="A13" s="82" t="s">
        <v>1446</v>
      </c>
      <c r="B13" s="64">
        <f>VLOOKUP($A13,'Return Data'!$B$7:$R$1700,3,0)</f>
        <v>44041</v>
      </c>
      <c r="C13" s="65">
        <f>VLOOKUP($A13,'Return Data'!$B$7:$R$1700,4,0)</f>
        <v>18.305800000000001</v>
      </c>
      <c r="D13" s="65">
        <f>VLOOKUP($A13,'Return Data'!$B$7:$R$1700,9,0)</f>
        <v>11.133900000000001</v>
      </c>
      <c r="E13" s="66">
        <f t="shared" si="0"/>
        <v>23</v>
      </c>
      <c r="F13" s="65">
        <f>VLOOKUP($A13,'Return Data'!$B$7:$R$1700,10,0)</f>
        <v>14.75</v>
      </c>
      <c r="G13" s="66">
        <f t="shared" si="1"/>
        <v>10</v>
      </c>
      <c r="H13" s="65">
        <f>VLOOKUP($A13,'Return Data'!$B$7:$R$1700,11,0)</f>
        <v>18.238499999999998</v>
      </c>
      <c r="I13" s="66">
        <f t="shared" si="2"/>
        <v>10</v>
      </c>
      <c r="J13" s="65">
        <f>VLOOKUP($A13,'Return Data'!$B$7:$R$1700,12,0)</f>
        <v>12.9438</v>
      </c>
      <c r="K13" s="66">
        <f t="shared" si="3"/>
        <v>14</v>
      </c>
      <c r="L13" s="65">
        <f>VLOOKUP($A13,'Return Data'!$B$7:$R$1700,13,0)</f>
        <v>9.8201999999999998</v>
      </c>
      <c r="M13" s="66">
        <f t="shared" si="4"/>
        <v>17</v>
      </c>
      <c r="N13" s="65">
        <f>VLOOKUP($A13,'Return Data'!$B$7:$R$1700,17,0)</f>
        <v>12.514099999999999</v>
      </c>
      <c r="O13" s="66">
        <f t="shared" si="5"/>
        <v>17</v>
      </c>
      <c r="P13" s="65">
        <f>VLOOKUP($A13,'Return Data'!$B$7:$R$1700,14,0)</f>
        <v>9.4695999999999998</v>
      </c>
      <c r="Q13" s="66">
        <f t="shared" si="6"/>
        <v>5</v>
      </c>
      <c r="R13" s="65">
        <f>VLOOKUP($A13,'Return Data'!$B$7:$R$1700,16,0)</f>
        <v>9.8111999999999995</v>
      </c>
      <c r="S13" s="67">
        <f t="shared" si="7"/>
        <v>5</v>
      </c>
    </row>
    <row r="14" spans="1:19" x14ac:dyDescent="0.3">
      <c r="A14" s="82" t="s">
        <v>1447</v>
      </c>
      <c r="B14" s="64">
        <f>VLOOKUP($A14,'Return Data'!$B$7:$R$1700,3,0)</f>
        <v>44041</v>
      </c>
      <c r="C14" s="65">
        <f>VLOOKUP($A14,'Return Data'!$B$7:$R$1700,4,0)</f>
        <v>47.1053</v>
      </c>
      <c r="D14" s="65">
        <f>VLOOKUP($A14,'Return Data'!$B$7:$R$1700,9,0)</f>
        <v>7.8323</v>
      </c>
      <c r="E14" s="66">
        <f t="shared" si="0"/>
        <v>27</v>
      </c>
      <c r="F14" s="65">
        <f>VLOOKUP($A14,'Return Data'!$B$7:$R$1700,10,0)</f>
        <v>8.8223000000000003</v>
      </c>
      <c r="G14" s="66">
        <f t="shared" si="1"/>
        <v>25</v>
      </c>
      <c r="H14" s="65">
        <f>VLOOKUP($A14,'Return Data'!$B$7:$R$1700,11,0)</f>
        <v>13.888199999999999</v>
      </c>
      <c r="I14" s="66">
        <f t="shared" si="2"/>
        <v>24</v>
      </c>
      <c r="J14" s="65">
        <f>VLOOKUP($A14,'Return Data'!$B$7:$R$1700,12,0)</f>
        <v>10.727</v>
      </c>
      <c r="K14" s="66">
        <f t="shared" si="3"/>
        <v>24</v>
      </c>
      <c r="L14" s="65">
        <f>VLOOKUP($A14,'Return Data'!$B$7:$R$1700,13,0)</f>
        <v>8.1738999999999997</v>
      </c>
      <c r="M14" s="66">
        <f t="shared" si="4"/>
        <v>24</v>
      </c>
      <c r="N14" s="65">
        <f>VLOOKUP($A14,'Return Data'!$B$7:$R$1700,17,0)</f>
        <v>10.754300000000001</v>
      </c>
      <c r="O14" s="66">
        <f t="shared" si="5"/>
        <v>25</v>
      </c>
      <c r="P14" s="65">
        <f>VLOOKUP($A14,'Return Data'!$B$7:$R$1700,14,0)</f>
        <v>5.2283999999999997</v>
      </c>
      <c r="Q14" s="66">
        <f t="shared" si="6"/>
        <v>27</v>
      </c>
      <c r="R14" s="65">
        <f>VLOOKUP($A14,'Return Data'!$B$7:$R$1700,16,0)</f>
        <v>8.6625999999999994</v>
      </c>
      <c r="S14" s="67">
        <f t="shared" si="7"/>
        <v>15</v>
      </c>
    </row>
    <row r="15" spans="1:19" x14ac:dyDescent="0.3">
      <c r="A15" s="82" t="s">
        <v>1449</v>
      </c>
      <c r="B15" s="64">
        <f>VLOOKUP($A15,'Return Data'!$B$7:$R$1700,3,0)</f>
        <v>44041</v>
      </c>
      <c r="C15" s="65">
        <f>VLOOKUP($A15,'Return Data'!$B$7:$R$1700,4,0)</f>
        <v>42.8752</v>
      </c>
      <c r="D15" s="65">
        <f>VLOOKUP($A15,'Return Data'!$B$7:$R$1700,9,0)</f>
        <v>12.4068</v>
      </c>
      <c r="E15" s="66">
        <f t="shared" si="0"/>
        <v>20</v>
      </c>
      <c r="F15" s="65">
        <f>VLOOKUP($A15,'Return Data'!$B$7:$R$1700,10,0)</f>
        <v>12.921200000000001</v>
      </c>
      <c r="G15" s="66">
        <f t="shared" si="1"/>
        <v>18</v>
      </c>
      <c r="H15" s="65">
        <f>VLOOKUP($A15,'Return Data'!$B$7:$R$1700,11,0)</f>
        <v>14.9872</v>
      </c>
      <c r="I15" s="66">
        <f t="shared" si="2"/>
        <v>21</v>
      </c>
      <c r="J15" s="65">
        <f>VLOOKUP($A15,'Return Data'!$B$7:$R$1700,12,0)</f>
        <v>11.7431</v>
      </c>
      <c r="K15" s="66">
        <f t="shared" si="3"/>
        <v>20</v>
      </c>
      <c r="L15" s="65">
        <f>VLOOKUP($A15,'Return Data'!$B$7:$R$1700,13,0)</f>
        <v>10.1609</v>
      </c>
      <c r="M15" s="66">
        <f t="shared" si="4"/>
        <v>16</v>
      </c>
      <c r="N15" s="65">
        <f>VLOOKUP($A15,'Return Data'!$B$7:$R$1700,17,0)</f>
        <v>10.6151</v>
      </c>
      <c r="O15" s="66">
        <f t="shared" si="5"/>
        <v>26</v>
      </c>
      <c r="P15" s="65">
        <f>VLOOKUP($A15,'Return Data'!$B$7:$R$1700,14,0)</f>
        <v>6.7808999999999999</v>
      </c>
      <c r="Q15" s="66">
        <f t="shared" si="6"/>
        <v>22</v>
      </c>
      <c r="R15" s="65">
        <f>VLOOKUP($A15,'Return Data'!$B$7:$R$1700,16,0)</f>
        <v>7.952</v>
      </c>
      <c r="S15" s="67">
        <f t="shared" si="7"/>
        <v>21</v>
      </c>
    </row>
    <row r="16" spans="1:19" x14ac:dyDescent="0.3">
      <c r="A16" s="82" t="s">
        <v>1451</v>
      </c>
      <c r="B16" s="64">
        <f>VLOOKUP($A16,'Return Data'!$B$7:$R$1700,3,0)</f>
        <v>44041</v>
      </c>
      <c r="C16" s="65">
        <f>VLOOKUP($A16,'Return Data'!$B$7:$R$1700,4,0)</f>
        <v>76.466700000000003</v>
      </c>
      <c r="D16" s="65">
        <f>VLOOKUP($A16,'Return Data'!$B$7:$R$1700,9,0)</f>
        <v>17.6905</v>
      </c>
      <c r="E16" s="66">
        <f t="shared" si="0"/>
        <v>3</v>
      </c>
      <c r="F16" s="65">
        <f>VLOOKUP($A16,'Return Data'!$B$7:$R$1700,10,0)</f>
        <v>17.677900000000001</v>
      </c>
      <c r="G16" s="66">
        <f t="shared" si="1"/>
        <v>4</v>
      </c>
      <c r="H16" s="65">
        <f>VLOOKUP($A16,'Return Data'!$B$7:$R$1700,11,0)</f>
        <v>20.2254</v>
      </c>
      <c r="I16" s="66">
        <f t="shared" si="2"/>
        <v>3</v>
      </c>
      <c r="J16" s="65">
        <f>VLOOKUP($A16,'Return Data'!$B$7:$R$1700,12,0)</f>
        <v>16.313099999999999</v>
      </c>
      <c r="K16" s="66">
        <f t="shared" si="3"/>
        <v>3</v>
      </c>
      <c r="L16" s="65">
        <f>VLOOKUP($A16,'Return Data'!$B$7:$R$1700,13,0)</f>
        <v>12.8401</v>
      </c>
      <c r="M16" s="66">
        <f t="shared" si="4"/>
        <v>4</v>
      </c>
      <c r="N16" s="65">
        <f>VLOOKUP($A16,'Return Data'!$B$7:$R$1700,17,0)</f>
        <v>12.723599999999999</v>
      </c>
      <c r="O16" s="66">
        <f t="shared" si="5"/>
        <v>15</v>
      </c>
      <c r="P16" s="65">
        <f>VLOOKUP($A16,'Return Data'!$B$7:$R$1700,14,0)</f>
        <v>8.3398000000000003</v>
      </c>
      <c r="Q16" s="66">
        <f t="shared" si="6"/>
        <v>10</v>
      </c>
      <c r="R16" s="65">
        <f>VLOOKUP($A16,'Return Data'!$B$7:$R$1700,16,0)</f>
        <v>10.192600000000001</v>
      </c>
      <c r="S16" s="67">
        <f t="shared" si="7"/>
        <v>2</v>
      </c>
    </row>
    <row r="17" spans="1:19" x14ac:dyDescent="0.3">
      <c r="A17" s="82" t="s">
        <v>1453</v>
      </c>
      <c r="B17" s="64">
        <f>VLOOKUP($A17,'Return Data'!$B$7:$R$1700,3,0)</f>
        <v>44041</v>
      </c>
      <c r="C17" s="65">
        <f>VLOOKUP($A17,'Return Data'!$B$7:$R$1700,4,0)</f>
        <v>16.943999999999999</v>
      </c>
      <c r="D17" s="65">
        <f>VLOOKUP($A17,'Return Data'!$B$7:$R$1700,9,0)</f>
        <v>9.0569000000000006</v>
      </c>
      <c r="E17" s="66">
        <f t="shared" si="0"/>
        <v>26</v>
      </c>
      <c r="F17" s="65">
        <f>VLOOKUP($A17,'Return Data'!$B$7:$R$1700,10,0)</f>
        <v>8.5266000000000002</v>
      </c>
      <c r="G17" s="66">
        <f t="shared" si="1"/>
        <v>26</v>
      </c>
      <c r="H17" s="65">
        <f>VLOOKUP($A17,'Return Data'!$B$7:$R$1700,11,0)</f>
        <v>12.726800000000001</v>
      </c>
      <c r="I17" s="66">
        <f t="shared" si="2"/>
        <v>27</v>
      </c>
      <c r="J17" s="65">
        <f>VLOOKUP($A17,'Return Data'!$B$7:$R$1700,12,0)</f>
        <v>9.7873000000000001</v>
      </c>
      <c r="K17" s="66">
        <f t="shared" si="3"/>
        <v>27</v>
      </c>
      <c r="L17" s="65">
        <f>VLOOKUP($A17,'Return Data'!$B$7:$R$1700,13,0)</f>
        <v>7.1443000000000003</v>
      </c>
      <c r="M17" s="66">
        <f t="shared" si="4"/>
        <v>27</v>
      </c>
      <c r="N17" s="65">
        <f>VLOOKUP($A17,'Return Data'!$B$7:$R$1700,17,0)</f>
        <v>9.8918999999999997</v>
      </c>
      <c r="O17" s="66">
        <f t="shared" si="5"/>
        <v>27</v>
      </c>
      <c r="P17" s="65">
        <f>VLOOKUP($A17,'Return Data'!$B$7:$R$1700,14,0)</f>
        <v>5.2816999999999998</v>
      </c>
      <c r="Q17" s="66">
        <f t="shared" si="6"/>
        <v>26</v>
      </c>
      <c r="R17" s="65">
        <f>VLOOKUP($A17,'Return Data'!$B$7:$R$1700,16,0)</f>
        <v>7.1768999999999998</v>
      </c>
      <c r="S17" s="67">
        <f t="shared" si="7"/>
        <v>24</v>
      </c>
    </row>
    <row r="18" spans="1:19" x14ac:dyDescent="0.3">
      <c r="A18" s="82" t="s">
        <v>1456</v>
      </c>
      <c r="B18" s="64">
        <f>VLOOKUP($A18,'Return Data'!$B$7:$R$1700,3,0)</f>
        <v>44041</v>
      </c>
      <c r="C18" s="65">
        <f>VLOOKUP($A18,'Return Data'!$B$7:$R$1700,4,0)</f>
        <v>27.351700000000001</v>
      </c>
      <c r="D18" s="65">
        <f>VLOOKUP($A18,'Return Data'!$B$7:$R$1700,9,0)</f>
        <v>18.125699999999998</v>
      </c>
      <c r="E18" s="66">
        <f t="shared" si="0"/>
        <v>2</v>
      </c>
      <c r="F18" s="65">
        <f>VLOOKUP($A18,'Return Data'!$B$7:$R$1700,10,0)</f>
        <v>19.6937</v>
      </c>
      <c r="G18" s="66">
        <f t="shared" si="1"/>
        <v>1</v>
      </c>
      <c r="H18" s="65">
        <f>VLOOKUP($A18,'Return Data'!$B$7:$R$1700,11,0)</f>
        <v>21.8706</v>
      </c>
      <c r="I18" s="66">
        <f t="shared" si="2"/>
        <v>1</v>
      </c>
      <c r="J18" s="65">
        <f>VLOOKUP($A18,'Return Data'!$B$7:$R$1700,12,0)</f>
        <v>16.970300000000002</v>
      </c>
      <c r="K18" s="66">
        <f t="shared" si="3"/>
        <v>1</v>
      </c>
      <c r="L18" s="65">
        <f>VLOOKUP($A18,'Return Data'!$B$7:$R$1700,13,0)</f>
        <v>14.153600000000001</v>
      </c>
      <c r="M18" s="66">
        <f t="shared" si="4"/>
        <v>1</v>
      </c>
      <c r="N18" s="65">
        <f>VLOOKUP($A18,'Return Data'!$B$7:$R$1700,17,0)</f>
        <v>15.6051</v>
      </c>
      <c r="O18" s="66">
        <f t="shared" si="5"/>
        <v>2</v>
      </c>
      <c r="P18" s="65">
        <f>VLOOKUP($A18,'Return Data'!$B$7:$R$1700,14,0)</f>
        <v>9.8751999999999995</v>
      </c>
      <c r="Q18" s="66">
        <f t="shared" si="6"/>
        <v>4</v>
      </c>
      <c r="R18" s="65">
        <f>VLOOKUP($A18,'Return Data'!$B$7:$R$1700,16,0)</f>
        <v>9.0206999999999997</v>
      </c>
      <c r="S18" s="67">
        <f t="shared" si="7"/>
        <v>12</v>
      </c>
    </row>
    <row r="19" spans="1:19" x14ac:dyDescent="0.3">
      <c r="A19" s="82" t="s">
        <v>1457</v>
      </c>
      <c r="B19" s="64">
        <f>VLOOKUP($A19,'Return Data'!$B$7:$R$1700,3,0)</f>
        <v>44041</v>
      </c>
      <c r="C19" s="65">
        <f>VLOOKUP($A19,'Return Data'!$B$7:$R$1700,4,0)</f>
        <v>2245.0201999999999</v>
      </c>
      <c r="D19" s="65">
        <f>VLOOKUP($A19,'Return Data'!$B$7:$R$1700,9,0)</f>
        <v>12.8116</v>
      </c>
      <c r="E19" s="66">
        <f t="shared" si="0"/>
        <v>17</v>
      </c>
      <c r="F19" s="65">
        <f>VLOOKUP($A19,'Return Data'!$B$7:$R$1700,10,0)</f>
        <v>12.261799999999999</v>
      </c>
      <c r="G19" s="66">
        <f t="shared" si="1"/>
        <v>20</v>
      </c>
      <c r="H19" s="65">
        <f>VLOOKUP($A19,'Return Data'!$B$7:$R$1700,11,0)</f>
        <v>14.1122</v>
      </c>
      <c r="I19" s="66">
        <f t="shared" si="2"/>
        <v>23</v>
      </c>
      <c r="J19" s="65">
        <f>VLOOKUP($A19,'Return Data'!$B$7:$R$1700,12,0)</f>
        <v>10.489100000000001</v>
      </c>
      <c r="K19" s="66">
        <f t="shared" si="3"/>
        <v>25</v>
      </c>
      <c r="L19" s="65">
        <f>VLOOKUP($A19,'Return Data'!$B$7:$R$1700,13,0)</f>
        <v>7.4637000000000002</v>
      </c>
      <c r="M19" s="66">
        <f t="shared" si="4"/>
        <v>26</v>
      </c>
      <c r="N19" s="65">
        <f>VLOOKUP($A19,'Return Data'!$B$7:$R$1700,17,0)</f>
        <v>11.238200000000001</v>
      </c>
      <c r="O19" s="66">
        <f t="shared" si="5"/>
        <v>21</v>
      </c>
      <c r="P19" s="65">
        <f>VLOOKUP($A19,'Return Data'!$B$7:$R$1700,14,0)</f>
        <v>6.5026999999999999</v>
      </c>
      <c r="Q19" s="66">
        <f t="shared" si="6"/>
        <v>24</v>
      </c>
      <c r="R19" s="65">
        <f>VLOOKUP($A19,'Return Data'!$B$7:$R$1700,16,0)</f>
        <v>6.6965000000000003</v>
      </c>
      <c r="S19" s="67">
        <f t="shared" si="7"/>
        <v>27</v>
      </c>
    </row>
    <row r="20" spans="1:19" x14ac:dyDescent="0.3">
      <c r="A20" s="82" t="s">
        <v>1460</v>
      </c>
      <c r="B20" s="64">
        <f>VLOOKUP($A20,'Return Data'!$B$7:$R$1700,3,0)</f>
        <v>44041</v>
      </c>
      <c r="C20" s="65">
        <f>VLOOKUP($A20,'Return Data'!$B$7:$R$1700,4,0)</f>
        <v>74.503100000000003</v>
      </c>
      <c r="D20" s="65">
        <f>VLOOKUP($A20,'Return Data'!$B$7:$R$1700,9,0)</f>
        <v>14.3001</v>
      </c>
      <c r="E20" s="66">
        <f t="shared" si="0"/>
        <v>9</v>
      </c>
      <c r="F20" s="65">
        <f>VLOOKUP($A20,'Return Data'!$B$7:$R$1700,10,0)</f>
        <v>12.2279</v>
      </c>
      <c r="G20" s="66">
        <f t="shared" si="1"/>
        <v>21</v>
      </c>
      <c r="H20" s="65">
        <f>VLOOKUP($A20,'Return Data'!$B$7:$R$1700,11,0)</f>
        <v>19.2592</v>
      </c>
      <c r="I20" s="66">
        <f t="shared" si="2"/>
        <v>6</v>
      </c>
      <c r="J20" s="65">
        <f>VLOOKUP($A20,'Return Data'!$B$7:$R$1700,12,0)</f>
        <v>14.5349</v>
      </c>
      <c r="K20" s="66">
        <f t="shared" si="3"/>
        <v>8</v>
      </c>
      <c r="L20" s="65">
        <f>VLOOKUP($A20,'Return Data'!$B$7:$R$1700,13,0)</f>
        <v>10.3698</v>
      </c>
      <c r="M20" s="66">
        <f t="shared" si="4"/>
        <v>12</v>
      </c>
      <c r="N20" s="65">
        <f>VLOOKUP($A20,'Return Data'!$B$7:$R$1700,17,0)</f>
        <v>12.825200000000001</v>
      </c>
      <c r="O20" s="66">
        <f t="shared" si="5"/>
        <v>13</v>
      </c>
      <c r="P20" s="65">
        <f>VLOOKUP($A20,'Return Data'!$B$7:$R$1700,14,0)</f>
        <v>8.0155999999999992</v>
      </c>
      <c r="Q20" s="66">
        <f t="shared" si="6"/>
        <v>16</v>
      </c>
      <c r="R20" s="65">
        <f>VLOOKUP($A20,'Return Data'!$B$7:$R$1700,16,0)</f>
        <v>9.7446999999999999</v>
      </c>
      <c r="S20" s="67">
        <f t="shared" si="7"/>
        <v>6</v>
      </c>
    </row>
    <row r="21" spans="1:19" x14ac:dyDescent="0.3">
      <c r="A21" s="82" t="s">
        <v>1462</v>
      </c>
      <c r="B21" s="64">
        <f>VLOOKUP($A21,'Return Data'!$B$7:$R$1700,3,0)</f>
        <v>44041</v>
      </c>
      <c r="C21" s="65">
        <f>VLOOKUP($A21,'Return Data'!$B$7:$R$1700,4,0)</f>
        <v>53.1751</v>
      </c>
      <c r="D21" s="65">
        <f>VLOOKUP($A21,'Return Data'!$B$7:$R$1700,9,0)</f>
        <v>15.6006</v>
      </c>
      <c r="E21" s="66">
        <f t="shared" si="0"/>
        <v>7</v>
      </c>
      <c r="F21" s="65">
        <f>VLOOKUP($A21,'Return Data'!$B$7:$R$1700,10,0)</f>
        <v>15.6462</v>
      </c>
      <c r="G21" s="66">
        <f t="shared" si="1"/>
        <v>6</v>
      </c>
      <c r="H21" s="65">
        <f>VLOOKUP($A21,'Return Data'!$B$7:$R$1700,11,0)</f>
        <v>16.5762</v>
      </c>
      <c r="I21" s="66">
        <f t="shared" si="2"/>
        <v>17</v>
      </c>
      <c r="J21" s="65">
        <f>VLOOKUP($A21,'Return Data'!$B$7:$R$1700,12,0)</f>
        <v>12.9285</v>
      </c>
      <c r="K21" s="66">
        <f t="shared" si="3"/>
        <v>15</v>
      </c>
      <c r="L21" s="65">
        <f>VLOOKUP($A21,'Return Data'!$B$7:$R$1700,13,0)</f>
        <v>9.5559999999999992</v>
      </c>
      <c r="M21" s="66">
        <f t="shared" si="4"/>
        <v>19</v>
      </c>
      <c r="N21" s="65">
        <f>VLOOKUP($A21,'Return Data'!$B$7:$R$1700,17,0)</f>
        <v>11.159700000000001</v>
      </c>
      <c r="O21" s="66">
        <f t="shared" si="5"/>
        <v>24</v>
      </c>
      <c r="P21" s="65">
        <f>VLOOKUP($A21,'Return Data'!$B$7:$R$1700,14,0)</f>
        <v>7.2455999999999996</v>
      </c>
      <c r="Q21" s="66">
        <f t="shared" si="6"/>
        <v>20</v>
      </c>
      <c r="R21" s="65">
        <f>VLOOKUP($A21,'Return Data'!$B$7:$R$1700,16,0)</f>
        <v>8.5587999999999997</v>
      </c>
      <c r="S21" s="67">
        <f t="shared" si="7"/>
        <v>16</v>
      </c>
    </row>
    <row r="22" spans="1:19" x14ac:dyDescent="0.3">
      <c r="A22" s="82" t="s">
        <v>1464</v>
      </c>
      <c r="B22" s="64">
        <f>VLOOKUP($A22,'Return Data'!$B$7:$R$1700,3,0)</f>
        <v>44041</v>
      </c>
      <c r="C22" s="65">
        <f>VLOOKUP($A22,'Return Data'!$B$7:$R$1700,4,0)</f>
        <v>47.178600000000003</v>
      </c>
      <c r="D22" s="65">
        <f>VLOOKUP($A22,'Return Data'!$B$7:$R$1700,9,0)</f>
        <v>9.5150000000000006</v>
      </c>
      <c r="E22" s="66">
        <f t="shared" si="0"/>
        <v>25</v>
      </c>
      <c r="F22" s="65">
        <f>VLOOKUP($A22,'Return Data'!$B$7:$R$1700,10,0)</f>
        <v>12.070499999999999</v>
      </c>
      <c r="G22" s="66">
        <f t="shared" si="1"/>
        <v>22</v>
      </c>
      <c r="H22" s="65">
        <f>VLOOKUP($A22,'Return Data'!$B$7:$R$1700,11,0)</f>
        <v>16.084599999999998</v>
      </c>
      <c r="I22" s="66">
        <f t="shared" si="2"/>
        <v>18</v>
      </c>
      <c r="J22" s="65">
        <f>VLOOKUP($A22,'Return Data'!$B$7:$R$1700,12,0)</f>
        <v>12.513299999999999</v>
      </c>
      <c r="K22" s="66">
        <f t="shared" si="3"/>
        <v>18</v>
      </c>
      <c r="L22" s="65">
        <f>VLOOKUP($A22,'Return Data'!$B$7:$R$1700,13,0)</f>
        <v>10.1654</v>
      </c>
      <c r="M22" s="66">
        <f t="shared" si="4"/>
        <v>15</v>
      </c>
      <c r="N22" s="65">
        <f>VLOOKUP($A22,'Return Data'!$B$7:$R$1700,17,0)</f>
        <v>12.7888</v>
      </c>
      <c r="O22" s="66">
        <f t="shared" si="5"/>
        <v>14</v>
      </c>
      <c r="P22" s="65">
        <f>VLOOKUP($A22,'Return Data'!$B$7:$R$1700,14,0)</f>
        <v>8.2987000000000002</v>
      </c>
      <c r="Q22" s="66">
        <f t="shared" si="6"/>
        <v>13</v>
      </c>
      <c r="R22" s="65">
        <f>VLOOKUP($A22,'Return Data'!$B$7:$R$1700,16,0)</f>
        <v>7.7904999999999998</v>
      </c>
      <c r="S22" s="67">
        <f t="shared" si="7"/>
        <v>22</v>
      </c>
    </row>
    <row r="23" spans="1:19" x14ac:dyDescent="0.3">
      <c r="A23" s="82" t="s">
        <v>1465</v>
      </c>
      <c r="B23" s="64">
        <f>VLOOKUP($A23,'Return Data'!$B$7:$R$1700,3,0)</f>
        <v>44041</v>
      </c>
      <c r="C23" s="65">
        <f>VLOOKUP($A23,'Return Data'!$B$7:$R$1700,4,0)</f>
        <v>29.857800000000001</v>
      </c>
      <c r="D23" s="65">
        <f>VLOOKUP($A23,'Return Data'!$B$7:$R$1700,9,0)</f>
        <v>12.685600000000001</v>
      </c>
      <c r="E23" s="66">
        <f t="shared" si="0"/>
        <v>18</v>
      </c>
      <c r="F23" s="65">
        <f>VLOOKUP($A23,'Return Data'!$B$7:$R$1700,10,0)</f>
        <v>14.2143</v>
      </c>
      <c r="G23" s="66">
        <f t="shared" si="1"/>
        <v>11</v>
      </c>
      <c r="H23" s="65">
        <f>VLOOKUP($A23,'Return Data'!$B$7:$R$1700,11,0)</f>
        <v>17.926400000000001</v>
      </c>
      <c r="I23" s="66">
        <f t="shared" si="2"/>
        <v>12</v>
      </c>
      <c r="J23" s="65">
        <f>VLOOKUP($A23,'Return Data'!$B$7:$R$1700,12,0)</f>
        <v>13.9673</v>
      </c>
      <c r="K23" s="66">
        <f t="shared" si="3"/>
        <v>10</v>
      </c>
      <c r="L23" s="65">
        <f>VLOOKUP($A23,'Return Data'!$B$7:$R$1700,13,0)</f>
        <v>11.562099999999999</v>
      </c>
      <c r="M23" s="66">
        <f t="shared" si="4"/>
        <v>8</v>
      </c>
      <c r="N23" s="65">
        <f>VLOOKUP($A23,'Return Data'!$B$7:$R$1700,17,0)</f>
        <v>13.952</v>
      </c>
      <c r="O23" s="66">
        <f t="shared" si="5"/>
        <v>5</v>
      </c>
      <c r="P23" s="65">
        <f>VLOOKUP($A23,'Return Data'!$B$7:$R$1700,14,0)</f>
        <v>9.2256999999999998</v>
      </c>
      <c r="Q23" s="66">
        <f t="shared" si="6"/>
        <v>7</v>
      </c>
      <c r="R23" s="65">
        <f>VLOOKUP($A23,'Return Data'!$B$7:$R$1700,16,0)</f>
        <v>9.5920000000000005</v>
      </c>
      <c r="S23" s="67">
        <f t="shared" si="7"/>
        <v>7</v>
      </c>
    </row>
    <row r="24" spans="1:19" x14ac:dyDescent="0.3">
      <c r="A24" s="82" t="s">
        <v>1467</v>
      </c>
      <c r="B24" s="64">
        <f>VLOOKUP($A24,'Return Data'!$B$7:$R$1700,3,0)</f>
        <v>44041</v>
      </c>
      <c r="C24" s="65">
        <f>VLOOKUP($A24,'Return Data'!$B$7:$R$1700,4,0)</f>
        <v>23.493099999999998</v>
      </c>
      <c r="D24" s="65">
        <f>VLOOKUP($A24,'Return Data'!$B$7:$R$1700,9,0)</f>
        <v>11.8865</v>
      </c>
      <c r="E24" s="66">
        <f t="shared" si="0"/>
        <v>22</v>
      </c>
      <c r="F24" s="65">
        <f>VLOOKUP($A24,'Return Data'!$B$7:$R$1700,10,0)</f>
        <v>11.5054</v>
      </c>
      <c r="G24" s="66">
        <f t="shared" si="1"/>
        <v>23</v>
      </c>
      <c r="H24" s="65">
        <f>VLOOKUP($A24,'Return Data'!$B$7:$R$1700,11,0)</f>
        <v>13.831200000000001</v>
      </c>
      <c r="I24" s="66">
        <f t="shared" si="2"/>
        <v>25</v>
      </c>
      <c r="J24" s="65">
        <f>VLOOKUP($A24,'Return Data'!$B$7:$R$1700,12,0)</f>
        <v>11.154500000000001</v>
      </c>
      <c r="K24" s="66">
        <f t="shared" si="3"/>
        <v>23</v>
      </c>
      <c r="L24" s="65">
        <f>VLOOKUP($A24,'Return Data'!$B$7:$R$1700,13,0)</f>
        <v>8.5343999999999998</v>
      </c>
      <c r="M24" s="66">
        <f t="shared" si="4"/>
        <v>23</v>
      </c>
      <c r="N24" s="65">
        <f>VLOOKUP($A24,'Return Data'!$B$7:$R$1700,17,0)</f>
        <v>11.2188</v>
      </c>
      <c r="O24" s="66">
        <f t="shared" si="5"/>
        <v>23</v>
      </c>
      <c r="P24" s="65">
        <f>VLOOKUP($A24,'Return Data'!$B$7:$R$1700,14,0)</f>
        <v>7.8022</v>
      </c>
      <c r="Q24" s="66">
        <f t="shared" si="6"/>
        <v>18</v>
      </c>
      <c r="R24" s="65">
        <f>VLOOKUP($A24,'Return Data'!$B$7:$R$1700,16,0)</f>
        <v>7.5320999999999998</v>
      </c>
      <c r="S24" s="67">
        <f t="shared" si="7"/>
        <v>23</v>
      </c>
    </row>
    <row r="25" spans="1:19" x14ac:dyDescent="0.3">
      <c r="A25" s="82" t="s">
        <v>1470</v>
      </c>
      <c r="B25" s="64">
        <f>VLOOKUP($A25,'Return Data'!$B$7:$R$1700,3,0)</f>
        <v>44041</v>
      </c>
      <c r="C25" s="65">
        <f>VLOOKUP($A25,'Return Data'!$B$7:$R$1700,4,0)</f>
        <v>49.445799999999998</v>
      </c>
      <c r="D25" s="65">
        <f>VLOOKUP($A25,'Return Data'!$B$7:$R$1700,9,0)</f>
        <v>14.9046</v>
      </c>
      <c r="E25" s="66">
        <f t="shared" si="0"/>
        <v>8</v>
      </c>
      <c r="F25" s="65">
        <f>VLOOKUP($A25,'Return Data'!$B$7:$R$1700,10,0)</f>
        <v>14.9915</v>
      </c>
      <c r="G25" s="66">
        <f t="shared" si="1"/>
        <v>8</v>
      </c>
      <c r="H25" s="65">
        <f>VLOOKUP($A25,'Return Data'!$B$7:$R$1700,11,0)</f>
        <v>18.008099999999999</v>
      </c>
      <c r="I25" s="66">
        <f t="shared" si="2"/>
        <v>11</v>
      </c>
      <c r="J25" s="65">
        <f>VLOOKUP($A25,'Return Data'!$B$7:$R$1700,12,0)</f>
        <v>14.7256</v>
      </c>
      <c r="K25" s="66">
        <f t="shared" si="3"/>
        <v>7</v>
      </c>
      <c r="L25" s="65">
        <f>VLOOKUP($A25,'Return Data'!$B$7:$R$1700,13,0)</f>
        <v>11.6952</v>
      </c>
      <c r="M25" s="66">
        <f t="shared" si="4"/>
        <v>6</v>
      </c>
      <c r="N25" s="65">
        <f>VLOOKUP($A25,'Return Data'!$B$7:$R$1700,17,0)</f>
        <v>13.5702</v>
      </c>
      <c r="O25" s="66">
        <f t="shared" si="5"/>
        <v>7</v>
      </c>
      <c r="P25" s="65">
        <f>VLOOKUP($A25,'Return Data'!$B$7:$R$1700,14,0)</f>
        <v>8.6464999999999996</v>
      </c>
      <c r="Q25" s="66">
        <f t="shared" si="6"/>
        <v>8</v>
      </c>
      <c r="R25" s="65">
        <f>VLOOKUP($A25,'Return Data'!$B$7:$R$1700,16,0)</f>
        <v>8.4913000000000007</v>
      </c>
      <c r="S25" s="67">
        <f t="shared" si="7"/>
        <v>17</v>
      </c>
    </row>
    <row r="26" spans="1:19" x14ac:dyDescent="0.3">
      <c r="A26" s="82" t="s">
        <v>1472</v>
      </c>
      <c r="B26" s="64">
        <f>VLOOKUP($A26,'Return Data'!$B$7:$R$1700,3,0)</f>
        <v>44041</v>
      </c>
      <c r="C26" s="65">
        <f>VLOOKUP($A26,'Return Data'!$B$7:$R$1700,4,0)</f>
        <v>61.605800000000002</v>
      </c>
      <c r="D26" s="65">
        <f>VLOOKUP($A26,'Return Data'!$B$7:$R$1700,9,0)</f>
        <v>18.3308</v>
      </c>
      <c r="E26" s="66">
        <f t="shared" si="0"/>
        <v>1</v>
      </c>
      <c r="F26" s="65">
        <f>VLOOKUP($A26,'Return Data'!$B$7:$R$1700,10,0)</f>
        <v>12.573499999999999</v>
      </c>
      <c r="G26" s="66">
        <f t="shared" si="1"/>
        <v>19</v>
      </c>
      <c r="H26" s="65">
        <f>VLOOKUP($A26,'Return Data'!$B$7:$R$1700,11,0)</f>
        <v>15.927899999999999</v>
      </c>
      <c r="I26" s="66">
        <f t="shared" si="2"/>
        <v>19</v>
      </c>
      <c r="J26" s="65">
        <f>VLOOKUP($A26,'Return Data'!$B$7:$R$1700,12,0)</f>
        <v>11.7049</v>
      </c>
      <c r="K26" s="66">
        <f t="shared" si="3"/>
        <v>21</v>
      </c>
      <c r="L26" s="65">
        <f>VLOOKUP($A26,'Return Data'!$B$7:$R$1700,13,0)</f>
        <v>8.5443999999999996</v>
      </c>
      <c r="M26" s="66">
        <f t="shared" si="4"/>
        <v>22</v>
      </c>
      <c r="N26" s="65">
        <f>VLOOKUP($A26,'Return Data'!$B$7:$R$1700,17,0)</f>
        <v>12.268800000000001</v>
      </c>
      <c r="O26" s="66">
        <f t="shared" si="5"/>
        <v>18</v>
      </c>
      <c r="P26" s="65">
        <f>VLOOKUP($A26,'Return Data'!$B$7:$R$1700,14,0)</f>
        <v>6.6680000000000001</v>
      </c>
      <c r="Q26" s="66">
        <f t="shared" si="6"/>
        <v>23</v>
      </c>
      <c r="R26" s="65">
        <f>VLOOKUP($A26,'Return Data'!$B$7:$R$1700,16,0)</f>
        <v>9.0822000000000003</v>
      </c>
      <c r="S26" s="67">
        <f t="shared" si="7"/>
        <v>10</v>
      </c>
    </row>
    <row r="27" spans="1:19" x14ac:dyDescent="0.3">
      <c r="A27" s="82" t="s">
        <v>1474</v>
      </c>
      <c r="B27" s="64">
        <f>VLOOKUP($A27,'Return Data'!$B$7:$R$1700,3,0)</f>
        <v>44041</v>
      </c>
      <c r="C27" s="65">
        <f>VLOOKUP($A27,'Return Data'!$B$7:$R$1700,4,0)</f>
        <v>48.856999999999999</v>
      </c>
      <c r="D27" s="65">
        <f>VLOOKUP($A27,'Return Data'!$B$7:$R$1700,9,0)</f>
        <v>12.953799999999999</v>
      </c>
      <c r="E27" s="66">
        <f t="shared" si="0"/>
        <v>16</v>
      </c>
      <c r="F27" s="65">
        <f>VLOOKUP($A27,'Return Data'!$B$7:$R$1700,10,0)</f>
        <v>13.617000000000001</v>
      </c>
      <c r="G27" s="66">
        <f t="shared" si="1"/>
        <v>15</v>
      </c>
      <c r="H27" s="65">
        <f>VLOOKUP($A27,'Return Data'!$B$7:$R$1700,11,0)</f>
        <v>17.668399999999998</v>
      </c>
      <c r="I27" s="66">
        <f t="shared" si="2"/>
        <v>13</v>
      </c>
      <c r="J27" s="65">
        <f>VLOOKUP($A27,'Return Data'!$B$7:$R$1700,12,0)</f>
        <v>13.0977</v>
      </c>
      <c r="K27" s="66">
        <f t="shared" si="3"/>
        <v>13</v>
      </c>
      <c r="L27" s="65">
        <f>VLOOKUP($A27,'Return Data'!$B$7:$R$1700,13,0)</f>
        <v>10.2812</v>
      </c>
      <c r="M27" s="66">
        <f t="shared" si="4"/>
        <v>13</v>
      </c>
      <c r="N27" s="65">
        <f>VLOOKUP($A27,'Return Data'!$B$7:$R$1700,17,0)</f>
        <v>12.661</v>
      </c>
      <c r="O27" s="66">
        <f t="shared" si="5"/>
        <v>16</v>
      </c>
      <c r="P27" s="65">
        <f>VLOOKUP($A27,'Return Data'!$B$7:$R$1700,14,0)</f>
        <v>8.3093000000000004</v>
      </c>
      <c r="Q27" s="66">
        <f t="shared" si="6"/>
        <v>12</v>
      </c>
      <c r="R27" s="65">
        <f>VLOOKUP($A27,'Return Data'!$B$7:$R$1700,16,0)</f>
        <v>8.9370999999999992</v>
      </c>
      <c r="S27" s="67">
        <f t="shared" si="7"/>
        <v>13</v>
      </c>
    </row>
    <row r="28" spans="1:19" x14ac:dyDescent="0.3">
      <c r="A28" s="82" t="s">
        <v>886</v>
      </c>
      <c r="B28" s="64">
        <f>VLOOKUP($A28,'Return Data'!$B$7:$R$1700,3,0)</f>
        <v>44041</v>
      </c>
      <c r="C28" s="65">
        <f>VLOOKUP($A28,'Return Data'!$B$7:$R$1700,4,0)</f>
        <v>17.284300000000002</v>
      </c>
      <c r="D28" s="65">
        <f>VLOOKUP($A28,'Return Data'!$B$7:$R$1700,9,0)</f>
        <v>10.1213</v>
      </c>
      <c r="E28" s="66">
        <f t="shared" si="0"/>
        <v>24</v>
      </c>
      <c r="F28" s="65">
        <f>VLOOKUP($A28,'Return Data'!$B$7:$R$1700,10,0)</f>
        <v>15.7309</v>
      </c>
      <c r="G28" s="66">
        <f t="shared" si="1"/>
        <v>5</v>
      </c>
      <c r="H28" s="65">
        <f>VLOOKUP($A28,'Return Data'!$B$7:$R$1700,11,0)</f>
        <v>18.497800000000002</v>
      </c>
      <c r="I28" s="66">
        <f t="shared" si="2"/>
        <v>7</v>
      </c>
      <c r="J28" s="65">
        <f>VLOOKUP($A28,'Return Data'!$B$7:$R$1700,12,0)</f>
        <v>15.0565</v>
      </c>
      <c r="K28" s="66">
        <f t="shared" si="3"/>
        <v>6</v>
      </c>
      <c r="L28" s="65">
        <f>VLOOKUP($A28,'Return Data'!$B$7:$R$1700,13,0)</f>
        <v>10.6442</v>
      </c>
      <c r="M28" s="66">
        <f t="shared" si="4"/>
        <v>11</v>
      </c>
      <c r="N28" s="65">
        <f>VLOOKUP($A28,'Return Data'!$B$7:$R$1700,17,0)</f>
        <v>13.43</v>
      </c>
      <c r="O28" s="66">
        <f t="shared" si="5"/>
        <v>10</v>
      </c>
      <c r="P28" s="65">
        <f>VLOOKUP($A28,'Return Data'!$B$7:$R$1700,14,0)</f>
        <v>8.0192999999999994</v>
      </c>
      <c r="Q28" s="66">
        <f t="shared" si="6"/>
        <v>15</v>
      </c>
      <c r="R28" s="65">
        <f>VLOOKUP($A28,'Return Data'!$B$7:$R$1700,16,0)</f>
        <v>9.8163999999999998</v>
      </c>
      <c r="S28" s="67">
        <f t="shared" si="7"/>
        <v>4</v>
      </c>
    </row>
    <row r="29" spans="1:19" x14ac:dyDescent="0.3">
      <c r="A29" s="82" t="s">
        <v>887</v>
      </c>
      <c r="B29" s="64">
        <f>VLOOKUP($A29,'Return Data'!$B$7:$R$1700,3,0)</f>
        <v>44041</v>
      </c>
      <c r="C29" s="65">
        <f>VLOOKUP($A29,'Return Data'!$B$7:$R$1700,4,0)</f>
        <v>18.653199999999998</v>
      </c>
      <c r="D29" s="65">
        <f>VLOOKUP($A29,'Return Data'!$B$7:$R$1700,9,0)</f>
        <v>15.9117</v>
      </c>
      <c r="E29" s="66">
        <f t="shared" si="0"/>
        <v>6</v>
      </c>
      <c r="F29" s="65">
        <f>VLOOKUP($A29,'Return Data'!$B$7:$R$1700,10,0)</f>
        <v>18.106999999999999</v>
      </c>
      <c r="G29" s="66">
        <f t="shared" si="1"/>
        <v>3</v>
      </c>
      <c r="H29" s="65">
        <f>VLOOKUP($A29,'Return Data'!$B$7:$R$1700,11,0)</f>
        <v>20.288799999999998</v>
      </c>
      <c r="I29" s="66">
        <f t="shared" si="2"/>
        <v>2</v>
      </c>
      <c r="J29" s="65">
        <f>VLOOKUP($A29,'Return Data'!$B$7:$R$1700,12,0)</f>
        <v>16.008199999999999</v>
      </c>
      <c r="K29" s="66">
        <f t="shared" si="3"/>
        <v>4</v>
      </c>
      <c r="L29" s="65">
        <f>VLOOKUP($A29,'Return Data'!$B$7:$R$1700,13,0)</f>
        <v>12.920500000000001</v>
      </c>
      <c r="M29" s="66">
        <f t="shared" si="4"/>
        <v>3</v>
      </c>
      <c r="N29" s="65">
        <f>VLOOKUP($A29,'Return Data'!$B$7:$R$1700,17,0)</f>
        <v>15.345499999999999</v>
      </c>
      <c r="O29" s="66">
        <f t="shared" si="5"/>
        <v>3</v>
      </c>
      <c r="P29" s="65">
        <f>VLOOKUP($A29,'Return Data'!$B$7:$R$1700,14,0)</f>
        <v>10.604200000000001</v>
      </c>
      <c r="Q29" s="66">
        <f t="shared" si="6"/>
        <v>3</v>
      </c>
      <c r="R29" s="65">
        <f>VLOOKUP($A29,'Return Data'!$B$7:$R$1700,16,0)</f>
        <v>11.1807</v>
      </c>
      <c r="S29" s="67">
        <f t="shared" si="7"/>
        <v>1</v>
      </c>
    </row>
    <row r="30" spans="1:19" x14ac:dyDescent="0.3">
      <c r="A30" s="82" t="s">
        <v>890</v>
      </c>
      <c r="B30" s="64">
        <f>VLOOKUP($A30,'Return Data'!$B$7:$R$1700,3,0)</f>
        <v>44041</v>
      </c>
      <c r="C30" s="65">
        <f>VLOOKUP($A30,'Return Data'!$B$7:$R$1700,4,0)</f>
        <v>35.206200000000003</v>
      </c>
      <c r="D30" s="65">
        <f>VLOOKUP($A30,'Return Data'!$B$7:$R$1700,9,0)</f>
        <v>17.353899999999999</v>
      </c>
      <c r="E30" s="66">
        <f t="shared" si="0"/>
        <v>4</v>
      </c>
      <c r="F30" s="65">
        <f>VLOOKUP($A30,'Return Data'!$B$7:$R$1700,10,0)</f>
        <v>18.533300000000001</v>
      </c>
      <c r="G30" s="66">
        <f t="shared" si="1"/>
        <v>2</v>
      </c>
      <c r="H30" s="65">
        <f>VLOOKUP($A30,'Return Data'!$B$7:$R$1700,11,0)</f>
        <v>20.192399999999999</v>
      </c>
      <c r="I30" s="66">
        <f t="shared" si="2"/>
        <v>4</v>
      </c>
      <c r="J30" s="65">
        <f>VLOOKUP($A30,'Return Data'!$B$7:$R$1700,12,0)</f>
        <v>16.332699999999999</v>
      </c>
      <c r="K30" s="66">
        <f t="shared" si="3"/>
        <v>2</v>
      </c>
      <c r="L30" s="65">
        <f>VLOOKUP($A30,'Return Data'!$B$7:$R$1700,13,0)</f>
        <v>13.5105</v>
      </c>
      <c r="M30" s="66">
        <f t="shared" si="4"/>
        <v>2</v>
      </c>
      <c r="N30" s="65">
        <f>VLOOKUP($A30,'Return Data'!$B$7:$R$1700,17,0)</f>
        <v>16.9224</v>
      </c>
      <c r="O30" s="66">
        <f t="shared" si="5"/>
        <v>1</v>
      </c>
      <c r="P30" s="65">
        <f>VLOOKUP($A30,'Return Data'!$B$7:$R$1700,14,0)</f>
        <v>12.6073</v>
      </c>
      <c r="Q30" s="66">
        <f t="shared" si="6"/>
        <v>1</v>
      </c>
      <c r="R30" s="65">
        <f>VLOOKUP($A30,'Return Data'!$B$7:$R$1700,16,0)</f>
        <v>7.0787000000000004</v>
      </c>
      <c r="S30" s="67">
        <f t="shared" si="7"/>
        <v>25</v>
      </c>
    </row>
    <row r="31" spans="1:19" x14ac:dyDescent="0.3">
      <c r="A31" s="82" t="s">
        <v>891</v>
      </c>
      <c r="B31" s="64">
        <f>VLOOKUP($A31,'Return Data'!$B$7:$R$1700,3,0)</f>
        <v>44041</v>
      </c>
      <c r="C31" s="65">
        <f>VLOOKUP($A31,'Return Data'!$B$7:$R$1700,4,0)</f>
        <v>48.755299999999998</v>
      </c>
      <c r="D31" s="65">
        <f>VLOOKUP($A31,'Return Data'!$B$7:$R$1700,9,0)</f>
        <v>14.0807</v>
      </c>
      <c r="E31" s="66">
        <f t="shared" si="0"/>
        <v>10</v>
      </c>
      <c r="F31" s="65">
        <f>VLOOKUP($A31,'Return Data'!$B$7:$R$1700,10,0)</f>
        <v>14.7736</v>
      </c>
      <c r="G31" s="66">
        <f t="shared" si="1"/>
        <v>9</v>
      </c>
      <c r="H31" s="65">
        <f>VLOOKUP($A31,'Return Data'!$B$7:$R$1700,11,0)</f>
        <v>17.107500000000002</v>
      </c>
      <c r="I31" s="66">
        <f t="shared" si="2"/>
        <v>14</v>
      </c>
      <c r="J31" s="65">
        <f>VLOOKUP($A31,'Return Data'!$B$7:$R$1700,12,0)</f>
        <v>13.5082</v>
      </c>
      <c r="K31" s="66">
        <f t="shared" si="3"/>
        <v>12</v>
      </c>
      <c r="L31" s="65">
        <f>VLOOKUP($A31,'Return Data'!$B$7:$R$1700,13,0)</f>
        <v>11.1069</v>
      </c>
      <c r="M31" s="66">
        <f t="shared" si="4"/>
        <v>9</v>
      </c>
      <c r="N31" s="65">
        <f>VLOOKUP($A31,'Return Data'!$B$7:$R$1700,17,0)</f>
        <v>13.6457</v>
      </c>
      <c r="O31" s="66">
        <f t="shared" si="5"/>
        <v>6</v>
      </c>
      <c r="P31" s="65">
        <f>VLOOKUP($A31,'Return Data'!$B$7:$R$1700,14,0)</f>
        <v>10.847899999999999</v>
      </c>
      <c r="Q31" s="66">
        <f t="shared" si="6"/>
        <v>2</v>
      </c>
      <c r="R31" s="65">
        <f>VLOOKUP($A31,'Return Data'!$B$7:$R$1700,16,0)</f>
        <v>8.4160000000000004</v>
      </c>
      <c r="S31" s="67">
        <f t="shared" si="7"/>
        <v>18</v>
      </c>
    </row>
    <row r="32" spans="1:19" x14ac:dyDescent="0.3">
      <c r="A32" s="82" t="s">
        <v>733</v>
      </c>
      <c r="B32" s="64">
        <f>VLOOKUP($A32,'Return Data'!$B$7:$R$1700,3,0)</f>
        <v>44041</v>
      </c>
      <c r="C32" s="65">
        <f>VLOOKUP($A32,'Return Data'!$B$7:$R$1700,4,0)</f>
        <v>21.6509</v>
      </c>
      <c r="D32" s="65">
        <f>VLOOKUP($A32,'Return Data'!$B$7:$R$1700,9,0)</f>
        <v>13.8161</v>
      </c>
      <c r="E32" s="66">
        <f t="shared" si="0"/>
        <v>13</v>
      </c>
      <c r="F32" s="65">
        <f>VLOOKUP($A32,'Return Data'!$B$7:$R$1700,10,0)</f>
        <v>13.304399999999999</v>
      </c>
      <c r="G32" s="66">
        <f t="shared" si="1"/>
        <v>17</v>
      </c>
      <c r="H32" s="65">
        <f>VLOOKUP($A32,'Return Data'!$B$7:$R$1700,11,0)</f>
        <v>16.668399999999998</v>
      </c>
      <c r="I32" s="66">
        <f t="shared" si="2"/>
        <v>16</v>
      </c>
      <c r="J32" s="65">
        <f>VLOOKUP($A32,'Return Data'!$B$7:$R$1700,12,0)</f>
        <v>12.729699999999999</v>
      </c>
      <c r="K32" s="66">
        <f t="shared" si="3"/>
        <v>17</v>
      </c>
      <c r="L32" s="65">
        <f>VLOOKUP($A32,'Return Data'!$B$7:$R$1700,13,0)</f>
        <v>9.6516999999999999</v>
      </c>
      <c r="M32" s="66">
        <f t="shared" si="4"/>
        <v>18</v>
      </c>
      <c r="N32" s="65">
        <f>VLOOKUP($A32,'Return Data'!$B$7:$R$1700,17,0)</f>
        <v>13.0372</v>
      </c>
      <c r="O32" s="66">
        <f t="shared" si="5"/>
        <v>12</v>
      </c>
      <c r="P32" s="65">
        <f>VLOOKUP($A32,'Return Data'!$B$7:$R$1700,14,0)</f>
        <v>7.9749999999999996</v>
      </c>
      <c r="Q32" s="66">
        <f t="shared" si="6"/>
        <v>17</v>
      </c>
      <c r="R32" s="65">
        <f>VLOOKUP($A32,'Return Data'!$B$7:$R$1700,16,0)</f>
        <v>8.9314</v>
      </c>
      <c r="S32" s="67">
        <f t="shared" si="7"/>
        <v>14</v>
      </c>
    </row>
    <row r="33" spans="1:19" x14ac:dyDescent="0.3">
      <c r="A33" s="82" t="s">
        <v>734</v>
      </c>
      <c r="B33" s="64">
        <f>VLOOKUP($A33,'Return Data'!$B$7:$R$1700,3,0)</f>
        <v>44041</v>
      </c>
      <c r="C33" s="65">
        <f>VLOOKUP($A33,'Return Data'!$B$7:$R$1700,4,0)</f>
        <v>21.979399999999998</v>
      </c>
      <c r="D33" s="65">
        <f>VLOOKUP($A33,'Return Data'!$B$7:$R$1700,9,0)</f>
        <v>13.924300000000001</v>
      </c>
      <c r="E33" s="66">
        <f t="shared" si="0"/>
        <v>12</v>
      </c>
      <c r="F33" s="65">
        <f>VLOOKUP($A33,'Return Data'!$B$7:$R$1700,10,0)</f>
        <v>13.336600000000001</v>
      </c>
      <c r="G33" s="66">
        <f t="shared" si="1"/>
        <v>16</v>
      </c>
      <c r="H33" s="65">
        <f>VLOOKUP($A33,'Return Data'!$B$7:$R$1700,11,0)</f>
        <v>16.732600000000001</v>
      </c>
      <c r="I33" s="66">
        <f t="shared" si="2"/>
        <v>15</v>
      </c>
      <c r="J33" s="65">
        <f>VLOOKUP($A33,'Return Data'!$B$7:$R$1700,12,0)</f>
        <v>12.808</v>
      </c>
      <c r="K33" s="66">
        <f t="shared" si="3"/>
        <v>16</v>
      </c>
      <c r="L33" s="65">
        <f>VLOOKUP($A33,'Return Data'!$B$7:$R$1700,13,0)</f>
        <v>10.1777</v>
      </c>
      <c r="M33" s="66">
        <f t="shared" si="4"/>
        <v>14</v>
      </c>
      <c r="N33" s="65">
        <f>VLOOKUP($A33,'Return Data'!$B$7:$R$1700,17,0)</f>
        <v>13.4457</v>
      </c>
      <c r="O33" s="66">
        <f t="shared" si="5"/>
        <v>9</v>
      </c>
      <c r="P33" s="65">
        <f>VLOOKUP($A33,'Return Data'!$B$7:$R$1700,14,0)</f>
        <v>8.2933000000000003</v>
      </c>
      <c r="Q33" s="66">
        <f t="shared" si="6"/>
        <v>14</v>
      </c>
      <c r="R33" s="65">
        <f>VLOOKUP($A33,'Return Data'!$B$7:$R$1700,16,0)</f>
        <v>9.1240000000000006</v>
      </c>
      <c r="S33" s="67">
        <f t="shared" si="7"/>
        <v>9</v>
      </c>
    </row>
    <row r="34" spans="1:19" x14ac:dyDescent="0.3">
      <c r="A34" s="82" t="s">
        <v>735</v>
      </c>
      <c r="B34" s="64">
        <f>VLOOKUP($A34,'Return Data'!$B$7:$R$1700,3,0)</f>
        <v>44041</v>
      </c>
      <c r="C34" s="65">
        <f>VLOOKUP($A34,'Return Data'!$B$7:$R$1700,4,0)</f>
        <v>200.1516</v>
      </c>
      <c r="D34" s="65">
        <f>VLOOKUP($A34,'Return Data'!$B$7:$R$1700,9,0)</f>
        <v>12.040800000000001</v>
      </c>
      <c r="E34" s="66">
        <f t="shared" si="0"/>
        <v>21</v>
      </c>
      <c r="F34" s="65">
        <f>VLOOKUP($A34,'Return Data'!$B$7:$R$1700,10,0)</f>
        <v>7.2275999999999998</v>
      </c>
      <c r="G34" s="66">
        <f t="shared" si="1"/>
        <v>27</v>
      </c>
      <c r="H34" s="65">
        <f>VLOOKUP($A34,'Return Data'!$B$7:$R$1700,11,0)</f>
        <v>13.4133</v>
      </c>
      <c r="I34" s="66">
        <f t="shared" si="2"/>
        <v>26</v>
      </c>
      <c r="J34" s="65">
        <f>VLOOKUP($A34,'Return Data'!$B$7:$R$1700,12,0)</f>
        <v>10.2964</v>
      </c>
      <c r="K34" s="66">
        <f t="shared" si="3"/>
        <v>26</v>
      </c>
      <c r="L34" s="65">
        <f>VLOOKUP($A34,'Return Data'!$B$7:$R$1700,13,0)</f>
        <v>7.8342000000000001</v>
      </c>
      <c r="M34" s="66">
        <f t="shared" si="4"/>
        <v>25</v>
      </c>
      <c r="N34" s="65">
        <f>VLOOKUP($A34,'Return Data'!$B$7:$R$1700,17,0)</f>
        <v>11.555199999999999</v>
      </c>
      <c r="O34" s="66">
        <f t="shared" si="5"/>
        <v>19</v>
      </c>
      <c r="P34" s="65">
        <f>VLOOKUP($A34,'Return Data'!$B$7:$R$1700,14,0)</f>
        <v>6.4950999999999999</v>
      </c>
      <c r="Q34" s="66">
        <f t="shared" si="6"/>
        <v>25</v>
      </c>
      <c r="R34" s="65">
        <f>VLOOKUP($A34,'Return Data'!$B$7:$R$1700,16,0)</f>
        <v>8.0056999999999992</v>
      </c>
      <c r="S34" s="67">
        <f t="shared" si="7"/>
        <v>20</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13.569377777777778</v>
      </c>
      <c r="E36" s="88"/>
      <c r="F36" s="89">
        <f>AVERAGE(F8:F34)</f>
        <v>13.7395</v>
      </c>
      <c r="G36" s="88"/>
      <c r="H36" s="89">
        <f>AVERAGE(H8:H34)</f>
        <v>17.096459259259262</v>
      </c>
      <c r="I36" s="88"/>
      <c r="J36" s="89">
        <f>AVERAGE(J8:J34)</f>
        <v>13.215485185185184</v>
      </c>
      <c r="K36" s="88"/>
      <c r="L36" s="89">
        <f>AVERAGE(L8:L34)</f>
        <v>10.375174074074076</v>
      </c>
      <c r="M36" s="88"/>
      <c r="N36" s="89">
        <f>AVERAGE(N8:N34)</f>
        <v>12.769833333333331</v>
      </c>
      <c r="O36" s="88"/>
      <c r="P36" s="89">
        <f>AVERAGE(P8:P34)</f>
        <v>8.1817925925925934</v>
      </c>
      <c r="Q36" s="88"/>
      <c r="R36" s="89">
        <f>AVERAGE(R8:R34)</f>
        <v>8.691688888888887</v>
      </c>
      <c r="S36" s="90"/>
    </row>
    <row r="37" spans="1:19" x14ac:dyDescent="0.3">
      <c r="A37" s="87" t="s">
        <v>28</v>
      </c>
      <c r="B37" s="88"/>
      <c r="C37" s="88"/>
      <c r="D37" s="89">
        <f>MIN(D8:D34)</f>
        <v>7.8323</v>
      </c>
      <c r="E37" s="88"/>
      <c r="F37" s="89">
        <f>MIN(F8:F34)</f>
        <v>7.2275999999999998</v>
      </c>
      <c r="G37" s="88"/>
      <c r="H37" s="89">
        <f>MIN(H8:H34)</f>
        <v>12.726800000000001</v>
      </c>
      <c r="I37" s="88"/>
      <c r="J37" s="89">
        <f>MIN(J8:J34)</f>
        <v>9.7873000000000001</v>
      </c>
      <c r="K37" s="88"/>
      <c r="L37" s="89">
        <f>MIN(L8:L34)</f>
        <v>7.1443000000000003</v>
      </c>
      <c r="M37" s="88"/>
      <c r="N37" s="89">
        <f>MIN(N8:N34)</f>
        <v>9.8918999999999997</v>
      </c>
      <c r="O37" s="88"/>
      <c r="P37" s="89">
        <f>MIN(P8:P34)</f>
        <v>5.2283999999999997</v>
      </c>
      <c r="Q37" s="88"/>
      <c r="R37" s="89">
        <f>MIN(R8:R34)</f>
        <v>6.6965000000000003</v>
      </c>
      <c r="S37" s="90"/>
    </row>
    <row r="38" spans="1:19" ht="15" thickBot="1" x14ac:dyDescent="0.35">
      <c r="A38" s="91" t="s">
        <v>29</v>
      </c>
      <c r="B38" s="92"/>
      <c r="C38" s="92"/>
      <c r="D38" s="93">
        <f>MAX(D8:D34)</f>
        <v>18.3308</v>
      </c>
      <c r="E38" s="92"/>
      <c r="F38" s="93">
        <f>MAX(F8:F34)</f>
        <v>19.6937</v>
      </c>
      <c r="G38" s="92"/>
      <c r="H38" s="93">
        <f>MAX(H8:H34)</f>
        <v>21.8706</v>
      </c>
      <c r="I38" s="92"/>
      <c r="J38" s="93">
        <f>MAX(J8:J34)</f>
        <v>16.970300000000002</v>
      </c>
      <c r="K38" s="92"/>
      <c r="L38" s="93">
        <f>MAX(L8:L34)</f>
        <v>14.153600000000001</v>
      </c>
      <c r="M38" s="92"/>
      <c r="N38" s="93">
        <f>MAX(N8:N34)</f>
        <v>16.9224</v>
      </c>
      <c r="O38" s="92"/>
      <c r="P38" s="93">
        <f>MAX(P8:P34)</f>
        <v>12.6073</v>
      </c>
      <c r="Q38" s="92"/>
      <c r="R38" s="93">
        <f>MAX(R8:R34)</f>
        <v>11.1807</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44041</v>
      </c>
      <c r="C8" s="65">
        <f>VLOOKUP($A8,'Return Data'!$B$7:$R$1700,4,0)</f>
        <v>281.1925</v>
      </c>
      <c r="D8" s="65">
        <f>VLOOKUP($A8,'Return Data'!$B$7:$R$1700,9,0)</f>
        <v>14.787000000000001</v>
      </c>
      <c r="E8" s="66">
        <f>RANK(D8,D$8:D$26,0)</f>
        <v>7</v>
      </c>
      <c r="F8" s="65">
        <f>VLOOKUP($A8,'Return Data'!$B$7:$R$1700,10,0)</f>
        <v>20.305399999999999</v>
      </c>
      <c r="G8" s="66">
        <f>RANK(F8,F$8:F$26,0)</f>
        <v>8</v>
      </c>
      <c r="H8" s="65">
        <f>VLOOKUP($A8,'Return Data'!$B$7:$R$1700,11,0)</f>
        <v>14.395099999999999</v>
      </c>
      <c r="I8" s="66">
        <f>RANK(H8,H$8:H$26,0)</f>
        <v>5</v>
      </c>
      <c r="J8" s="65">
        <f>VLOOKUP($A8,'Return Data'!$B$7:$R$1700,12,0)</f>
        <v>12.3101</v>
      </c>
      <c r="K8" s="66">
        <f>RANK(J8,J$8:J$26,0)</f>
        <v>5</v>
      </c>
      <c r="L8" s="65">
        <f>VLOOKUP($A8,'Return Data'!$B$7:$R$1700,13,0)</f>
        <v>11.571300000000001</v>
      </c>
      <c r="M8" s="66">
        <f>RANK(L8,L$8:L$26,0)</f>
        <v>9</v>
      </c>
      <c r="N8" s="65">
        <f>VLOOKUP($A8,'Return Data'!$B$7:$R$1700,17,0)</f>
        <v>11.128500000000001</v>
      </c>
      <c r="O8" s="66">
        <f>RANK(N8,N$8:N$26,0)</f>
        <v>7</v>
      </c>
      <c r="P8" s="65">
        <f>VLOOKUP($A8,'Return Data'!$B$7:$R$1700,14,0)</f>
        <v>8.9261999999999997</v>
      </c>
      <c r="Q8" s="66">
        <f>RANK(P8,P$8:P$26,0)</f>
        <v>10</v>
      </c>
      <c r="R8" s="65">
        <f>VLOOKUP($A8,'Return Data'!$B$7:$R$1700,16,0)</f>
        <v>9.9048999999999996</v>
      </c>
      <c r="S8" s="67">
        <f>RANK(R8,R$8:R$26,0)</f>
        <v>2</v>
      </c>
    </row>
    <row r="9" spans="1:19" x14ac:dyDescent="0.3">
      <c r="A9" s="82" t="s">
        <v>578</v>
      </c>
      <c r="B9" s="64">
        <f>VLOOKUP($A9,'Return Data'!$B$7:$R$1700,3,0)</f>
        <v>44041</v>
      </c>
      <c r="C9" s="65">
        <f>VLOOKUP($A9,'Return Data'!$B$7:$R$1700,4,0)</f>
        <v>2032.4982</v>
      </c>
      <c r="D9" s="65">
        <f>VLOOKUP($A9,'Return Data'!$B$7:$R$1700,9,0)</f>
        <v>9.7505000000000006</v>
      </c>
      <c r="E9" s="66">
        <f t="shared" ref="E9:E26" si="0">RANK(D9,D$8:D$26,0)</f>
        <v>18</v>
      </c>
      <c r="F9" s="65">
        <f>VLOOKUP($A9,'Return Data'!$B$7:$R$1700,10,0)</f>
        <v>17.649699999999999</v>
      </c>
      <c r="G9" s="66">
        <f t="shared" ref="G9:G26" si="1">RANK(F9,F$8:F$26,0)</f>
        <v>14</v>
      </c>
      <c r="H9" s="65">
        <f>VLOOKUP($A9,'Return Data'!$B$7:$R$1700,11,0)</f>
        <v>12.334300000000001</v>
      </c>
      <c r="I9" s="66">
        <f t="shared" ref="I9:I26" si="2">RANK(H9,H$8:H$26,0)</f>
        <v>13</v>
      </c>
      <c r="J9" s="65">
        <f>VLOOKUP($A9,'Return Data'!$B$7:$R$1700,12,0)</f>
        <v>10.9124</v>
      </c>
      <c r="K9" s="66">
        <f t="shared" ref="K9:K26" si="3">RANK(J9,J$8:J$26,0)</f>
        <v>14</v>
      </c>
      <c r="L9" s="65">
        <f>VLOOKUP($A9,'Return Data'!$B$7:$R$1700,13,0)</f>
        <v>11.360900000000001</v>
      </c>
      <c r="M9" s="66">
        <f t="shared" ref="M9:M26" si="4">RANK(L9,L$8:L$26,0)</f>
        <v>13</v>
      </c>
      <c r="N9" s="65">
        <f>VLOOKUP($A9,'Return Data'!$B$7:$R$1700,17,0)</f>
        <v>11.0883</v>
      </c>
      <c r="O9" s="66">
        <f t="shared" ref="O9:O26" si="5">RANK(N9,N$8:N$26,0)</f>
        <v>8</v>
      </c>
      <c r="P9" s="65">
        <f>VLOOKUP($A9,'Return Data'!$B$7:$R$1700,14,0)</f>
        <v>9.4701000000000004</v>
      </c>
      <c r="Q9" s="66">
        <f t="shared" ref="Q9:Q26" si="6">RANK(P9,P$8:P$26,0)</f>
        <v>4</v>
      </c>
      <c r="R9" s="65">
        <f>VLOOKUP($A9,'Return Data'!$B$7:$R$1700,16,0)</f>
        <v>9.0680999999999994</v>
      </c>
      <c r="S9" s="67">
        <f t="shared" ref="S9:S26" si="7">RANK(R9,R$8:R$26,0)</f>
        <v>12</v>
      </c>
    </row>
    <row r="10" spans="1:19" x14ac:dyDescent="0.3">
      <c r="A10" s="82" t="s">
        <v>580</v>
      </c>
      <c r="B10" s="64">
        <f>VLOOKUP($A10,'Return Data'!$B$7:$R$1700,3,0)</f>
        <v>44041</v>
      </c>
      <c r="C10" s="65">
        <f>VLOOKUP($A10,'Return Data'!$B$7:$R$1700,4,0)</f>
        <v>18.6249</v>
      </c>
      <c r="D10" s="65">
        <f>VLOOKUP($A10,'Return Data'!$B$7:$R$1700,9,0)</f>
        <v>10.011100000000001</v>
      </c>
      <c r="E10" s="66">
        <f t="shared" si="0"/>
        <v>15</v>
      </c>
      <c r="F10" s="65">
        <f>VLOOKUP($A10,'Return Data'!$B$7:$R$1700,10,0)</f>
        <v>18.229900000000001</v>
      </c>
      <c r="G10" s="66">
        <f t="shared" si="1"/>
        <v>13</v>
      </c>
      <c r="H10" s="65">
        <f>VLOOKUP($A10,'Return Data'!$B$7:$R$1700,11,0)</f>
        <v>14.459</v>
      </c>
      <c r="I10" s="66">
        <f t="shared" si="2"/>
        <v>4</v>
      </c>
      <c r="J10" s="65">
        <f>VLOOKUP($A10,'Return Data'!$B$7:$R$1700,12,0)</f>
        <v>12.2979</v>
      </c>
      <c r="K10" s="66">
        <f t="shared" si="3"/>
        <v>6</v>
      </c>
      <c r="L10" s="65">
        <f>VLOOKUP($A10,'Return Data'!$B$7:$R$1700,13,0)</f>
        <v>12.276199999999999</v>
      </c>
      <c r="M10" s="66">
        <f t="shared" si="4"/>
        <v>4</v>
      </c>
      <c r="N10" s="65">
        <f>VLOOKUP($A10,'Return Data'!$B$7:$R$1700,17,0)</f>
        <v>11.198600000000001</v>
      </c>
      <c r="O10" s="66">
        <f t="shared" si="5"/>
        <v>6</v>
      </c>
      <c r="P10" s="65">
        <f>VLOOKUP($A10,'Return Data'!$B$7:$R$1700,14,0)</f>
        <v>8.8146000000000004</v>
      </c>
      <c r="Q10" s="66">
        <f t="shared" si="6"/>
        <v>12</v>
      </c>
      <c r="R10" s="65">
        <f>VLOOKUP($A10,'Return Data'!$B$7:$R$1700,16,0)</f>
        <v>9.4652999999999992</v>
      </c>
      <c r="S10" s="67">
        <f t="shared" si="7"/>
        <v>4</v>
      </c>
    </row>
    <row r="11" spans="1:19" x14ac:dyDescent="0.3">
      <c r="A11" s="82" t="s">
        <v>582</v>
      </c>
      <c r="B11" s="64">
        <f>VLOOKUP($A11,'Return Data'!$B$7:$R$1700,3,0)</f>
        <v>44041</v>
      </c>
      <c r="C11" s="65">
        <f>VLOOKUP($A11,'Return Data'!$B$7:$R$1700,4,0)</f>
        <v>18.971699999999998</v>
      </c>
      <c r="D11" s="65">
        <f>VLOOKUP($A11,'Return Data'!$B$7:$R$1700,9,0)</f>
        <v>18.1463</v>
      </c>
      <c r="E11" s="66">
        <f t="shared" si="0"/>
        <v>1</v>
      </c>
      <c r="F11" s="65">
        <f>VLOOKUP($A11,'Return Data'!$B$7:$R$1700,10,0)</f>
        <v>24.601800000000001</v>
      </c>
      <c r="G11" s="66">
        <f t="shared" si="1"/>
        <v>1</v>
      </c>
      <c r="H11" s="65">
        <f>VLOOKUP($A11,'Return Data'!$B$7:$R$1700,11,0)</f>
        <v>19.189800000000002</v>
      </c>
      <c r="I11" s="66">
        <f t="shared" si="2"/>
        <v>1</v>
      </c>
      <c r="J11" s="65">
        <f>VLOOKUP($A11,'Return Data'!$B$7:$R$1700,12,0)</f>
        <v>16.321899999999999</v>
      </c>
      <c r="K11" s="66">
        <f t="shared" si="3"/>
        <v>1</v>
      </c>
      <c r="L11" s="65">
        <f>VLOOKUP($A11,'Return Data'!$B$7:$R$1700,13,0)</f>
        <v>14.3012</v>
      </c>
      <c r="M11" s="66">
        <f t="shared" si="4"/>
        <v>1</v>
      </c>
      <c r="N11" s="65">
        <f>VLOOKUP($A11,'Return Data'!$B$7:$R$1700,17,0)</f>
        <v>13.4796</v>
      </c>
      <c r="O11" s="66">
        <f t="shared" si="5"/>
        <v>1</v>
      </c>
      <c r="P11" s="65">
        <f>VLOOKUP($A11,'Return Data'!$B$7:$R$1700,14,0)</f>
        <v>10.401300000000001</v>
      </c>
      <c r="Q11" s="66">
        <f t="shared" si="6"/>
        <v>1</v>
      </c>
      <c r="R11" s="65">
        <f>VLOOKUP($A11,'Return Data'!$B$7:$R$1700,16,0)</f>
        <v>9.7553000000000001</v>
      </c>
      <c r="S11" s="67">
        <f t="shared" si="7"/>
        <v>3</v>
      </c>
    </row>
    <row r="12" spans="1:19" x14ac:dyDescent="0.3">
      <c r="A12" s="82" t="s">
        <v>585</v>
      </c>
      <c r="B12" s="64">
        <f>VLOOKUP($A12,'Return Data'!$B$7:$R$1700,3,0)</f>
        <v>44041</v>
      </c>
      <c r="C12" s="65">
        <f>VLOOKUP($A12,'Return Data'!$B$7:$R$1700,4,0)</f>
        <v>17.5426</v>
      </c>
      <c r="D12" s="65">
        <f>VLOOKUP($A12,'Return Data'!$B$7:$R$1700,9,0)</f>
        <v>12.0047</v>
      </c>
      <c r="E12" s="66">
        <f t="shared" si="0"/>
        <v>10</v>
      </c>
      <c r="F12" s="65">
        <f>VLOOKUP($A12,'Return Data'!$B$7:$R$1700,10,0)</f>
        <v>15.027200000000001</v>
      </c>
      <c r="G12" s="66">
        <f t="shared" si="1"/>
        <v>17</v>
      </c>
      <c r="H12" s="65">
        <f>VLOOKUP($A12,'Return Data'!$B$7:$R$1700,11,0)</f>
        <v>11.978</v>
      </c>
      <c r="I12" s="66">
        <f t="shared" si="2"/>
        <v>16</v>
      </c>
      <c r="J12" s="65">
        <f>VLOOKUP($A12,'Return Data'!$B$7:$R$1700,12,0)</f>
        <v>11.2372</v>
      </c>
      <c r="K12" s="66">
        <f t="shared" si="3"/>
        <v>13</v>
      </c>
      <c r="L12" s="65">
        <f>VLOOKUP($A12,'Return Data'!$B$7:$R$1700,13,0)</f>
        <v>11.4373</v>
      </c>
      <c r="M12" s="66">
        <f t="shared" si="4"/>
        <v>12</v>
      </c>
      <c r="N12" s="65">
        <f>VLOOKUP($A12,'Return Data'!$B$7:$R$1700,17,0)</f>
        <v>11.6043</v>
      </c>
      <c r="O12" s="66">
        <f t="shared" si="5"/>
        <v>4</v>
      </c>
      <c r="P12" s="65">
        <f>VLOOKUP($A12,'Return Data'!$B$7:$R$1700,14,0)</f>
        <v>9.3178999999999998</v>
      </c>
      <c r="Q12" s="66">
        <f t="shared" si="6"/>
        <v>5</v>
      </c>
      <c r="R12" s="65">
        <f>VLOOKUP($A12,'Return Data'!$B$7:$R$1700,16,0)</f>
        <v>9.3848000000000003</v>
      </c>
      <c r="S12" s="67">
        <f t="shared" si="7"/>
        <v>6</v>
      </c>
    </row>
    <row r="13" spans="1:19" x14ac:dyDescent="0.3">
      <c r="A13" s="82" t="s">
        <v>586</v>
      </c>
      <c r="B13" s="64">
        <f>VLOOKUP($A13,'Return Data'!$B$7:$R$1700,3,0)</f>
        <v>44041</v>
      </c>
      <c r="C13" s="65">
        <f>VLOOKUP($A13,'Return Data'!$B$7:$R$1700,4,0)</f>
        <v>17.621600000000001</v>
      </c>
      <c r="D13" s="65">
        <f>VLOOKUP($A13,'Return Data'!$B$7:$R$1700,9,0)</f>
        <v>16.1327</v>
      </c>
      <c r="E13" s="66">
        <f t="shared" si="0"/>
        <v>6</v>
      </c>
      <c r="F13" s="65">
        <f>VLOOKUP($A13,'Return Data'!$B$7:$R$1700,10,0)</f>
        <v>22.046199999999999</v>
      </c>
      <c r="G13" s="66">
        <f t="shared" si="1"/>
        <v>5</v>
      </c>
      <c r="H13" s="65">
        <f>VLOOKUP($A13,'Return Data'!$B$7:$R$1700,11,0)</f>
        <v>12.990600000000001</v>
      </c>
      <c r="I13" s="66">
        <f t="shared" si="2"/>
        <v>11</v>
      </c>
      <c r="J13" s="65">
        <f>VLOOKUP($A13,'Return Data'!$B$7:$R$1700,12,0)</f>
        <v>11.886799999999999</v>
      </c>
      <c r="K13" s="66">
        <f t="shared" si="3"/>
        <v>8</v>
      </c>
      <c r="L13" s="65">
        <f>VLOOKUP($A13,'Return Data'!$B$7:$R$1700,13,0)</f>
        <v>11.8436</v>
      </c>
      <c r="M13" s="66">
        <f t="shared" si="4"/>
        <v>6</v>
      </c>
      <c r="N13" s="65">
        <f>VLOOKUP($A13,'Return Data'!$B$7:$R$1700,17,0)</f>
        <v>10.9838</v>
      </c>
      <c r="O13" s="66">
        <f t="shared" si="5"/>
        <v>10</v>
      </c>
      <c r="P13" s="65">
        <f>VLOOKUP($A13,'Return Data'!$B$7:$R$1700,14,0)</f>
        <v>8.7972999999999999</v>
      </c>
      <c r="Q13" s="66">
        <f t="shared" si="6"/>
        <v>13</v>
      </c>
      <c r="R13" s="65">
        <f>VLOOKUP($A13,'Return Data'!$B$7:$R$1700,16,0)</f>
        <v>9.3352000000000004</v>
      </c>
      <c r="S13" s="67">
        <f t="shared" si="7"/>
        <v>8</v>
      </c>
    </row>
    <row r="14" spans="1:19" x14ac:dyDescent="0.3">
      <c r="A14" s="82" t="s">
        <v>589</v>
      </c>
      <c r="B14" s="64">
        <f>VLOOKUP($A14,'Return Data'!$B$7:$R$1700,3,0)</f>
        <v>44041</v>
      </c>
      <c r="C14" s="65">
        <f>VLOOKUP($A14,'Return Data'!$B$7:$R$1700,4,0)</f>
        <v>24.8005</v>
      </c>
      <c r="D14" s="65">
        <f>VLOOKUP($A14,'Return Data'!$B$7:$R$1700,9,0)</f>
        <v>16.614100000000001</v>
      </c>
      <c r="E14" s="66">
        <f t="shared" si="0"/>
        <v>3</v>
      </c>
      <c r="F14" s="65">
        <f>VLOOKUP($A14,'Return Data'!$B$7:$R$1700,10,0)</f>
        <v>20.537400000000002</v>
      </c>
      <c r="G14" s="66">
        <f t="shared" si="1"/>
        <v>6</v>
      </c>
      <c r="H14" s="65">
        <f>VLOOKUP($A14,'Return Data'!$B$7:$R$1700,11,0)</f>
        <v>11.993</v>
      </c>
      <c r="I14" s="66">
        <f t="shared" si="2"/>
        <v>15</v>
      </c>
      <c r="J14" s="65">
        <f>VLOOKUP($A14,'Return Data'!$B$7:$R$1700,12,0)</f>
        <v>11.3287</v>
      </c>
      <c r="K14" s="66">
        <f t="shared" si="3"/>
        <v>12</v>
      </c>
      <c r="L14" s="65">
        <f>VLOOKUP($A14,'Return Data'!$B$7:$R$1700,13,0)</f>
        <v>10.4732</v>
      </c>
      <c r="M14" s="66">
        <f t="shared" si="4"/>
        <v>14</v>
      </c>
      <c r="N14" s="65">
        <f>VLOOKUP($A14,'Return Data'!$B$7:$R$1700,17,0)</f>
        <v>10.1738</v>
      </c>
      <c r="O14" s="66">
        <f t="shared" si="5"/>
        <v>15</v>
      </c>
      <c r="P14" s="65">
        <f>VLOOKUP($A14,'Return Data'!$B$7:$R$1700,14,0)</f>
        <v>8.0841999999999992</v>
      </c>
      <c r="Q14" s="66">
        <f t="shared" si="6"/>
        <v>15</v>
      </c>
      <c r="R14" s="65">
        <f>VLOOKUP($A14,'Return Data'!$B$7:$R$1700,16,0)</f>
        <v>9.2822999999999993</v>
      </c>
      <c r="S14" s="67">
        <f t="shared" si="7"/>
        <v>10</v>
      </c>
    </row>
    <row r="15" spans="1:19" x14ac:dyDescent="0.3">
      <c r="A15" s="82" t="s">
        <v>590</v>
      </c>
      <c r="B15" s="64">
        <f>VLOOKUP($A15,'Return Data'!$B$7:$R$1700,3,0)</f>
        <v>44041</v>
      </c>
      <c r="C15" s="65">
        <f>VLOOKUP($A15,'Return Data'!$B$7:$R$1700,4,0)</f>
        <v>18.916399999999999</v>
      </c>
      <c r="D15" s="65">
        <f>VLOOKUP($A15,'Return Data'!$B$7:$R$1700,9,0)</f>
        <v>11.295199999999999</v>
      </c>
      <c r="E15" s="66">
        <f t="shared" si="0"/>
        <v>12</v>
      </c>
      <c r="F15" s="65">
        <f>VLOOKUP($A15,'Return Data'!$B$7:$R$1700,10,0)</f>
        <v>20.0671</v>
      </c>
      <c r="G15" s="66">
        <f t="shared" si="1"/>
        <v>9</v>
      </c>
      <c r="H15" s="65">
        <f>VLOOKUP($A15,'Return Data'!$B$7:$R$1700,11,0)</f>
        <v>14.479699999999999</v>
      </c>
      <c r="I15" s="66">
        <f t="shared" si="2"/>
        <v>3</v>
      </c>
      <c r="J15" s="65">
        <f>VLOOKUP($A15,'Return Data'!$B$7:$R$1700,12,0)</f>
        <v>12.5501</v>
      </c>
      <c r="K15" s="66">
        <f t="shared" si="3"/>
        <v>2</v>
      </c>
      <c r="L15" s="65">
        <f>VLOOKUP($A15,'Return Data'!$B$7:$R$1700,13,0)</f>
        <v>12.7218</v>
      </c>
      <c r="M15" s="66">
        <f t="shared" si="4"/>
        <v>2</v>
      </c>
      <c r="N15" s="65">
        <f>VLOOKUP($A15,'Return Data'!$B$7:$R$1700,17,0)</f>
        <v>12.1365</v>
      </c>
      <c r="O15" s="66">
        <f t="shared" si="5"/>
        <v>2</v>
      </c>
      <c r="P15" s="65">
        <f>VLOOKUP($A15,'Return Data'!$B$7:$R$1700,14,0)</f>
        <v>9.6675000000000004</v>
      </c>
      <c r="Q15" s="66">
        <f t="shared" si="6"/>
        <v>2</v>
      </c>
      <c r="R15" s="65">
        <f>VLOOKUP($A15,'Return Data'!$B$7:$R$1700,16,0)</f>
        <v>8.9960000000000004</v>
      </c>
      <c r="S15" s="67">
        <f t="shared" si="7"/>
        <v>13</v>
      </c>
    </row>
    <row r="16" spans="1:19" x14ac:dyDescent="0.3">
      <c r="A16" s="82" t="s">
        <v>592</v>
      </c>
      <c r="B16" s="64">
        <f>VLOOKUP($A16,'Return Data'!$B$7:$R$1700,3,0)</f>
        <v>44041</v>
      </c>
      <c r="C16" s="65">
        <f>VLOOKUP($A16,'Return Data'!$B$7:$R$1700,4,0)</f>
        <v>1100.9096</v>
      </c>
      <c r="D16" s="65">
        <f>VLOOKUP($A16,'Return Data'!$B$7:$R$1700,9,0)</f>
        <v>9.8186999999999998</v>
      </c>
      <c r="E16" s="66">
        <f t="shared" si="0"/>
        <v>17</v>
      </c>
      <c r="F16" s="65">
        <f>VLOOKUP($A16,'Return Data'!$B$7:$R$1700,10,0)</f>
        <v>6.2571000000000003</v>
      </c>
      <c r="G16" s="66">
        <f t="shared" si="1"/>
        <v>19</v>
      </c>
      <c r="H16" s="65">
        <f>VLOOKUP($A16,'Return Data'!$B$7:$R$1700,11,0)</f>
        <v>5.8628</v>
      </c>
      <c r="I16" s="66">
        <f t="shared" si="2"/>
        <v>19</v>
      </c>
      <c r="J16" s="65">
        <f>VLOOKUP($A16,'Return Data'!$B$7:$R$1700,12,0)</f>
        <v>6.0350000000000001</v>
      </c>
      <c r="K16" s="66">
        <f t="shared" si="3"/>
        <v>18</v>
      </c>
      <c r="L16" s="65">
        <f>VLOOKUP($A16,'Return Data'!$B$7:$R$1700,13,0)</f>
        <v>6.9473000000000003</v>
      </c>
      <c r="M16" s="66">
        <f t="shared" si="4"/>
        <v>18</v>
      </c>
      <c r="N16" s="65"/>
      <c r="O16" s="66"/>
      <c r="P16" s="65"/>
      <c r="Q16" s="66"/>
      <c r="R16" s="65">
        <f>VLOOKUP($A16,'Return Data'!$B$7:$R$1700,16,0)</f>
        <v>8.2431000000000001</v>
      </c>
      <c r="S16" s="67">
        <f t="shared" si="7"/>
        <v>18</v>
      </c>
    </row>
    <row r="17" spans="1:19" x14ac:dyDescent="0.3">
      <c r="A17" s="82" t="s">
        <v>595</v>
      </c>
      <c r="B17" s="64">
        <f>VLOOKUP($A17,'Return Data'!$B$7:$R$1700,3,0)</f>
        <v>44041</v>
      </c>
      <c r="C17" s="65">
        <f>VLOOKUP($A17,'Return Data'!$B$7:$R$1700,4,0)</f>
        <v>1860.3246999999999</v>
      </c>
      <c r="D17" s="65">
        <f>VLOOKUP($A17,'Return Data'!$B$7:$R$1700,9,0)</f>
        <v>16.4955</v>
      </c>
      <c r="E17" s="66">
        <f t="shared" si="0"/>
        <v>4</v>
      </c>
      <c r="F17" s="65">
        <f>VLOOKUP($A17,'Return Data'!$B$7:$R$1700,10,0)</f>
        <v>23.393899999999999</v>
      </c>
      <c r="G17" s="66">
        <f t="shared" si="1"/>
        <v>3</v>
      </c>
      <c r="H17" s="65">
        <f>VLOOKUP($A17,'Return Data'!$B$7:$R$1700,11,0)</f>
        <v>13.6381</v>
      </c>
      <c r="I17" s="66">
        <f t="shared" si="2"/>
        <v>8</v>
      </c>
      <c r="J17" s="65">
        <f>VLOOKUP($A17,'Return Data'!$B$7:$R$1700,12,0)</f>
        <v>11.7532</v>
      </c>
      <c r="K17" s="66">
        <f t="shared" si="3"/>
        <v>10</v>
      </c>
      <c r="L17" s="65">
        <f>VLOOKUP($A17,'Return Data'!$B$7:$R$1700,13,0)</f>
        <v>11.5593</v>
      </c>
      <c r="M17" s="66">
        <f t="shared" si="4"/>
        <v>10</v>
      </c>
      <c r="N17" s="65">
        <f>VLOOKUP($A17,'Return Data'!$B$7:$R$1700,17,0)</f>
        <v>10.5731</v>
      </c>
      <c r="O17" s="66">
        <f t="shared" si="5"/>
        <v>13</v>
      </c>
      <c r="P17" s="65">
        <f>VLOOKUP($A17,'Return Data'!$B$7:$R$1700,14,0)</f>
        <v>8.9701000000000004</v>
      </c>
      <c r="Q17" s="66">
        <f t="shared" si="6"/>
        <v>9</v>
      </c>
      <c r="R17" s="65">
        <f>VLOOKUP($A17,'Return Data'!$B$7:$R$1700,16,0)</f>
        <v>8.4831000000000003</v>
      </c>
      <c r="S17" s="67">
        <f t="shared" si="7"/>
        <v>16</v>
      </c>
    </row>
    <row r="18" spans="1:19" x14ac:dyDescent="0.3">
      <c r="A18" s="82" t="s">
        <v>597</v>
      </c>
      <c r="B18" s="64">
        <f>VLOOKUP($A18,'Return Data'!$B$7:$R$1700,3,0)</f>
        <v>44041</v>
      </c>
      <c r="C18" s="65">
        <f>VLOOKUP($A18,'Return Data'!$B$7:$R$1700,4,0)</f>
        <v>50.042700000000004</v>
      </c>
      <c r="D18" s="65">
        <f>VLOOKUP($A18,'Return Data'!$B$7:$R$1700,9,0)</f>
        <v>16.333200000000001</v>
      </c>
      <c r="E18" s="66">
        <f t="shared" si="0"/>
        <v>5</v>
      </c>
      <c r="F18" s="65">
        <f>VLOOKUP($A18,'Return Data'!$B$7:$R$1700,10,0)</f>
        <v>22.209800000000001</v>
      </c>
      <c r="G18" s="66">
        <f t="shared" si="1"/>
        <v>4</v>
      </c>
      <c r="H18" s="65">
        <f>VLOOKUP($A18,'Return Data'!$B$7:$R$1700,11,0)</f>
        <v>13.548999999999999</v>
      </c>
      <c r="I18" s="66">
        <f t="shared" si="2"/>
        <v>9</v>
      </c>
      <c r="J18" s="65">
        <f>VLOOKUP($A18,'Return Data'!$B$7:$R$1700,12,0)</f>
        <v>12.2182</v>
      </c>
      <c r="K18" s="66">
        <f t="shared" si="3"/>
        <v>7</v>
      </c>
      <c r="L18" s="65">
        <f>VLOOKUP($A18,'Return Data'!$B$7:$R$1700,13,0)</f>
        <v>11.7262</v>
      </c>
      <c r="M18" s="66">
        <f t="shared" si="4"/>
        <v>8</v>
      </c>
      <c r="N18" s="65">
        <f>VLOOKUP($A18,'Return Data'!$B$7:$R$1700,17,0)</f>
        <v>11.4763</v>
      </c>
      <c r="O18" s="66">
        <f t="shared" si="5"/>
        <v>5</v>
      </c>
      <c r="P18" s="65">
        <f>VLOOKUP($A18,'Return Data'!$B$7:$R$1700,14,0)</f>
        <v>9.1808999999999994</v>
      </c>
      <c r="Q18" s="66">
        <f t="shared" si="6"/>
        <v>6</v>
      </c>
      <c r="R18" s="65">
        <f>VLOOKUP($A18,'Return Data'!$B$7:$R$1700,16,0)</f>
        <v>9.4010999999999996</v>
      </c>
      <c r="S18" s="67">
        <f t="shared" si="7"/>
        <v>5</v>
      </c>
    </row>
    <row r="19" spans="1:19" x14ac:dyDescent="0.3">
      <c r="A19" s="82" t="s">
        <v>598</v>
      </c>
      <c r="B19" s="64">
        <f>VLOOKUP($A19,'Return Data'!$B$7:$R$1700,3,0)</f>
        <v>44041</v>
      </c>
      <c r="C19" s="65">
        <f>VLOOKUP($A19,'Return Data'!$B$7:$R$1700,4,0)</f>
        <v>19.503900000000002</v>
      </c>
      <c r="D19" s="65">
        <f>VLOOKUP($A19,'Return Data'!$B$7:$R$1700,9,0)</f>
        <v>10.4377</v>
      </c>
      <c r="E19" s="66">
        <f t="shared" si="0"/>
        <v>14</v>
      </c>
      <c r="F19" s="65">
        <f>VLOOKUP($A19,'Return Data'!$B$7:$R$1700,10,0)</f>
        <v>19.3565</v>
      </c>
      <c r="G19" s="66">
        <f t="shared" si="1"/>
        <v>10</v>
      </c>
      <c r="H19" s="65">
        <f>VLOOKUP($A19,'Return Data'!$B$7:$R$1700,11,0)</f>
        <v>13.2005</v>
      </c>
      <c r="I19" s="66">
        <f t="shared" si="2"/>
        <v>10</v>
      </c>
      <c r="J19" s="65">
        <f>VLOOKUP($A19,'Return Data'!$B$7:$R$1700,12,0)</f>
        <v>11.8171</v>
      </c>
      <c r="K19" s="66">
        <f t="shared" si="3"/>
        <v>9</v>
      </c>
      <c r="L19" s="65">
        <f>VLOOKUP($A19,'Return Data'!$B$7:$R$1700,13,0)</f>
        <v>12.033899999999999</v>
      </c>
      <c r="M19" s="66">
        <f t="shared" si="4"/>
        <v>5</v>
      </c>
      <c r="N19" s="65">
        <f>VLOOKUP($A19,'Return Data'!$B$7:$R$1700,17,0)</f>
        <v>10.471</v>
      </c>
      <c r="O19" s="66">
        <f t="shared" si="5"/>
        <v>14</v>
      </c>
      <c r="P19" s="65">
        <f>VLOOKUP($A19,'Return Data'!$B$7:$R$1700,14,0)</f>
        <v>8.6801999999999992</v>
      </c>
      <c r="Q19" s="66">
        <f t="shared" si="6"/>
        <v>14</v>
      </c>
      <c r="R19" s="65">
        <f>VLOOKUP($A19,'Return Data'!$B$7:$R$1700,16,0)</f>
        <v>8.8571000000000009</v>
      </c>
      <c r="S19" s="67">
        <f t="shared" si="7"/>
        <v>14</v>
      </c>
    </row>
    <row r="20" spans="1:19" x14ac:dyDescent="0.3">
      <c r="A20" s="82" t="s">
        <v>601</v>
      </c>
      <c r="B20" s="64">
        <f>VLOOKUP($A20,'Return Data'!$B$7:$R$1700,3,0)</f>
        <v>44041</v>
      </c>
      <c r="C20" s="65">
        <f>VLOOKUP($A20,'Return Data'!$B$7:$R$1700,4,0)</f>
        <v>28.218299999999999</v>
      </c>
      <c r="D20" s="65">
        <f>VLOOKUP($A20,'Return Data'!$B$7:$R$1700,9,0)</f>
        <v>10.6692</v>
      </c>
      <c r="E20" s="66">
        <f t="shared" si="0"/>
        <v>13</v>
      </c>
      <c r="F20" s="65">
        <f>VLOOKUP($A20,'Return Data'!$B$7:$R$1700,10,0)</f>
        <v>16.540800000000001</v>
      </c>
      <c r="G20" s="66">
        <f t="shared" si="1"/>
        <v>15</v>
      </c>
      <c r="H20" s="65">
        <f>VLOOKUP($A20,'Return Data'!$B$7:$R$1700,11,0)</f>
        <v>11.8035</v>
      </c>
      <c r="I20" s="66">
        <f t="shared" si="2"/>
        <v>17</v>
      </c>
      <c r="J20" s="65">
        <f>VLOOKUP($A20,'Return Data'!$B$7:$R$1700,12,0)</f>
        <v>10.459300000000001</v>
      </c>
      <c r="K20" s="66">
        <f t="shared" si="3"/>
        <v>16</v>
      </c>
      <c r="L20" s="65">
        <f>VLOOKUP($A20,'Return Data'!$B$7:$R$1700,13,0)</f>
        <v>10.2599</v>
      </c>
      <c r="M20" s="66">
        <f t="shared" si="4"/>
        <v>15</v>
      </c>
      <c r="N20" s="65">
        <f>VLOOKUP($A20,'Return Data'!$B$7:$R$1700,17,0)</f>
        <v>10.662599999999999</v>
      </c>
      <c r="O20" s="66">
        <f t="shared" si="5"/>
        <v>12</v>
      </c>
      <c r="P20" s="65">
        <f>VLOOKUP($A20,'Return Data'!$B$7:$R$1700,14,0)</f>
        <v>9.1676000000000002</v>
      </c>
      <c r="Q20" s="66">
        <f t="shared" si="6"/>
        <v>7</v>
      </c>
      <c r="R20" s="65">
        <f>VLOOKUP($A20,'Return Data'!$B$7:$R$1700,16,0)</f>
        <v>8.5389999999999997</v>
      </c>
      <c r="S20" s="67">
        <f t="shared" si="7"/>
        <v>15</v>
      </c>
    </row>
    <row r="21" spans="1:19" x14ac:dyDescent="0.3">
      <c r="A21" s="82" t="s">
        <v>603</v>
      </c>
      <c r="B21" s="64">
        <f>VLOOKUP($A21,'Return Data'!$B$7:$R$1700,3,0)</f>
        <v>44041</v>
      </c>
      <c r="C21" s="65">
        <f>VLOOKUP($A21,'Return Data'!$B$7:$R$1700,4,0)</f>
        <v>15.894299999999999</v>
      </c>
      <c r="D21" s="65">
        <f>VLOOKUP($A21,'Return Data'!$B$7:$R$1700,9,0)</f>
        <v>11.3965</v>
      </c>
      <c r="E21" s="66">
        <f t="shared" si="0"/>
        <v>11</v>
      </c>
      <c r="F21" s="65">
        <f>VLOOKUP($A21,'Return Data'!$B$7:$R$1700,10,0)</f>
        <v>19.195</v>
      </c>
      <c r="G21" s="66">
        <f t="shared" si="1"/>
        <v>11</v>
      </c>
      <c r="H21" s="65">
        <f>VLOOKUP($A21,'Return Data'!$B$7:$R$1700,11,0)</f>
        <v>14.821199999999999</v>
      </c>
      <c r="I21" s="66">
        <f t="shared" si="2"/>
        <v>2</v>
      </c>
      <c r="J21" s="65">
        <f>VLOOKUP($A21,'Return Data'!$B$7:$R$1700,12,0)</f>
        <v>12.4869</v>
      </c>
      <c r="K21" s="66">
        <f t="shared" si="3"/>
        <v>3</v>
      </c>
      <c r="L21" s="65">
        <f>VLOOKUP($A21,'Return Data'!$B$7:$R$1700,13,0)</f>
        <v>12.5037</v>
      </c>
      <c r="M21" s="66">
        <f t="shared" si="4"/>
        <v>3</v>
      </c>
      <c r="N21" s="65">
        <f>VLOOKUP($A21,'Return Data'!$B$7:$R$1700,17,0)</f>
        <v>11.6119</v>
      </c>
      <c r="O21" s="66">
        <f t="shared" si="5"/>
        <v>3</v>
      </c>
      <c r="P21" s="65">
        <f>VLOOKUP($A21,'Return Data'!$B$7:$R$1700,14,0)</f>
        <v>9.1483000000000008</v>
      </c>
      <c r="Q21" s="66">
        <f t="shared" si="6"/>
        <v>8</v>
      </c>
      <c r="R21" s="65">
        <f>VLOOKUP($A21,'Return Data'!$B$7:$R$1700,16,0)</f>
        <v>9.2996999999999996</v>
      </c>
      <c r="S21" s="67">
        <f t="shared" si="7"/>
        <v>9</v>
      </c>
    </row>
    <row r="22" spans="1:19" x14ac:dyDescent="0.3">
      <c r="A22" s="82" t="s">
        <v>605</v>
      </c>
      <c r="B22" s="64">
        <f>VLOOKUP($A22,'Return Data'!$B$7:$R$1700,3,0)</f>
        <v>44041</v>
      </c>
      <c r="C22" s="65">
        <f>VLOOKUP($A22,'Return Data'!$B$7:$R$1700,4,0)</f>
        <v>19.163799999999998</v>
      </c>
      <c r="D22" s="65">
        <f>VLOOKUP($A22,'Return Data'!$B$7:$R$1700,9,0)</f>
        <v>12.598100000000001</v>
      </c>
      <c r="E22" s="66">
        <f t="shared" si="0"/>
        <v>9</v>
      </c>
      <c r="F22" s="65">
        <f>VLOOKUP($A22,'Return Data'!$B$7:$R$1700,10,0)</f>
        <v>18.4147</v>
      </c>
      <c r="G22" s="66">
        <f t="shared" si="1"/>
        <v>12</v>
      </c>
      <c r="H22" s="65">
        <f>VLOOKUP($A22,'Return Data'!$B$7:$R$1700,11,0)</f>
        <v>12.9133</v>
      </c>
      <c r="I22" s="66">
        <f t="shared" si="2"/>
        <v>12</v>
      </c>
      <c r="J22" s="65">
        <f>VLOOKUP($A22,'Return Data'!$B$7:$R$1700,12,0)</f>
        <v>11.7242</v>
      </c>
      <c r="K22" s="66">
        <f t="shared" si="3"/>
        <v>11</v>
      </c>
      <c r="L22" s="65">
        <f>VLOOKUP($A22,'Return Data'!$B$7:$R$1700,13,0)</f>
        <v>11.476100000000001</v>
      </c>
      <c r="M22" s="66">
        <f t="shared" si="4"/>
        <v>11</v>
      </c>
      <c r="N22" s="65">
        <f>VLOOKUP($A22,'Return Data'!$B$7:$R$1700,17,0)</f>
        <v>11.0535</v>
      </c>
      <c r="O22" s="66">
        <f t="shared" si="5"/>
        <v>9</v>
      </c>
      <c r="P22" s="65">
        <f>VLOOKUP($A22,'Return Data'!$B$7:$R$1700,14,0)</f>
        <v>8.8414999999999999</v>
      </c>
      <c r="Q22" s="66">
        <f t="shared" si="6"/>
        <v>11</v>
      </c>
      <c r="R22" s="65">
        <f>VLOOKUP($A22,'Return Data'!$B$7:$R$1700,16,0)</f>
        <v>9.1911000000000005</v>
      </c>
      <c r="S22" s="67">
        <f t="shared" si="7"/>
        <v>11</v>
      </c>
    </row>
    <row r="23" spans="1:19" x14ac:dyDescent="0.3">
      <c r="A23" s="82" t="s">
        <v>606</v>
      </c>
      <c r="B23" s="64">
        <f>VLOOKUP($A23,'Return Data'!$B$7:$R$1700,3,0)</f>
        <v>44041</v>
      </c>
      <c r="C23" s="65">
        <f>VLOOKUP($A23,'Return Data'!$B$7:$R$1700,4,0)</f>
        <v>2492.3334</v>
      </c>
      <c r="D23" s="65">
        <f>VLOOKUP($A23,'Return Data'!$B$7:$R$1700,9,0)</f>
        <v>14.4642</v>
      </c>
      <c r="E23" s="66">
        <f t="shared" si="0"/>
        <v>8</v>
      </c>
      <c r="F23" s="65">
        <f>VLOOKUP($A23,'Return Data'!$B$7:$R$1700,10,0)</f>
        <v>20.465199999999999</v>
      </c>
      <c r="G23" s="66">
        <f t="shared" si="1"/>
        <v>7</v>
      </c>
      <c r="H23" s="65">
        <f>VLOOKUP($A23,'Return Data'!$B$7:$R$1700,11,0)</f>
        <v>13.8734</v>
      </c>
      <c r="I23" s="66">
        <f t="shared" si="2"/>
        <v>6</v>
      </c>
      <c r="J23" s="65">
        <f>VLOOKUP($A23,'Return Data'!$B$7:$R$1700,12,0)</f>
        <v>12.4216</v>
      </c>
      <c r="K23" s="66">
        <f t="shared" si="3"/>
        <v>4</v>
      </c>
      <c r="L23" s="65">
        <f>VLOOKUP($A23,'Return Data'!$B$7:$R$1700,13,0)</f>
        <v>11.842499999999999</v>
      </c>
      <c r="M23" s="66">
        <f t="shared" si="4"/>
        <v>7</v>
      </c>
      <c r="N23" s="65">
        <f>VLOOKUP($A23,'Return Data'!$B$7:$R$1700,17,0)</f>
        <v>10.9726</v>
      </c>
      <c r="O23" s="66">
        <f t="shared" si="5"/>
        <v>11</v>
      </c>
      <c r="P23" s="65">
        <f>VLOOKUP($A23,'Return Data'!$B$7:$R$1700,14,0)</f>
        <v>9.5626999999999995</v>
      </c>
      <c r="Q23" s="66">
        <f t="shared" si="6"/>
        <v>3</v>
      </c>
      <c r="R23" s="65">
        <f>VLOOKUP($A23,'Return Data'!$B$7:$R$1700,16,0)</f>
        <v>9.3396000000000008</v>
      </c>
      <c r="S23" s="67">
        <f t="shared" si="7"/>
        <v>7</v>
      </c>
    </row>
    <row r="24" spans="1:19" x14ac:dyDescent="0.3">
      <c r="A24" s="82" t="s">
        <v>609</v>
      </c>
      <c r="B24" s="64">
        <f>VLOOKUP($A24,'Return Data'!$B$7:$R$1700,3,0)</f>
        <v>44041</v>
      </c>
      <c r="C24" s="65">
        <f>VLOOKUP($A24,'Return Data'!$B$7:$R$1700,4,0)</f>
        <v>33.244799999999998</v>
      </c>
      <c r="D24" s="65">
        <f>VLOOKUP($A24,'Return Data'!$B$7:$R$1700,9,0)</f>
        <v>6.7899000000000003</v>
      </c>
      <c r="E24" s="66">
        <f t="shared" si="0"/>
        <v>19</v>
      </c>
      <c r="F24" s="65">
        <f>VLOOKUP($A24,'Return Data'!$B$7:$R$1700,10,0)</f>
        <v>13.400700000000001</v>
      </c>
      <c r="G24" s="66">
        <f t="shared" si="1"/>
        <v>18</v>
      </c>
      <c r="H24" s="65">
        <f>VLOOKUP($A24,'Return Data'!$B$7:$R$1700,11,0)</f>
        <v>9.9224999999999994</v>
      </c>
      <c r="I24" s="66">
        <f t="shared" si="2"/>
        <v>18</v>
      </c>
      <c r="J24" s="65">
        <f>VLOOKUP($A24,'Return Data'!$B$7:$R$1700,12,0)</f>
        <v>9.2578999999999994</v>
      </c>
      <c r="K24" s="66">
        <f t="shared" si="3"/>
        <v>17</v>
      </c>
      <c r="L24" s="65">
        <f>VLOOKUP($A24,'Return Data'!$B$7:$R$1700,13,0)</f>
        <v>9.8329000000000004</v>
      </c>
      <c r="M24" s="66">
        <f t="shared" si="4"/>
        <v>16</v>
      </c>
      <c r="N24" s="65">
        <f>VLOOKUP($A24,'Return Data'!$B$7:$R$1700,17,0)</f>
        <v>9.8506999999999998</v>
      </c>
      <c r="O24" s="66">
        <f t="shared" si="5"/>
        <v>16</v>
      </c>
      <c r="P24" s="65">
        <f>VLOOKUP($A24,'Return Data'!$B$7:$R$1700,14,0)</f>
        <v>7.7813999999999997</v>
      </c>
      <c r="Q24" s="66">
        <f t="shared" si="6"/>
        <v>16</v>
      </c>
      <c r="R24" s="65">
        <f>VLOOKUP($A24,'Return Data'!$B$7:$R$1700,16,0)</f>
        <v>8.2965</v>
      </c>
      <c r="S24" s="67">
        <f t="shared" si="7"/>
        <v>17</v>
      </c>
    </row>
    <row r="25" spans="1:19" x14ac:dyDescent="0.3">
      <c r="A25" s="82" t="s">
        <v>610</v>
      </c>
      <c r="B25" s="64">
        <f>VLOOKUP($A25,'Return Data'!$B$7:$R$1700,3,0)</f>
        <v>44041</v>
      </c>
      <c r="C25" s="65">
        <f>VLOOKUP($A25,'Return Data'!$B$7:$R$1700,4,0)</f>
        <v>10.9648</v>
      </c>
      <c r="D25" s="65">
        <f>VLOOKUP($A25,'Return Data'!$B$7:$R$1700,9,0)</f>
        <v>17.776800000000001</v>
      </c>
      <c r="E25" s="66">
        <f t="shared" si="0"/>
        <v>2</v>
      </c>
      <c r="F25" s="65">
        <f>VLOOKUP($A25,'Return Data'!$B$7:$R$1700,10,0)</f>
        <v>23.817499999999999</v>
      </c>
      <c r="G25" s="66">
        <f t="shared" si="1"/>
        <v>2</v>
      </c>
      <c r="H25" s="65">
        <f>VLOOKUP($A25,'Return Data'!$B$7:$R$1700,11,0)</f>
        <v>13.7995</v>
      </c>
      <c r="I25" s="66">
        <f t="shared" si="2"/>
        <v>7</v>
      </c>
      <c r="J25" s="65"/>
      <c r="K25" s="66"/>
      <c r="L25" s="65"/>
      <c r="M25" s="66"/>
      <c r="N25" s="65"/>
      <c r="O25" s="66"/>
      <c r="P25" s="65"/>
      <c r="Q25" s="66"/>
      <c r="R25" s="65">
        <f>VLOOKUP($A25,'Return Data'!$B$7:$R$1700,16,0)</f>
        <v>12.018800000000001</v>
      </c>
      <c r="S25" s="67">
        <f t="shared" si="7"/>
        <v>1</v>
      </c>
    </row>
    <row r="26" spans="1:19" x14ac:dyDescent="0.3">
      <c r="A26" s="82" t="s">
        <v>612</v>
      </c>
      <c r="B26" s="64">
        <f>VLOOKUP($A26,'Return Data'!$B$7:$R$1700,3,0)</f>
        <v>44041</v>
      </c>
      <c r="C26" s="65">
        <f>VLOOKUP($A26,'Return Data'!$B$7:$R$1700,4,0)</f>
        <v>15.8796</v>
      </c>
      <c r="D26" s="65">
        <f>VLOOKUP($A26,'Return Data'!$B$7:$R$1700,9,0)</f>
        <v>9.9101999999999997</v>
      </c>
      <c r="E26" s="66">
        <f t="shared" si="0"/>
        <v>16</v>
      </c>
      <c r="F26" s="65">
        <f>VLOOKUP($A26,'Return Data'!$B$7:$R$1700,10,0)</f>
        <v>15.4777</v>
      </c>
      <c r="G26" s="66">
        <f t="shared" si="1"/>
        <v>16</v>
      </c>
      <c r="H26" s="65">
        <f>VLOOKUP($A26,'Return Data'!$B$7:$R$1700,11,0)</f>
        <v>12.209899999999999</v>
      </c>
      <c r="I26" s="66">
        <f t="shared" si="2"/>
        <v>14</v>
      </c>
      <c r="J26" s="65">
        <f>VLOOKUP($A26,'Return Data'!$B$7:$R$1700,12,0)</f>
        <v>10.5458</v>
      </c>
      <c r="K26" s="66">
        <f t="shared" si="3"/>
        <v>15</v>
      </c>
      <c r="L26" s="65">
        <f>VLOOKUP($A26,'Return Data'!$B$7:$R$1700,13,0)</f>
        <v>8.1860999999999997</v>
      </c>
      <c r="M26" s="66">
        <f t="shared" si="4"/>
        <v>17</v>
      </c>
      <c r="N26" s="65">
        <f>VLOOKUP($A26,'Return Data'!$B$7:$R$1700,17,0)</f>
        <v>4.5937999999999999</v>
      </c>
      <c r="O26" s="66">
        <f t="shared" si="5"/>
        <v>17</v>
      </c>
      <c r="P26" s="65">
        <f>VLOOKUP($A26,'Return Data'!$B$7:$R$1700,14,0)</f>
        <v>4.8722000000000003</v>
      </c>
      <c r="Q26" s="66">
        <f t="shared" si="6"/>
        <v>17</v>
      </c>
      <c r="R26" s="65">
        <f>VLOOKUP($A26,'Return Data'!$B$7:$R$1700,16,0)</f>
        <v>7.3883000000000001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12.917452631578948</v>
      </c>
      <c r="E28" s="88"/>
      <c r="F28" s="89">
        <f>AVERAGE(F8:F26)</f>
        <v>18.789136842105265</v>
      </c>
      <c r="G28" s="88"/>
      <c r="H28" s="89">
        <f>AVERAGE(H8:H26)</f>
        <v>13.021747368421051</v>
      </c>
      <c r="I28" s="88"/>
      <c r="J28" s="89">
        <f>AVERAGE(J8:J26)</f>
        <v>11.53135</v>
      </c>
      <c r="K28" s="88"/>
      <c r="L28" s="89">
        <f>AVERAGE(L8:L26)</f>
        <v>11.241855555555555</v>
      </c>
      <c r="M28" s="88"/>
      <c r="N28" s="89">
        <f>AVERAGE(N8:N26)</f>
        <v>10.768170588235293</v>
      </c>
      <c r="O28" s="88"/>
      <c r="P28" s="89">
        <f>AVERAGE(P8:P26)</f>
        <v>8.8049411764705887</v>
      </c>
      <c r="Q28" s="88"/>
      <c r="R28" s="89">
        <f>AVERAGE(R8:R26)</f>
        <v>9.1710157894736835</v>
      </c>
      <c r="S28" s="90"/>
    </row>
    <row r="29" spans="1:19" x14ac:dyDescent="0.3">
      <c r="A29" s="87" t="s">
        <v>28</v>
      </c>
      <c r="B29" s="88"/>
      <c r="C29" s="88"/>
      <c r="D29" s="89">
        <f>MIN(D8:D26)</f>
        <v>6.7899000000000003</v>
      </c>
      <c r="E29" s="88"/>
      <c r="F29" s="89">
        <f>MIN(F8:F26)</f>
        <v>6.2571000000000003</v>
      </c>
      <c r="G29" s="88"/>
      <c r="H29" s="89">
        <f>MIN(H8:H26)</f>
        <v>5.8628</v>
      </c>
      <c r="I29" s="88"/>
      <c r="J29" s="89">
        <f>MIN(J8:J26)</f>
        <v>6.0350000000000001</v>
      </c>
      <c r="K29" s="88"/>
      <c r="L29" s="89">
        <f>MIN(L8:L26)</f>
        <v>6.9473000000000003</v>
      </c>
      <c r="M29" s="88"/>
      <c r="N29" s="89">
        <f>MIN(N8:N26)</f>
        <v>4.5937999999999999</v>
      </c>
      <c r="O29" s="88"/>
      <c r="P29" s="89">
        <f>MIN(P8:P26)</f>
        <v>4.8722000000000003</v>
      </c>
      <c r="Q29" s="88"/>
      <c r="R29" s="89">
        <f>MIN(R8:R26)</f>
        <v>7.3883000000000001</v>
      </c>
      <c r="S29" s="90"/>
    </row>
    <row r="30" spans="1:19" ht="15" thickBot="1" x14ac:dyDescent="0.35">
      <c r="A30" s="91" t="s">
        <v>29</v>
      </c>
      <c r="B30" s="92"/>
      <c r="C30" s="92"/>
      <c r="D30" s="93">
        <f>MAX(D8:D26)</f>
        <v>18.1463</v>
      </c>
      <c r="E30" s="92"/>
      <c r="F30" s="93">
        <f>MAX(F8:F26)</f>
        <v>24.601800000000001</v>
      </c>
      <c r="G30" s="92"/>
      <c r="H30" s="93">
        <f>MAX(H8:H26)</f>
        <v>19.189800000000002</v>
      </c>
      <c r="I30" s="92"/>
      <c r="J30" s="93">
        <f>MAX(J8:J26)</f>
        <v>16.321899999999999</v>
      </c>
      <c r="K30" s="92"/>
      <c r="L30" s="93">
        <f>MAX(L8:L26)</f>
        <v>14.3012</v>
      </c>
      <c r="M30" s="92"/>
      <c r="N30" s="93">
        <f>MAX(N8:N26)</f>
        <v>13.4796</v>
      </c>
      <c r="O30" s="92"/>
      <c r="P30" s="93">
        <f>MAX(P8:P26)</f>
        <v>10.401300000000001</v>
      </c>
      <c r="Q30" s="92"/>
      <c r="R30" s="93">
        <f>MAX(R8:R26)</f>
        <v>12.018800000000001</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44041</v>
      </c>
      <c r="C8" s="65">
        <f>VLOOKUP($A8,'Return Data'!$B$7:$R$1700,4,0)</f>
        <v>275.51530000000002</v>
      </c>
      <c r="D8" s="65">
        <f>VLOOKUP($A8,'Return Data'!$B$7:$R$1700,9,0)</f>
        <v>14.3437</v>
      </c>
      <c r="E8" s="66">
        <f>RANK(D8,D$8:D$28,0)</f>
        <v>8</v>
      </c>
      <c r="F8" s="65">
        <f>VLOOKUP($A8,'Return Data'!$B$7:$R$1700,10,0)</f>
        <v>19.9282</v>
      </c>
      <c r="G8" s="66">
        <f>RANK(F8,F$8:F$28,0)</f>
        <v>10</v>
      </c>
      <c r="H8" s="65">
        <f>VLOOKUP($A8,'Return Data'!$B$7:$R$1700,11,0)</f>
        <v>14.033200000000001</v>
      </c>
      <c r="I8" s="66">
        <f>RANK(H8,H$8:H$28,0)</f>
        <v>5</v>
      </c>
      <c r="J8" s="65">
        <f>VLOOKUP($A8,'Return Data'!$B$7:$R$1700,12,0)</f>
        <v>11.955399999999999</v>
      </c>
      <c r="K8" s="66">
        <f>RANK(J8,J$8:J$28,0)</f>
        <v>5</v>
      </c>
      <c r="L8" s="65">
        <f>VLOOKUP($A8,'Return Data'!$B$7:$R$1700,13,0)</f>
        <v>11.216200000000001</v>
      </c>
      <c r="M8" s="66">
        <f>RANK(L8,L$8:L$28,0)</f>
        <v>9</v>
      </c>
      <c r="N8" s="65">
        <f>VLOOKUP($A8,'Return Data'!$B$7:$R$1700,17,0)</f>
        <v>10.7875</v>
      </c>
      <c r="O8" s="66">
        <f>RANK(N8,N$8:N$28,0)</f>
        <v>7</v>
      </c>
      <c r="P8" s="65">
        <f>VLOOKUP($A8,'Return Data'!$B$7:$R$1700,14,0)</f>
        <v>8.5990000000000002</v>
      </c>
      <c r="Q8" s="66">
        <f>RANK(P8,P$8:P$28,0)</f>
        <v>8</v>
      </c>
      <c r="R8" s="65">
        <f>VLOOKUP($A8,'Return Data'!$B$7:$R$1700,16,0)</f>
        <v>8.6245999999999992</v>
      </c>
      <c r="S8" s="67">
        <f>RANK(R8,R$8:R$28,0)</f>
        <v>13</v>
      </c>
    </row>
    <row r="9" spans="1:19" x14ac:dyDescent="0.3">
      <c r="A9" s="82" t="s">
        <v>579</v>
      </c>
      <c r="B9" s="64">
        <f>VLOOKUP($A9,'Return Data'!$B$7:$R$1700,3,0)</f>
        <v>44041</v>
      </c>
      <c r="C9" s="65">
        <f>VLOOKUP($A9,'Return Data'!$B$7:$R$1700,4,0)</f>
        <v>1999.4621</v>
      </c>
      <c r="D9" s="65">
        <f>VLOOKUP($A9,'Return Data'!$B$7:$R$1700,9,0)</f>
        <v>9.4380000000000006</v>
      </c>
      <c r="E9" s="66">
        <f t="shared" ref="E9:E28" si="0">RANK(D9,D$8:D$28,0)</f>
        <v>19</v>
      </c>
      <c r="F9" s="65">
        <f>VLOOKUP($A9,'Return Data'!$B$7:$R$1700,10,0)</f>
        <v>17.329499999999999</v>
      </c>
      <c r="G9" s="66">
        <f t="shared" ref="G9:G28" si="1">RANK(F9,F$8:F$28,0)</f>
        <v>16</v>
      </c>
      <c r="H9" s="65">
        <f>VLOOKUP($A9,'Return Data'!$B$7:$R$1700,11,0)</f>
        <v>12.013</v>
      </c>
      <c r="I9" s="66">
        <f t="shared" ref="I9:I26" si="2">RANK(H9,H$8:H$28,0)</f>
        <v>14</v>
      </c>
      <c r="J9" s="65">
        <f>VLOOKUP($A9,'Return Data'!$B$7:$R$1700,12,0)</f>
        <v>10.586399999999999</v>
      </c>
      <c r="K9" s="66">
        <f t="shared" ref="K9:K26" si="3">RANK(J9,J$8:J$28,0)</f>
        <v>14</v>
      </c>
      <c r="L9" s="65">
        <f>VLOOKUP($A9,'Return Data'!$B$7:$R$1700,13,0)</f>
        <v>11.026</v>
      </c>
      <c r="M9" s="66">
        <f t="shared" ref="M9:M26" si="4">RANK(L9,L$8:L$28,0)</f>
        <v>12</v>
      </c>
      <c r="N9" s="65">
        <f>VLOOKUP($A9,'Return Data'!$B$7:$R$1700,17,0)</f>
        <v>10.7704</v>
      </c>
      <c r="O9" s="66">
        <f t="shared" ref="O9:O26" si="5">RANK(N9,N$8:N$28,0)</f>
        <v>8</v>
      </c>
      <c r="P9" s="65">
        <f>VLOOKUP($A9,'Return Data'!$B$7:$R$1700,14,0)</f>
        <v>9.17</v>
      </c>
      <c r="Q9" s="66">
        <f t="shared" ref="Q9:Q26" si="6">RANK(P9,P$8:P$28,0)</f>
        <v>3</v>
      </c>
      <c r="R9" s="65">
        <f>VLOOKUP($A9,'Return Data'!$B$7:$R$1700,16,0)</f>
        <v>8.8788999999999998</v>
      </c>
      <c r="S9" s="67">
        <f t="shared" ref="S9:S28" si="7">RANK(R9,R$8:R$28,0)</f>
        <v>9</v>
      </c>
    </row>
    <row r="10" spans="1:19" x14ac:dyDescent="0.3">
      <c r="A10" s="82" t="s">
        <v>581</v>
      </c>
      <c r="B10" s="64">
        <f>VLOOKUP($A10,'Return Data'!$B$7:$R$1700,3,0)</f>
        <v>44041</v>
      </c>
      <c r="C10" s="65">
        <f>VLOOKUP($A10,'Return Data'!$B$7:$R$1700,4,0)</f>
        <v>18.2181</v>
      </c>
      <c r="D10" s="65">
        <f>VLOOKUP($A10,'Return Data'!$B$7:$R$1700,9,0)</f>
        <v>9.7477</v>
      </c>
      <c r="E10" s="66">
        <f t="shared" si="0"/>
        <v>18</v>
      </c>
      <c r="F10" s="65">
        <f>VLOOKUP($A10,'Return Data'!$B$7:$R$1700,10,0)</f>
        <v>17.950600000000001</v>
      </c>
      <c r="G10" s="66">
        <f t="shared" si="1"/>
        <v>14</v>
      </c>
      <c r="H10" s="65">
        <f>VLOOKUP($A10,'Return Data'!$B$7:$R$1700,11,0)</f>
        <v>14.1754</v>
      </c>
      <c r="I10" s="66">
        <f t="shared" si="2"/>
        <v>3</v>
      </c>
      <c r="J10" s="65">
        <f>VLOOKUP($A10,'Return Data'!$B$7:$R$1700,12,0)</f>
        <v>11.9956</v>
      </c>
      <c r="K10" s="66">
        <f t="shared" si="3"/>
        <v>3</v>
      </c>
      <c r="L10" s="65">
        <f>VLOOKUP($A10,'Return Data'!$B$7:$R$1700,13,0)</f>
        <v>11.9594</v>
      </c>
      <c r="M10" s="66">
        <f t="shared" si="4"/>
        <v>4</v>
      </c>
      <c r="N10" s="65">
        <f>VLOOKUP($A10,'Return Data'!$B$7:$R$1700,17,0)</f>
        <v>10.8504</v>
      </c>
      <c r="O10" s="66">
        <f t="shared" si="5"/>
        <v>6</v>
      </c>
      <c r="P10" s="65">
        <f>VLOOKUP($A10,'Return Data'!$B$7:$R$1700,14,0)</f>
        <v>8.4969999999999999</v>
      </c>
      <c r="Q10" s="66">
        <f t="shared" si="6"/>
        <v>11</v>
      </c>
      <c r="R10" s="65">
        <f>VLOOKUP($A10,'Return Data'!$B$7:$R$1700,16,0)</f>
        <v>9.1143999999999998</v>
      </c>
      <c r="S10" s="67">
        <f t="shared" si="7"/>
        <v>5</v>
      </c>
    </row>
    <row r="11" spans="1:19" x14ac:dyDescent="0.3">
      <c r="A11" s="82" t="s">
        <v>583</v>
      </c>
      <c r="B11" s="64">
        <f>VLOOKUP($A11,'Return Data'!$B$7:$R$1700,3,0)</f>
        <v>44041</v>
      </c>
      <c r="C11" s="65">
        <f>VLOOKUP($A11,'Return Data'!$B$7:$R$1700,4,0)</f>
        <v>18.599299999999999</v>
      </c>
      <c r="D11" s="65">
        <f>VLOOKUP($A11,'Return Data'!$B$7:$R$1700,9,0)</f>
        <v>17.7807</v>
      </c>
      <c r="E11" s="66">
        <f t="shared" si="0"/>
        <v>2</v>
      </c>
      <c r="F11" s="65">
        <f>VLOOKUP($A11,'Return Data'!$B$7:$R$1700,10,0)</f>
        <v>24.226099999999999</v>
      </c>
      <c r="G11" s="66">
        <f t="shared" si="1"/>
        <v>2</v>
      </c>
      <c r="H11" s="65">
        <f>VLOOKUP($A11,'Return Data'!$B$7:$R$1700,11,0)</f>
        <v>18.801200000000001</v>
      </c>
      <c r="I11" s="66">
        <f t="shared" si="2"/>
        <v>1</v>
      </c>
      <c r="J11" s="65">
        <f>VLOOKUP($A11,'Return Data'!$B$7:$R$1700,12,0)</f>
        <v>15.9254</v>
      </c>
      <c r="K11" s="66">
        <f t="shared" si="3"/>
        <v>1</v>
      </c>
      <c r="L11" s="65">
        <f>VLOOKUP($A11,'Return Data'!$B$7:$R$1700,13,0)</f>
        <v>13.898899999999999</v>
      </c>
      <c r="M11" s="66">
        <f t="shared" si="4"/>
        <v>1</v>
      </c>
      <c r="N11" s="65">
        <f>VLOOKUP($A11,'Return Data'!$B$7:$R$1700,17,0)</f>
        <v>13.1587</v>
      </c>
      <c r="O11" s="66">
        <f t="shared" si="5"/>
        <v>1</v>
      </c>
      <c r="P11" s="65">
        <f>VLOOKUP($A11,'Return Data'!$B$7:$R$1700,14,0)</f>
        <v>10.095599999999999</v>
      </c>
      <c r="Q11" s="66">
        <f t="shared" si="6"/>
        <v>1</v>
      </c>
      <c r="R11" s="65">
        <f>VLOOKUP($A11,'Return Data'!$B$7:$R$1700,16,0)</f>
        <v>9.4395000000000007</v>
      </c>
      <c r="S11" s="67">
        <f t="shared" si="7"/>
        <v>4</v>
      </c>
    </row>
    <row r="12" spans="1:19" x14ac:dyDescent="0.3">
      <c r="A12" s="82" t="s">
        <v>584</v>
      </c>
      <c r="B12" s="64">
        <f>VLOOKUP($A12,'Return Data'!$B$7:$R$1700,3,0)</f>
        <v>44041</v>
      </c>
      <c r="C12" s="65">
        <f>VLOOKUP($A12,'Return Data'!$B$7:$R$1700,4,0)</f>
        <v>17.0687</v>
      </c>
      <c r="D12" s="65">
        <f>VLOOKUP($A12,'Return Data'!$B$7:$R$1700,9,0)</f>
        <v>11.687200000000001</v>
      </c>
      <c r="E12" s="66">
        <f t="shared" si="0"/>
        <v>11</v>
      </c>
      <c r="F12" s="65">
        <f>VLOOKUP($A12,'Return Data'!$B$7:$R$1700,10,0)</f>
        <v>14.678800000000001</v>
      </c>
      <c r="G12" s="66">
        <f t="shared" si="1"/>
        <v>19</v>
      </c>
      <c r="H12" s="65">
        <f>VLOOKUP($A12,'Return Data'!$B$7:$R$1700,11,0)</f>
        <v>11.6304</v>
      </c>
      <c r="I12" s="66">
        <f t="shared" si="2"/>
        <v>15</v>
      </c>
      <c r="J12" s="65">
        <f>VLOOKUP($A12,'Return Data'!$B$7:$R$1700,12,0)</f>
        <v>10.8908</v>
      </c>
      <c r="K12" s="66">
        <f t="shared" si="3"/>
        <v>12</v>
      </c>
      <c r="L12" s="65">
        <f>VLOOKUP($A12,'Return Data'!$B$7:$R$1700,13,0)</f>
        <v>11.079499999999999</v>
      </c>
      <c r="M12" s="66">
        <f t="shared" si="4"/>
        <v>10</v>
      </c>
      <c r="N12" s="65">
        <f>VLOOKUP($A12,'Return Data'!$B$7:$R$1700,17,0)</f>
        <v>11.224600000000001</v>
      </c>
      <c r="O12" s="66">
        <f t="shared" si="5"/>
        <v>3</v>
      </c>
      <c r="P12" s="65">
        <f>VLOOKUP($A12,'Return Data'!$B$7:$R$1700,14,0)</f>
        <v>8.9215</v>
      </c>
      <c r="Q12" s="66">
        <f t="shared" si="6"/>
        <v>5</v>
      </c>
      <c r="R12" s="65">
        <f>VLOOKUP($A12,'Return Data'!$B$7:$R$1700,16,0)</f>
        <v>8.9077000000000002</v>
      </c>
      <c r="S12" s="67">
        <f t="shared" si="7"/>
        <v>8</v>
      </c>
    </row>
    <row r="13" spans="1:19" x14ac:dyDescent="0.3">
      <c r="A13" s="82" t="s">
        <v>587</v>
      </c>
      <c r="B13" s="64">
        <f>VLOOKUP($A13,'Return Data'!$B$7:$R$1700,3,0)</f>
        <v>44041</v>
      </c>
      <c r="C13" s="65">
        <f>VLOOKUP($A13,'Return Data'!$B$7:$R$1700,4,0)</f>
        <v>17.277000000000001</v>
      </c>
      <c r="D13" s="65">
        <f>VLOOKUP($A13,'Return Data'!$B$7:$R$1700,9,0)</f>
        <v>15.663600000000001</v>
      </c>
      <c r="E13" s="66">
        <f t="shared" si="0"/>
        <v>7</v>
      </c>
      <c r="F13" s="65">
        <f>VLOOKUP($A13,'Return Data'!$B$7:$R$1700,10,0)</f>
        <v>21.567599999999999</v>
      </c>
      <c r="G13" s="66">
        <f t="shared" si="1"/>
        <v>6</v>
      </c>
      <c r="H13" s="65">
        <f>VLOOKUP($A13,'Return Data'!$B$7:$R$1700,11,0)</f>
        <v>12.5108</v>
      </c>
      <c r="I13" s="66">
        <f t="shared" si="2"/>
        <v>11</v>
      </c>
      <c r="J13" s="65">
        <f>VLOOKUP($A13,'Return Data'!$B$7:$R$1700,12,0)</f>
        <v>11.3957</v>
      </c>
      <c r="K13" s="66">
        <f t="shared" si="3"/>
        <v>8</v>
      </c>
      <c r="L13" s="65">
        <f>VLOOKUP($A13,'Return Data'!$B$7:$R$1700,13,0)</f>
        <v>11.3408</v>
      </c>
      <c r="M13" s="66">
        <f t="shared" si="4"/>
        <v>7</v>
      </c>
      <c r="N13" s="65">
        <f>VLOOKUP($A13,'Return Data'!$B$7:$R$1700,17,0)</f>
        <v>10.4847</v>
      </c>
      <c r="O13" s="66">
        <f t="shared" si="5"/>
        <v>10</v>
      </c>
      <c r="P13" s="65">
        <f>VLOOKUP($A13,'Return Data'!$B$7:$R$1700,14,0)</f>
        <v>8.3082999999999991</v>
      </c>
      <c r="Q13" s="66">
        <f t="shared" si="6"/>
        <v>12</v>
      </c>
      <c r="R13" s="65">
        <f>VLOOKUP($A13,'Return Data'!$B$7:$R$1700,16,0)</f>
        <v>8.9954999999999998</v>
      </c>
      <c r="S13" s="67">
        <f t="shared" si="7"/>
        <v>6</v>
      </c>
    </row>
    <row r="14" spans="1:19" x14ac:dyDescent="0.3">
      <c r="A14" s="82" t="s">
        <v>588</v>
      </c>
      <c r="B14" s="64">
        <f>VLOOKUP($A14,'Return Data'!$B$7:$R$1700,3,0)</f>
        <v>44041</v>
      </c>
      <c r="C14" s="65">
        <f>VLOOKUP($A14,'Return Data'!$B$7:$R$1700,4,0)</f>
        <v>24.259799999999998</v>
      </c>
      <c r="D14" s="65">
        <f>VLOOKUP($A14,'Return Data'!$B$7:$R$1700,9,0)</f>
        <v>16.16</v>
      </c>
      <c r="E14" s="66">
        <f t="shared" si="0"/>
        <v>4</v>
      </c>
      <c r="F14" s="65">
        <f>VLOOKUP($A14,'Return Data'!$B$7:$R$1700,10,0)</f>
        <v>20.063500000000001</v>
      </c>
      <c r="G14" s="66">
        <f t="shared" si="1"/>
        <v>7</v>
      </c>
      <c r="H14" s="65">
        <f>VLOOKUP($A14,'Return Data'!$B$7:$R$1700,11,0)</f>
        <v>11.5169</v>
      </c>
      <c r="I14" s="66">
        <f t="shared" si="2"/>
        <v>16</v>
      </c>
      <c r="J14" s="65">
        <f>VLOOKUP($A14,'Return Data'!$B$7:$R$1700,12,0)</f>
        <v>10.8415</v>
      </c>
      <c r="K14" s="66">
        <f t="shared" si="3"/>
        <v>13</v>
      </c>
      <c r="L14" s="65">
        <f>VLOOKUP($A14,'Return Data'!$B$7:$R$1700,13,0)</f>
        <v>9.9745000000000008</v>
      </c>
      <c r="M14" s="66">
        <f t="shared" si="4"/>
        <v>14</v>
      </c>
      <c r="N14" s="65">
        <f>VLOOKUP($A14,'Return Data'!$B$7:$R$1700,17,0)</f>
        <v>9.6905000000000001</v>
      </c>
      <c r="O14" s="66">
        <f t="shared" si="5"/>
        <v>16</v>
      </c>
      <c r="P14" s="65">
        <f>VLOOKUP($A14,'Return Data'!$B$7:$R$1700,14,0)</f>
        <v>7.6471</v>
      </c>
      <c r="Q14" s="66">
        <f t="shared" si="6"/>
        <v>16</v>
      </c>
      <c r="R14" s="65">
        <f>VLOOKUP($A14,'Return Data'!$B$7:$R$1700,16,0)</f>
        <v>8.7365999999999993</v>
      </c>
      <c r="S14" s="67">
        <f t="shared" si="7"/>
        <v>11</v>
      </c>
    </row>
    <row r="15" spans="1:19" x14ac:dyDescent="0.3">
      <c r="A15" s="82" t="s">
        <v>591</v>
      </c>
      <c r="B15" s="64">
        <f>VLOOKUP($A15,'Return Data'!$B$7:$R$1700,3,0)</f>
        <v>44041</v>
      </c>
      <c r="C15" s="65">
        <f>VLOOKUP($A15,'Return Data'!$B$7:$R$1700,4,0)</f>
        <v>18.662500000000001</v>
      </c>
      <c r="D15" s="65">
        <f>VLOOKUP($A15,'Return Data'!$B$7:$R$1700,9,0)</f>
        <v>10.9391</v>
      </c>
      <c r="E15" s="66">
        <f t="shared" si="0"/>
        <v>13</v>
      </c>
      <c r="F15" s="65">
        <f>VLOOKUP($A15,'Return Data'!$B$7:$R$1700,10,0)</f>
        <v>19.702400000000001</v>
      </c>
      <c r="G15" s="66">
        <f t="shared" si="1"/>
        <v>11</v>
      </c>
      <c r="H15" s="65">
        <f>VLOOKUP($A15,'Return Data'!$B$7:$R$1700,11,0)</f>
        <v>14.107200000000001</v>
      </c>
      <c r="I15" s="66">
        <f t="shared" si="2"/>
        <v>4</v>
      </c>
      <c r="J15" s="65">
        <f>VLOOKUP($A15,'Return Data'!$B$7:$R$1700,12,0)</f>
        <v>12.1721</v>
      </c>
      <c r="K15" s="66">
        <f t="shared" si="3"/>
        <v>2</v>
      </c>
      <c r="L15" s="65">
        <f>VLOOKUP($A15,'Return Data'!$B$7:$R$1700,13,0)</f>
        <v>12.337400000000001</v>
      </c>
      <c r="M15" s="66">
        <f t="shared" si="4"/>
        <v>2</v>
      </c>
      <c r="N15" s="65">
        <f>VLOOKUP($A15,'Return Data'!$B$7:$R$1700,17,0)</f>
        <v>11.802300000000001</v>
      </c>
      <c r="O15" s="66">
        <f t="shared" si="5"/>
        <v>2</v>
      </c>
      <c r="P15" s="65">
        <f>VLOOKUP($A15,'Return Data'!$B$7:$R$1700,14,0)</f>
        <v>9.3552</v>
      </c>
      <c r="Q15" s="66">
        <f t="shared" si="6"/>
        <v>2</v>
      </c>
      <c r="R15" s="65">
        <f>VLOOKUP($A15,'Return Data'!$B$7:$R$1700,16,0)</f>
        <v>8.7972000000000001</v>
      </c>
      <c r="S15" s="67">
        <f t="shared" si="7"/>
        <v>10</v>
      </c>
    </row>
    <row r="16" spans="1:19" x14ac:dyDescent="0.3">
      <c r="A16" s="82" t="s">
        <v>593</v>
      </c>
      <c r="B16" s="64">
        <f>VLOOKUP($A16,'Return Data'!$B$7:$R$1700,3,0)</f>
        <v>44041</v>
      </c>
      <c r="C16" s="65">
        <f>VLOOKUP($A16,'Return Data'!$B$7:$R$1700,4,0)</f>
        <v>1093.8898999999999</v>
      </c>
      <c r="D16" s="65">
        <f>VLOOKUP($A16,'Return Data'!$B$7:$R$1700,9,0)</f>
        <v>9.3041999999999998</v>
      </c>
      <c r="E16" s="66">
        <f t="shared" si="0"/>
        <v>20</v>
      </c>
      <c r="F16" s="65">
        <f>VLOOKUP($A16,'Return Data'!$B$7:$R$1700,10,0)</f>
        <v>5.7385000000000002</v>
      </c>
      <c r="G16" s="66">
        <f t="shared" si="1"/>
        <v>21</v>
      </c>
      <c r="H16" s="65">
        <f>VLOOKUP($A16,'Return Data'!$B$7:$R$1700,11,0)</f>
        <v>5.3364000000000003</v>
      </c>
      <c r="I16" s="66">
        <f t="shared" si="2"/>
        <v>19</v>
      </c>
      <c r="J16" s="65">
        <f>VLOOKUP($A16,'Return Data'!$B$7:$R$1700,12,0)</f>
        <v>5.4945000000000004</v>
      </c>
      <c r="K16" s="66">
        <f t="shared" si="3"/>
        <v>18</v>
      </c>
      <c r="L16" s="65">
        <f>VLOOKUP($A16,'Return Data'!$B$7:$R$1700,13,0)</f>
        <v>6.3883999999999999</v>
      </c>
      <c r="M16" s="66">
        <f t="shared" si="4"/>
        <v>18</v>
      </c>
      <c r="N16" s="65"/>
      <c r="O16" s="66"/>
      <c r="P16" s="65"/>
      <c r="Q16" s="66"/>
      <c r="R16" s="65">
        <f>VLOOKUP($A16,'Return Data'!$B$7:$R$1700,16,0)</f>
        <v>7.6741000000000001</v>
      </c>
      <c r="S16" s="67">
        <f t="shared" si="7"/>
        <v>18</v>
      </c>
    </row>
    <row r="17" spans="1:19" x14ac:dyDescent="0.3">
      <c r="A17" s="82" t="s">
        <v>594</v>
      </c>
      <c r="B17" s="64">
        <f>VLOOKUP($A17,'Return Data'!$B$7:$R$1700,3,0)</f>
        <v>44041</v>
      </c>
      <c r="C17" s="65">
        <f>VLOOKUP($A17,'Return Data'!$B$7:$R$1700,4,0)</f>
        <v>1770.4659999999999</v>
      </c>
      <c r="D17" s="65">
        <f>VLOOKUP($A17,'Return Data'!$B$7:$R$1700,9,0)</f>
        <v>16.068999999999999</v>
      </c>
      <c r="E17" s="66">
        <f t="shared" si="0"/>
        <v>5</v>
      </c>
      <c r="F17" s="65">
        <f>VLOOKUP($A17,'Return Data'!$B$7:$R$1700,10,0)</f>
        <v>22.883500000000002</v>
      </c>
      <c r="G17" s="66">
        <f t="shared" si="1"/>
        <v>4</v>
      </c>
      <c r="H17" s="65">
        <f>VLOOKUP($A17,'Return Data'!$B$7:$R$1700,11,0)</f>
        <v>13.0749</v>
      </c>
      <c r="I17" s="66">
        <f t="shared" si="2"/>
        <v>9</v>
      </c>
      <c r="J17" s="65">
        <f>VLOOKUP($A17,'Return Data'!$B$7:$R$1700,12,0)</f>
        <v>11.223100000000001</v>
      </c>
      <c r="K17" s="66">
        <f t="shared" si="3"/>
        <v>10</v>
      </c>
      <c r="L17" s="65">
        <f>VLOOKUP($A17,'Return Data'!$B$7:$R$1700,13,0)</f>
        <v>11.040900000000001</v>
      </c>
      <c r="M17" s="66">
        <f t="shared" si="4"/>
        <v>11</v>
      </c>
      <c r="N17" s="65">
        <f>VLOOKUP($A17,'Return Data'!$B$7:$R$1700,17,0)</f>
        <v>10.095700000000001</v>
      </c>
      <c r="O17" s="66">
        <f t="shared" si="5"/>
        <v>12</v>
      </c>
      <c r="P17" s="65">
        <f>VLOOKUP($A17,'Return Data'!$B$7:$R$1700,14,0)</f>
        <v>8.5112000000000005</v>
      </c>
      <c r="Q17" s="66">
        <f t="shared" si="6"/>
        <v>10</v>
      </c>
      <c r="R17" s="65">
        <f>VLOOKUP($A17,'Return Data'!$B$7:$R$1700,16,0)</f>
        <v>7.8207000000000004</v>
      </c>
      <c r="S17" s="67">
        <f t="shared" si="7"/>
        <v>16</v>
      </c>
    </row>
    <row r="18" spans="1:19" x14ac:dyDescent="0.3">
      <c r="A18" s="82" t="s">
        <v>596</v>
      </c>
      <c r="B18" s="64">
        <f>VLOOKUP($A18,'Return Data'!$B$7:$R$1700,3,0)</f>
        <v>44041</v>
      </c>
      <c r="C18" s="65">
        <f>VLOOKUP($A18,'Return Data'!$B$7:$R$1700,4,0)</f>
        <v>49.006500000000003</v>
      </c>
      <c r="D18" s="65">
        <f>VLOOKUP($A18,'Return Data'!$B$7:$R$1700,9,0)</f>
        <v>15.8725</v>
      </c>
      <c r="E18" s="66">
        <f t="shared" si="0"/>
        <v>6</v>
      </c>
      <c r="F18" s="65">
        <f>VLOOKUP($A18,'Return Data'!$B$7:$R$1700,10,0)</f>
        <v>21.806100000000001</v>
      </c>
      <c r="G18" s="66">
        <f t="shared" si="1"/>
        <v>5</v>
      </c>
      <c r="H18" s="65">
        <f>VLOOKUP($A18,'Return Data'!$B$7:$R$1700,11,0)</f>
        <v>13.1769</v>
      </c>
      <c r="I18" s="66">
        <f t="shared" si="2"/>
        <v>8</v>
      </c>
      <c r="J18" s="65">
        <f>VLOOKUP($A18,'Return Data'!$B$7:$R$1700,12,0)</f>
        <v>11.854799999999999</v>
      </c>
      <c r="K18" s="66">
        <f t="shared" si="3"/>
        <v>7</v>
      </c>
      <c r="L18" s="65">
        <f>VLOOKUP($A18,'Return Data'!$B$7:$R$1700,13,0)</f>
        <v>11.3645</v>
      </c>
      <c r="M18" s="66">
        <f t="shared" si="4"/>
        <v>6</v>
      </c>
      <c r="N18" s="65">
        <f>VLOOKUP($A18,'Return Data'!$B$7:$R$1700,17,0)</f>
        <v>11.110300000000001</v>
      </c>
      <c r="O18" s="66">
        <f t="shared" si="5"/>
        <v>5</v>
      </c>
      <c r="P18" s="65">
        <f>VLOOKUP($A18,'Return Data'!$B$7:$R$1700,14,0)</f>
        <v>8.8114000000000008</v>
      </c>
      <c r="Q18" s="66">
        <f t="shared" si="6"/>
        <v>6</v>
      </c>
      <c r="R18" s="65">
        <f>VLOOKUP($A18,'Return Data'!$B$7:$R$1700,16,0)</f>
        <v>7.6367000000000003</v>
      </c>
      <c r="S18" s="67">
        <f t="shared" si="7"/>
        <v>19</v>
      </c>
    </row>
    <row r="19" spans="1:19" x14ac:dyDescent="0.3">
      <c r="A19" s="82" t="s">
        <v>599</v>
      </c>
      <c r="B19" s="64">
        <f>VLOOKUP($A19,'Return Data'!$B$7:$R$1700,3,0)</f>
        <v>44041</v>
      </c>
      <c r="C19" s="65">
        <f>VLOOKUP($A19,'Return Data'!$B$7:$R$1700,4,0)</f>
        <v>18.868200000000002</v>
      </c>
      <c r="D19" s="65">
        <f>VLOOKUP($A19,'Return Data'!$B$7:$R$1700,9,0)</f>
        <v>10.0251</v>
      </c>
      <c r="E19" s="66">
        <f t="shared" si="0"/>
        <v>16</v>
      </c>
      <c r="F19" s="65">
        <f>VLOOKUP($A19,'Return Data'!$B$7:$R$1700,10,0)</f>
        <v>18.935600000000001</v>
      </c>
      <c r="G19" s="66">
        <f t="shared" si="1"/>
        <v>12</v>
      </c>
      <c r="H19" s="65">
        <f>VLOOKUP($A19,'Return Data'!$B$7:$R$1700,11,0)</f>
        <v>12.771100000000001</v>
      </c>
      <c r="I19" s="66">
        <f t="shared" si="2"/>
        <v>10</v>
      </c>
      <c r="J19" s="65">
        <f>VLOOKUP($A19,'Return Data'!$B$7:$R$1700,12,0)</f>
        <v>11.379899999999999</v>
      </c>
      <c r="K19" s="66">
        <f t="shared" si="3"/>
        <v>9</v>
      </c>
      <c r="L19" s="65">
        <f>VLOOKUP($A19,'Return Data'!$B$7:$R$1700,13,0)</f>
        <v>11.5906</v>
      </c>
      <c r="M19" s="66">
        <f t="shared" si="4"/>
        <v>5</v>
      </c>
      <c r="N19" s="65">
        <f>VLOOKUP($A19,'Return Data'!$B$7:$R$1700,17,0)</f>
        <v>10.0265</v>
      </c>
      <c r="O19" s="66">
        <f t="shared" si="5"/>
        <v>14</v>
      </c>
      <c r="P19" s="65">
        <f>VLOOKUP($A19,'Return Data'!$B$7:$R$1700,14,0)</f>
        <v>8.2235999999999994</v>
      </c>
      <c r="Q19" s="66">
        <f t="shared" si="6"/>
        <v>14</v>
      </c>
      <c r="R19" s="65">
        <f>VLOOKUP($A19,'Return Data'!$B$7:$R$1700,16,0)</f>
        <v>5.0585000000000004</v>
      </c>
      <c r="S19" s="67">
        <f t="shared" si="7"/>
        <v>21</v>
      </c>
    </row>
    <row r="20" spans="1:19" x14ac:dyDescent="0.3">
      <c r="A20" s="82" t="s">
        <v>600</v>
      </c>
      <c r="B20" s="64">
        <f>VLOOKUP($A20,'Return Data'!$B$7:$R$1700,3,0)</f>
        <v>44041</v>
      </c>
      <c r="C20" s="65">
        <f>VLOOKUP($A20,'Return Data'!$B$7:$R$1700,4,0)</f>
        <v>26.854600000000001</v>
      </c>
      <c r="D20" s="65">
        <f>VLOOKUP($A20,'Return Data'!$B$7:$R$1700,9,0)</f>
        <v>10.114100000000001</v>
      </c>
      <c r="E20" s="66">
        <f t="shared" si="0"/>
        <v>15</v>
      </c>
      <c r="F20" s="65">
        <f>VLOOKUP($A20,'Return Data'!$B$7:$R$1700,10,0)</f>
        <v>15.968500000000001</v>
      </c>
      <c r="G20" s="66">
        <f t="shared" si="1"/>
        <v>17</v>
      </c>
      <c r="H20" s="65">
        <f>VLOOKUP($A20,'Return Data'!$B$7:$R$1700,11,0)</f>
        <v>11.2224</v>
      </c>
      <c r="I20" s="66">
        <f t="shared" si="2"/>
        <v>17</v>
      </c>
      <c r="J20" s="65">
        <f>VLOOKUP($A20,'Return Data'!$B$7:$R$1700,12,0)</f>
        <v>9.8844999999999992</v>
      </c>
      <c r="K20" s="66">
        <f t="shared" si="3"/>
        <v>16</v>
      </c>
      <c r="L20" s="65">
        <f>VLOOKUP($A20,'Return Data'!$B$7:$R$1700,13,0)</f>
        <v>9.6674000000000007</v>
      </c>
      <c r="M20" s="66">
        <f t="shared" si="4"/>
        <v>16</v>
      </c>
      <c r="N20" s="65">
        <f>VLOOKUP($A20,'Return Data'!$B$7:$R$1700,17,0)</f>
        <v>10.0722</v>
      </c>
      <c r="O20" s="66">
        <f t="shared" si="5"/>
        <v>13</v>
      </c>
      <c r="P20" s="65">
        <f>VLOOKUP($A20,'Return Data'!$B$7:$R$1700,14,0)</f>
        <v>8.5313999999999997</v>
      </c>
      <c r="Q20" s="66">
        <f t="shared" si="6"/>
        <v>9</v>
      </c>
      <c r="R20" s="65">
        <f>VLOOKUP($A20,'Return Data'!$B$7:$R$1700,16,0)</f>
        <v>7.7859999999999996</v>
      </c>
      <c r="S20" s="67">
        <f t="shared" si="7"/>
        <v>17</v>
      </c>
    </row>
    <row r="21" spans="1:19" x14ac:dyDescent="0.3">
      <c r="A21" s="82" t="s">
        <v>602</v>
      </c>
      <c r="B21" s="64">
        <f>VLOOKUP($A21,'Return Data'!$B$7:$R$1700,3,0)</f>
        <v>44041</v>
      </c>
      <c r="C21" s="65">
        <f>VLOOKUP($A21,'Return Data'!$B$7:$R$1700,4,0)</f>
        <v>15.6486</v>
      </c>
      <c r="D21" s="65">
        <f>VLOOKUP($A21,'Return Data'!$B$7:$R$1700,9,0)</f>
        <v>10.896100000000001</v>
      </c>
      <c r="E21" s="66">
        <f t="shared" si="0"/>
        <v>14</v>
      </c>
      <c r="F21" s="65">
        <f>VLOOKUP($A21,'Return Data'!$B$7:$R$1700,10,0)</f>
        <v>18.6812</v>
      </c>
      <c r="G21" s="66">
        <f t="shared" si="1"/>
        <v>13</v>
      </c>
      <c r="H21" s="65">
        <f>VLOOKUP($A21,'Return Data'!$B$7:$R$1700,11,0)</f>
        <v>14.295</v>
      </c>
      <c r="I21" s="66">
        <f t="shared" si="2"/>
        <v>2</v>
      </c>
      <c r="J21" s="65">
        <f>VLOOKUP($A21,'Return Data'!$B$7:$R$1700,12,0)</f>
        <v>11.9659</v>
      </c>
      <c r="K21" s="66">
        <f t="shared" si="3"/>
        <v>4</v>
      </c>
      <c r="L21" s="65">
        <f>VLOOKUP($A21,'Return Data'!$B$7:$R$1700,13,0)</f>
        <v>11.9869</v>
      </c>
      <c r="M21" s="66">
        <f t="shared" si="4"/>
        <v>3</v>
      </c>
      <c r="N21" s="65">
        <f>VLOOKUP($A21,'Return Data'!$B$7:$R$1700,17,0)</f>
        <v>11.1273</v>
      </c>
      <c r="O21" s="66">
        <f t="shared" si="5"/>
        <v>4</v>
      </c>
      <c r="P21" s="65">
        <f>VLOOKUP($A21,'Return Data'!$B$7:$R$1700,14,0)</f>
        <v>8.7434999999999992</v>
      </c>
      <c r="Q21" s="66">
        <f t="shared" si="6"/>
        <v>7</v>
      </c>
      <c r="R21" s="65">
        <f>VLOOKUP($A21,'Return Data'!$B$7:$R$1700,16,0)</f>
        <v>8.9733999999999998</v>
      </c>
      <c r="S21" s="67">
        <f t="shared" si="7"/>
        <v>7</v>
      </c>
    </row>
    <row r="22" spans="1:19" x14ac:dyDescent="0.3">
      <c r="A22" s="82" t="s">
        <v>604</v>
      </c>
      <c r="B22" s="64">
        <f>VLOOKUP($A22,'Return Data'!$B$7:$R$1700,3,0)</f>
        <v>44041</v>
      </c>
      <c r="C22" s="65">
        <f>VLOOKUP($A22,'Return Data'!$B$7:$R$1700,4,0)</f>
        <v>18.494700000000002</v>
      </c>
      <c r="D22" s="65">
        <f>VLOOKUP($A22,'Return Data'!$B$7:$R$1700,9,0)</f>
        <v>12.132099999999999</v>
      </c>
      <c r="E22" s="66">
        <f t="shared" si="0"/>
        <v>10</v>
      </c>
      <c r="F22" s="65">
        <f>VLOOKUP($A22,'Return Data'!$B$7:$R$1700,10,0)</f>
        <v>17.9069</v>
      </c>
      <c r="G22" s="66">
        <f t="shared" si="1"/>
        <v>15</v>
      </c>
      <c r="H22" s="65">
        <f>VLOOKUP($A22,'Return Data'!$B$7:$R$1700,11,0)</f>
        <v>12.401899999999999</v>
      </c>
      <c r="I22" s="66">
        <f t="shared" si="2"/>
        <v>12</v>
      </c>
      <c r="J22" s="65">
        <f>VLOOKUP($A22,'Return Data'!$B$7:$R$1700,12,0)</f>
        <v>11.199400000000001</v>
      </c>
      <c r="K22" s="66">
        <f t="shared" si="3"/>
        <v>11</v>
      </c>
      <c r="L22" s="65">
        <f>VLOOKUP($A22,'Return Data'!$B$7:$R$1700,13,0)</f>
        <v>10.958600000000001</v>
      </c>
      <c r="M22" s="66">
        <f t="shared" si="4"/>
        <v>13</v>
      </c>
      <c r="N22" s="65">
        <f>VLOOKUP($A22,'Return Data'!$B$7:$R$1700,17,0)</f>
        <v>10.5136</v>
      </c>
      <c r="O22" s="66">
        <f t="shared" si="5"/>
        <v>9</v>
      </c>
      <c r="P22" s="65">
        <f>VLOOKUP($A22,'Return Data'!$B$7:$R$1700,14,0)</f>
        <v>8.2910000000000004</v>
      </c>
      <c r="Q22" s="66">
        <f t="shared" si="6"/>
        <v>13</v>
      </c>
      <c r="R22" s="65">
        <f>VLOOKUP($A22,'Return Data'!$B$7:$R$1700,16,0)</f>
        <v>8.6677999999999997</v>
      </c>
      <c r="S22" s="67">
        <f t="shared" si="7"/>
        <v>12</v>
      </c>
    </row>
    <row r="23" spans="1:19" x14ac:dyDescent="0.3">
      <c r="A23" s="82" t="s">
        <v>607</v>
      </c>
      <c r="B23" s="64">
        <f>VLOOKUP($A23,'Return Data'!$B$7:$R$1700,3,0)</f>
        <v>44041</v>
      </c>
      <c r="C23" s="65">
        <f>VLOOKUP($A23,'Return Data'!$B$7:$R$1700,4,0)</f>
        <v>2399.3157000000001</v>
      </c>
      <c r="D23" s="65">
        <f>VLOOKUP($A23,'Return Data'!$B$7:$R$1700,9,0)</f>
        <v>13.988200000000001</v>
      </c>
      <c r="E23" s="66">
        <f t="shared" si="0"/>
        <v>9</v>
      </c>
      <c r="F23" s="65">
        <f>VLOOKUP($A23,'Return Data'!$B$7:$R$1700,10,0)</f>
        <v>19.967400000000001</v>
      </c>
      <c r="G23" s="66">
        <f t="shared" si="1"/>
        <v>9</v>
      </c>
      <c r="H23" s="65">
        <f>VLOOKUP($A23,'Return Data'!$B$7:$R$1700,11,0)</f>
        <v>13.369899999999999</v>
      </c>
      <c r="I23" s="66">
        <f t="shared" si="2"/>
        <v>6</v>
      </c>
      <c r="J23" s="65">
        <f>VLOOKUP($A23,'Return Data'!$B$7:$R$1700,12,0)</f>
        <v>11.907999999999999</v>
      </c>
      <c r="K23" s="66">
        <f t="shared" si="3"/>
        <v>6</v>
      </c>
      <c r="L23" s="65">
        <f>VLOOKUP($A23,'Return Data'!$B$7:$R$1700,13,0)</f>
        <v>11.318300000000001</v>
      </c>
      <c r="M23" s="66">
        <f t="shared" si="4"/>
        <v>8</v>
      </c>
      <c r="N23" s="65">
        <f>VLOOKUP($A23,'Return Data'!$B$7:$R$1700,17,0)</f>
        <v>10.4434</v>
      </c>
      <c r="O23" s="66">
        <f t="shared" si="5"/>
        <v>11</v>
      </c>
      <c r="P23" s="65">
        <f>VLOOKUP($A23,'Return Data'!$B$7:$R$1700,14,0)</f>
        <v>9.0271000000000008</v>
      </c>
      <c r="Q23" s="66">
        <f t="shared" si="6"/>
        <v>4</v>
      </c>
      <c r="R23" s="65">
        <f>VLOOKUP($A23,'Return Data'!$B$7:$R$1700,16,0)</f>
        <v>8.4320000000000004</v>
      </c>
      <c r="S23" s="67">
        <f t="shared" si="7"/>
        <v>14</v>
      </c>
    </row>
    <row r="24" spans="1:19" x14ac:dyDescent="0.3">
      <c r="A24" s="82" t="s">
        <v>608</v>
      </c>
      <c r="B24" s="64">
        <f>VLOOKUP($A24,'Return Data'!$B$7:$R$1700,3,0)</f>
        <v>44041</v>
      </c>
      <c r="C24" s="65">
        <f>VLOOKUP($A24,'Return Data'!$B$7:$R$1700,4,0)</f>
        <v>33.0184</v>
      </c>
      <c r="D24" s="65">
        <f>VLOOKUP($A24,'Return Data'!$B$7:$R$1700,9,0)</f>
        <v>6.6577999999999999</v>
      </c>
      <c r="E24" s="66">
        <f t="shared" si="0"/>
        <v>21</v>
      </c>
      <c r="F24" s="65">
        <f>VLOOKUP($A24,'Return Data'!$B$7:$R$1700,10,0)</f>
        <v>13.2661</v>
      </c>
      <c r="G24" s="66">
        <f t="shared" si="1"/>
        <v>20</v>
      </c>
      <c r="H24" s="65">
        <f>VLOOKUP($A24,'Return Data'!$B$7:$R$1700,11,0)</f>
        <v>9.782</v>
      </c>
      <c r="I24" s="66">
        <f t="shared" si="2"/>
        <v>18</v>
      </c>
      <c r="J24" s="65">
        <f>VLOOKUP($A24,'Return Data'!$B$7:$R$1700,12,0)</f>
        <v>9.1164000000000005</v>
      </c>
      <c r="K24" s="66">
        <f t="shared" si="3"/>
        <v>17</v>
      </c>
      <c r="L24" s="65">
        <f>VLOOKUP($A24,'Return Data'!$B$7:$R$1700,13,0)</f>
        <v>9.6884999999999994</v>
      </c>
      <c r="M24" s="66">
        <f t="shared" si="4"/>
        <v>15</v>
      </c>
      <c r="N24" s="65">
        <f>VLOOKUP($A24,'Return Data'!$B$7:$R$1700,17,0)</f>
        <v>9.7062000000000008</v>
      </c>
      <c r="O24" s="66">
        <f t="shared" si="5"/>
        <v>15</v>
      </c>
      <c r="P24" s="65">
        <f>VLOOKUP($A24,'Return Data'!$B$7:$R$1700,14,0)</f>
        <v>7.6547999999999998</v>
      </c>
      <c r="Q24" s="66">
        <f t="shared" si="6"/>
        <v>15</v>
      </c>
      <c r="R24" s="65">
        <f>VLOOKUP($A24,'Return Data'!$B$7:$R$1700,16,0)</f>
        <v>7.9634999999999998</v>
      </c>
      <c r="S24" s="67">
        <f t="shared" si="7"/>
        <v>15</v>
      </c>
    </row>
    <row r="25" spans="1:19" x14ac:dyDescent="0.3">
      <c r="A25" s="82" t="s">
        <v>611</v>
      </c>
      <c r="B25" s="64">
        <f>VLOOKUP($A25,'Return Data'!$B$7:$R$1700,3,0)</f>
        <v>44041</v>
      </c>
      <c r="C25" s="65">
        <f>VLOOKUP($A25,'Return Data'!$B$7:$R$1700,4,0)</f>
        <v>10.916499999999999</v>
      </c>
      <c r="D25" s="65">
        <f>VLOOKUP($A25,'Return Data'!$B$7:$R$1700,9,0)</f>
        <v>17.248699999999999</v>
      </c>
      <c r="E25" s="66">
        <f t="shared" si="0"/>
        <v>3</v>
      </c>
      <c r="F25" s="65">
        <f>VLOOKUP($A25,'Return Data'!$B$7:$R$1700,10,0)</f>
        <v>23.265899999999998</v>
      </c>
      <c r="G25" s="66">
        <f t="shared" si="1"/>
        <v>3</v>
      </c>
      <c r="H25" s="65">
        <f>VLOOKUP($A25,'Return Data'!$B$7:$R$1700,11,0)</f>
        <v>13.196999999999999</v>
      </c>
      <c r="I25" s="66">
        <f t="shared" si="2"/>
        <v>7</v>
      </c>
      <c r="J25" s="65"/>
      <c r="K25" s="66"/>
      <c r="L25" s="65"/>
      <c r="M25" s="66"/>
      <c r="N25" s="65"/>
      <c r="O25" s="66"/>
      <c r="P25" s="65"/>
      <c r="Q25" s="66"/>
      <c r="R25" s="65">
        <f>VLOOKUP($A25,'Return Data'!$B$7:$R$1700,16,0)</f>
        <v>11.417199999999999</v>
      </c>
      <c r="S25" s="67">
        <f t="shared" si="7"/>
        <v>3</v>
      </c>
    </row>
    <row r="26" spans="1:19" x14ac:dyDescent="0.3">
      <c r="A26" s="82" t="s">
        <v>613</v>
      </c>
      <c r="B26" s="64">
        <f>VLOOKUP($A26,'Return Data'!$B$7:$R$1700,3,0)</f>
        <v>44041</v>
      </c>
      <c r="C26" s="65">
        <f>VLOOKUP($A26,'Return Data'!$B$7:$R$1700,4,0)</f>
        <v>15.780799999999999</v>
      </c>
      <c r="D26" s="65">
        <f>VLOOKUP($A26,'Return Data'!$B$7:$R$1700,9,0)</f>
        <v>9.8943999999999992</v>
      </c>
      <c r="E26" s="66">
        <f t="shared" si="0"/>
        <v>17</v>
      </c>
      <c r="F26" s="65">
        <f>VLOOKUP($A26,'Return Data'!$B$7:$R$1700,10,0)</f>
        <v>15.430300000000001</v>
      </c>
      <c r="G26" s="66">
        <f t="shared" si="1"/>
        <v>18</v>
      </c>
      <c r="H26" s="65">
        <f>VLOOKUP($A26,'Return Data'!$B$7:$R$1700,11,0)</f>
        <v>12.153700000000001</v>
      </c>
      <c r="I26" s="66">
        <f t="shared" si="2"/>
        <v>13</v>
      </c>
      <c r="J26" s="65">
        <f>VLOOKUP($A26,'Return Data'!$B$7:$R$1700,12,0)</f>
        <v>10.4863</v>
      </c>
      <c r="K26" s="66">
        <f t="shared" si="3"/>
        <v>15</v>
      </c>
      <c r="L26" s="65">
        <f>VLOOKUP($A26,'Return Data'!$B$7:$R$1700,13,0)</f>
        <v>8.1225000000000005</v>
      </c>
      <c r="M26" s="66">
        <f t="shared" si="4"/>
        <v>17</v>
      </c>
      <c r="N26" s="65">
        <f>VLOOKUP($A26,'Return Data'!$B$7:$R$1700,17,0)</f>
        <v>4.508</v>
      </c>
      <c r="O26" s="66">
        <f t="shared" si="5"/>
        <v>17</v>
      </c>
      <c r="P26" s="65">
        <f>VLOOKUP($A26,'Return Data'!$B$7:$R$1700,14,0)</f>
        <v>4.7845000000000004</v>
      </c>
      <c r="Q26" s="66">
        <f t="shared" si="6"/>
        <v>17</v>
      </c>
      <c r="R26" s="65">
        <f>VLOOKUP($A26,'Return Data'!$B$7:$R$1700,16,0)</f>
        <v>7.2850999999999999</v>
      </c>
      <c r="S26" s="67">
        <f t="shared" si="7"/>
        <v>20</v>
      </c>
    </row>
    <row r="27" spans="1:19" x14ac:dyDescent="0.3">
      <c r="A27" s="82" t="s">
        <v>731</v>
      </c>
      <c r="B27" s="64">
        <f>VLOOKUP($A27,'Return Data'!$B$7:$R$1700,3,0)</f>
        <v>44041</v>
      </c>
      <c r="C27" s="65">
        <f>VLOOKUP($A27,'Return Data'!$B$7:$R$1700,4,0)</f>
        <v>1077.8530000000001</v>
      </c>
      <c r="D27" s="65">
        <f>VLOOKUP($A27,'Return Data'!$B$7:$R$1700,9,0)</f>
        <v>10.9407</v>
      </c>
      <c r="E27" s="66">
        <f t="shared" si="0"/>
        <v>12</v>
      </c>
      <c r="F27" s="65">
        <f>VLOOKUP($A27,'Return Data'!$B$7:$R$1700,10,0)</f>
        <v>19.974699999999999</v>
      </c>
      <c r="G27" s="66">
        <f t="shared" si="1"/>
        <v>8</v>
      </c>
      <c r="H27" s="65"/>
      <c r="I27" s="66"/>
      <c r="J27" s="65"/>
      <c r="K27" s="66"/>
      <c r="L27" s="65"/>
      <c r="M27" s="66"/>
      <c r="N27" s="65"/>
      <c r="O27" s="66"/>
      <c r="P27" s="65"/>
      <c r="Q27" s="66"/>
      <c r="R27" s="65">
        <f>VLOOKUP($A27,'Return Data'!$B$7:$R$1700,16,0)</f>
        <v>13.286899999999999</v>
      </c>
      <c r="S27" s="67">
        <f t="shared" si="7"/>
        <v>2</v>
      </c>
    </row>
    <row r="28" spans="1:19" x14ac:dyDescent="0.3">
      <c r="A28" s="82" t="s">
        <v>732</v>
      </c>
      <c r="B28" s="64">
        <f>VLOOKUP($A28,'Return Data'!$B$7:$R$1700,3,0)</f>
        <v>44041</v>
      </c>
      <c r="C28" s="65">
        <f>VLOOKUP($A28,'Return Data'!$B$7:$R$1700,4,0)</f>
        <v>1103.4876999999999</v>
      </c>
      <c r="D28" s="65">
        <f>VLOOKUP($A28,'Return Data'!$B$7:$R$1700,9,0)</f>
        <v>20.174700000000001</v>
      </c>
      <c r="E28" s="66">
        <f t="shared" si="0"/>
        <v>1</v>
      </c>
      <c r="F28" s="65">
        <f>VLOOKUP($A28,'Return Data'!$B$7:$R$1700,10,0)</f>
        <v>25.990100000000002</v>
      </c>
      <c r="G28" s="66">
        <f t="shared" si="1"/>
        <v>1</v>
      </c>
      <c r="H28" s="65"/>
      <c r="I28" s="66"/>
      <c r="J28" s="65"/>
      <c r="K28" s="66"/>
      <c r="L28" s="65"/>
      <c r="M28" s="66"/>
      <c r="N28" s="65"/>
      <c r="O28" s="66"/>
      <c r="P28" s="65"/>
      <c r="Q28" s="66"/>
      <c r="R28" s="65">
        <f>VLOOKUP($A28,'Return Data'!$B$7:$R$1700,16,0)</f>
        <v>17.6968</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12.813219047619048</v>
      </c>
      <c r="E30" s="88"/>
      <c r="F30" s="89">
        <f>AVERAGE(F8:F28)</f>
        <v>18.821976190476189</v>
      </c>
      <c r="G30" s="88"/>
      <c r="H30" s="89">
        <f>AVERAGE(H8:H28)</f>
        <v>12.608910526315789</v>
      </c>
      <c r="I30" s="88"/>
      <c r="J30" s="89">
        <f>AVERAGE(J8:J28)</f>
        <v>11.126427777777778</v>
      </c>
      <c r="K30" s="88"/>
      <c r="L30" s="89">
        <f>AVERAGE(L8:L28)</f>
        <v>10.831072222222222</v>
      </c>
      <c r="M30" s="88"/>
      <c r="N30" s="89">
        <f>AVERAGE(N8:N28)</f>
        <v>10.374841176470587</v>
      </c>
      <c r="O30" s="88"/>
      <c r="P30" s="89">
        <f>AVERAGE(P8:P28)</f>
        <v>8.4218941176470583</v>
      </c>
      <c r="Q30" s="88"/>
      <c r="R30" s="89">
        <f>AVERAGE(R8:R28)</f>
        <v>9.1044333333333345</v>
      </c>
      <c r="S30" s="90"/>
    </row>
    <row r="31" spans="1:19" x14ac:dyDescent="0.3">
      <c r="A31" s="87" t="s">
        <v>28</v>
      </c>
      <c r="B31" s="88"/>
      <c r="C31" s="88"/>
      <c r="D31" s="89">
        <f>MIN(D8:D28)</f>
        <v>6.6577999999999999</v>
      </c>
      <c r="E31" s="88"/>
      <c r="F31" s="89">
        <f>MIN(F8:F28)</f>
        <v>5.7385000000000002</v>
      </c>
      <c r="G31" s="88"/>
      <c r="H31" s="89">
        <f>MIN(H8:H28)</f>
        <v>5.3364000000000003</v>
      </c>
      <c r="I31" s="88"/>
      <c r="J31" s="89">
        <f>MIN(J8:J28)</f>
        <v>5.4945000000000004</v>
      </c>
      <c r="K31" s="88"/>
      <c r="L31" s="89">
        <f>MIN(L8:L28)</f>
        <v>6.3883999999999999</v>
      </c>
      <c r="M31" s="88"/>
      <c r="N31" s="89">
        <f>MIN(N8:N28)</f>
        <v>4.508</v>
      </c>
      <c r="O31" s="88"/>
      <c r="P31" s="89">
        <f>MIN(P8:P28)</f>
        <v>4.7845000000000004</v>
      </c>
      <c r="Q31" s="88"/>
      <c r="R31" s="89">
        <f>MIN(R8:R28)</f>
        <v>5.0585000000000004</v>
      </c>
      <c r="S31" s="90"/>
    </row>
    <row r="32" spans="1:19" ht="15" thickBot="1" x14ac:dyDescent="0.35">
      <c r="A32" s="91" t="s">
        <v>29</v>
      </c>
      <c r="B32" s="92"/>
      <c r="C32" s="92"/>
      <c r="D32" s="93">
        <f>MAX(D8:D28)</f>
        <v>20.174700000000001</v>
      </c>
      <c r="E32" s="92"/>
      <c r="F32" s="93">
        <f>MAX(F8:F28)</f>
        <v>25.990100000000002</v>
      </c>
      <c r="G32" s="92"/>
      <c r="H32" s="93">
        <f>MAX(H8:H28)</f>
        <v>18.801200000000001</v>
      </c>
      <c r="I32" s="92"/>
      <c r="J32" s="93">
        <f>MAX(J8:J28)</f>
        <v>15.9254</v>
      </c>
      <c r="K32" s="92"/>
      <c r="L32" s="93">
        <f>MAX(L8:L28)</f>
        <v>13.898899999999999</v>
      </c>
      <c r="M32" s="92"/>
      <c r="N32" s="93">
        <f>MAX(N8:N28)</f>
        <v>13.1587</v>
      </c>
      <c r="O32" s="92"/>
      <c r="P32" s="93">
        <f>MAX(P8:P28)</f>
        <v>10.095599999999999</v>
      </c>
      <c r="Q32" s="92"/>
      <c r="R32" s="93">
        <f>MAX(R8:R28)</f>
        <v>17.6968</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44041</v>
      </c>
      <c r="C8" s="65">
        <f>VLOOKUP($A8,'Return Data'!$B$7:$R$1700,4,0)</f>
        <v>4856.5707000000002</v>
      </c>
      <c r="D8" s="65">
        <f>VLOOKUP($A8,'Return Data'!$B$7:$R$1700,9,0)</f>
        <v>109.8608</v>
      </c>
      <c r="E8" s="66">
        <f>RANK(D8,D$8:D$18,0)</f>
        <v>5</v>
      </c>
      <c r="F8" s="65">
        <f>VLOOKUP($A8,'Return Data'!$B$7:$R$1700,10,0)</f>
        <v>48.689399999999999</v>
      </c>
      <c r="G8" s="66">
        <f>RANK(F8,F$8:F$18,0)</f>
        <v>2</v>
      </c>
      <c r="H8" s="65">
        <f>VLOOKUP($A8,'Return Data'!$B$7:$R$1700,11,0)</f>
        <v>60.480600000000003</v>
      </c>
      <c r="I8" s="66">
        <f>RANK(H8,H$8:H$18,0)</f>
        <v>1</v>
      </c>
      <c r="J8" s="65">
        <f>VLOOKUP($A8,'Return Data'!$B$7:$R$1700,12,0)</f>
        <v>49.681699999999999</v>
      </c>
      <c r="K8" s="66">
        <f>RANK(J8,J$8:J$18,0)</f>
        <v>1</v>
      </c>
      <c r="L8" s="65">
        <f>VLOOKUP($A8,'Return Data'!$B$7:$R$1700,13,0)</f>
        <v>48.0732</v>
      </c>
      <c r="M8" s="66">
        <f>RANK(L8,L$8:L$18,0)</f>
        <v>1</v>
      </c>
      <c r="N8" s="65">
        <f>VLOOKUP($A8,'Return Data'!$B$7:$R$1700,17,0)</f>
        <v>32.071199999999997</v>
      </c>
      <c r="O8" s="66">
        <f>RANK(N8,N$8:N$18,0)</f>
        <v>2</v>
      </c>
      <c r="P8" s="65">
        <f>VLOOKUP($A8,'Return Data'!$B$7:$R$1700,14,0)</f>
        <v>21.619299999999999</v>
      </c>
      <c r="Q8" s="66">
        <f>RANK(P8,P$8:P$18,0)</f>
        <v>4</v>
      </c>
      <c r="R8" s="65">
        <f>VLOOKUP($A8,'Return Data'!$B$7:$R$1700,16,0)</f>
        <v>8.8155999999999999</v>
      </c>
      <c r="S8" s="67">
        <f>RANK(R8,R$8:R$18,0)</f>
        <v>9</v>
      </c>
    </row>
    <row r="9" spans="1:19" x14ac:dyDescent="0.3">
      <c r="A9" s="82" t="s">
        <v>897</v>
      </c>
      <c r="B9" s="64">
        <f>VLOOKUP($A9,'Return Data'!$B$7:$R$1700,3,0)</f>
        <v>44041</v>
      </c>
      <c r="C9" s="65">
        <f>VLOOKUP($A9,'Return Data'!$B$7:$R$1700,4,0)</f>
        <v>45.953499999999998</v>
      </c>
      <c r="D9" s="65">
        <f>VLOOKUP($A9,'Return Data'!$B$7:$R$1700,9,0)</f>
        <v>108.9659</v>
      </c>
      <c r="E9" s="66">
        <f t="shared" ref="E9:E18" si="0">RANK(D9,D$8:D$18,0)</f>
        <v>11</v>
      </c>
      <c r="F9" s="65">
        <f>VLOOKUP($A9,'Return Data'!$B$7:$R$1700,10,0)</f>
        <v>48.0139</v>
      </c>
      <c r="G9" s="66">
        <f t="shared" ref="G9:G18" si="1">RANK(F9,F$8:F$18,0)</f>
        <v>9</v>
      </c>
      <c r="H9" s="65">
        <f>VLOOKUP($A9,'Return Data'!$B$7:$R$1700,11,0)</f>
        <v>58.8887</v>
      </c>
      <c r="I9" s="66">
        <f t="shared" ref="I9:I18" si="2">RANK(H9,H$8:H$18,0)</f>
        <v>10</v>
      </c>
      <c r="J9" s="65">
        <f>VLOOKUP($A9,'Return Data'!$B$7:$R$1700,12,0)</f>
        <v>48.349699999999999</v>
      </c>
      <c r="K9" s="66">
        <f t="shared" ref="K9:K18" si="3">RANK(J9,J$8:J$18,0)</f>
        <v>9</v>
      </c>
      <c r="L9" s="65">
        <f>VLOOKUP($A9,'Return Data'!$B$7:$R$1700,13,0)</f>
        <v>47.632399999999997</v>
      </c>
      <c r="M9" s="66">
        <f t="shared" ref="M9:M18" si="4">RANK(L9,L$8:L$18,0)</f>
        <v>6</v>
      </c>
      <c r="N9" s="65">
        <f>VLOOKUP($A9,'Return Data'!$B$7:$R$1700,17,0)</f>
        <v>31.770700000000001</v>
      </c>
      <c r="O9" s="66">
        <f t="shared" ref="O9:O18" si="5">RANK(N9,N$8:N$18,0)</f>
        <v>8</v>
      </c>
      <c r="P9" s="65">
        <f>VLOOKUP($A9,'Return Data'!$B$7:$R$1700,14,0)</f>
        <v>21.593</v>
      </c>
      <c r="Q9" s="66">
        <f t="shared" ref="Q9:Q18" si="6">RANK(P9,P$8:P$18,0)</f>
        <v>5</v>
      </c>
      <c r="R9" s="65">
        <f>VLOOKUP($A9,'Return Data'!$B$7:$R$1700,16,0)</f>
        <v>8.7830999999999992</v>
      </c>
      <c r="S9" s="67">
        <f t="shared" ref="S9:S18" si="7">RANK(R9,R$8:R$18,0)</f>
        <v>10</v>
      </c>
    </row>
    <row r="10" spans="1:19" x14ac:dyDescent="0.3">
      <c r="A10" s="82" t="s">
        <v>900</v>
      </c>
      <c r="B10" s="64">
        <f>VLOOKUP($A10,'Return Data'!$B$7:$R$1700,3,0)</f>
        <v>44041</v>
      </c>
      <c r="C10" s="65">
        <f>VLOOKUP($A10,'Return Data'!$B$7:$R$1700,4,0)</f>
        <v>4736.6059999999998</v>
      </c>
      <c r="D10" s="65">
        <f>VLOOKUP($A10,'Return Data'!$B$7:$R$1700,9,0)</f>
        <v>109.5711</v>
      </c>
      <c r="E10" s="66">
        <f t="shared" si="0"/>
        <v>9</v>
      </c>
      <c r="F10" s="65">
        <f>VLOOKUP($A10,'Return Data'!$B$7:$R$1700,10,0)</f>
        <v>48.498399999999997</v>
      </c>
      <c r="G10" s="66">
        <f t="shared" si="1"/>
        <v>6</v>
      </c>
      <c r="H10" s="65">
        <f>VLOOKUP($A10,'Return Data'!$B$7:$R$1700,11,0)</f>
        <v>60.246600000000001</v>
      </c>
      <c r="I10" s="66">
        <f t="shared" si="2"/>
        <v>4</v>
      </c>
      <c r="J10" s="65">
        <f>VLOOKUP($A10,'Return Data'!$B$7:$R$1700,12,0)</f>
        <v>48.795999999999999</v>
      </c>
      <c r="K10" s="66">
        <f t="shared" si="3"/>
        <v>7</v>
      </c>
      <c r="L10" s="65">
        <f>VLOOKUP($A10,'Return Data'!$B$7:$R$1700,13,0)</f>
        <v>46.982599999999998</v>
      </c>
      <c r="M10" s="66">
        <f t="shared" si="4"/>
        <v>10</v>
      </c>
      <c r="N10" s="65">
        <f>VLOOKUP($A10,'Return Data'!$B$7:$R$1700,17,0)</f>
        <v>31.514600000000002</v>
      </c>
      <c r="O10" s="66">
        <f t="shared" si="5"/>
        <v>11</v>
      </c>
      <c r="P10" s="65">
        <f>VLOOKUP($A10,'Return Data'!$B$7:$R$1700,14,0)</f>
        <v>21.2422</v>
      </c>
      <c r="Q10" s="66">
        <f t="shared" si="6"/>
        <v>10</v>
      </c>
      <c r="R10" s="65">
        <f>VLOOKUP($A10,'Return Data'!$B$7:$R$1700,16,0)</f>
        <v>10.192</v>
      </c>
      <c r="S10" s="67">
        <f t="shared" si="7"/>
        <v>7</v>
      </c>
    </row>
    <row r="11" spans="1:19" x14ac:dyDescent="0.3">
      <c r="A11" s="82" t="s">
        <v>902</v>
      </c>
      <c r="B11" s="64">
        <f>VLOOKUP($A11,'Return Data'!$B$7:$R$1700,3,0)</f>
        <v>44041</v>
      </c>
      <c r="C11" s="65">
        <f>VLOOKUP($A11,'Return Data'!$B$7:$R$1700,4,0)</f>
        <v>47.264200000000002</v>
      </c>
      <c r="D11" s="65">
        <f>VLOOKUP($A11,'Return Data'!$B$7:$R$1700,9,0)</f>
        <v>109.0521</v>
      </c>
      <c r="E11" s="66">
        <f t="shared" si="0"/>
        <v>10</v>
      </c>
      <c r="F11" s="65">
        <f>VLOOKUP($A11,'Return Data'!$B$7:$R$1700,10,0)</f>
        <v>47.858199999999997</v>
      </c>
      <c r="G11" s="66">
        <f t="shared" si="1"/>
        <v>11</v>
      </c>
      <c r="H11" s="65">
        <f>VLOOKUP($A11,'Return Data'!$B$7:$R$1700,11,0)</f>
        <v>58.7</v>
      </c>
      <c r="I11" s="66">
        <f t="shared" si="2"/>
        <v>11</v>
      </c>
      <c r="J11" s="65">
        <f>VLOOKUP($A11,'Return Data'!$B$7:$R$1700,12,0)</f>
        <v>48.140300000000003</v>
      </c>
      <c r="K11" s="66">
        <f t="shared" si="3"/>
        <v>10</v>
      </c>
      <c r="L11" s="65">
        <f>VLOOKUP($A11,'Return Data'!$B$7:$R$1700,13,0)</f>
        <v>46.8429</v>
      </c>
      <c r="M11" s="66">
        <f t="shared" si="4"/>
        <v>11</v>
      </c>
      <c r="N11" s="65">
        <f>VLOOKUP($A11,'Return Data'!$B$7:$R$1700,17,0)</f>
        <v>31.616099999999999</v>
      </c>
      <c r="O11" s="66">
        <f t="shared" si="5"/>
        <v>10</v>
      </c>
      <c r="P11" s="65">
        <f>VLOOKUP($A11,'Return Data'!$B$7:$R$1700,14,0)</f>
        <v>21.119199999999999</v>
      </c>
      <c r="Q11" s="66">
        <f t="shared" si="6"/>
        <v>11</v>
      </c>
      <c r="R11" s="65">
        <f>VLOOKUP($A11,'Return Data'!$B$7:$R$1700,16,0)</f>
        <v>9.6485000000000003</v>
      </c>
      <c r="S11" s="67">
        <f t="shared" si="7"/>
        <v>8</v>
      </c>
    </row>
    <row r="12" spans="1:19" x14ac:dyDescent="0.3">
      <c r="A12" s="82" t="s">
        <v>904</v>
      </c>
      <c r="B12" s="64">
        <f>VLOOKUP($A12,'Return Data'!$B$7:$R$1700,3,0)</f>
        <v>44041</v>
      </c>
      <c r="C12" s="65">
        <f>VLOOKUP($A12,'Return Data'!$B$7:$R$1700,4,0)</f>
        <v>4899.5533999999998</v>
      </c>
      <c r="D12" s="65">
        <f>VLOOKUP($A12,'Return Data'!$B$7:$R$1700,9,0)</f>
        <v>109.70480000000001</v>
      </c>
      <c r="E12" s="66">
        <f t="shared" si="0"/>
        <v>6</v>
      </c>
      <c r="F12" s="65">
        <f>VLOOKUP($A12,'Return Data'!$B$7:$R$1700,10,0)</f>
        <v>47.905999999999999</v>
      </c>
      <c r="G12" s="66">
        <f t="shared" si="1"/>
        <v>10</v>
      </c>
      <c r="H12" s="65">
        <f>VLOOKUP($A12,'Return Data'!$B$7:$R$1700,11,0)</f>
        <v>59.030999999999999</v>
      </c>
      <c r="I12" s="66">
        <f t="shared" si="2"/>
        <v>9</v>
      </c>
      <c r="J12" s="65">
        <f>VLOOKUP($A12,'Return Data'!$B$7:$R$1700,12,0)</f>
        <v>48.386800000000001</v>
      </c>
      <c r="K12" s="66">
        <f t="shared" si="3"/>
        <v>8</v>
      </c>
      <c r="L12" s="65">
        <f>VLOOKUP($A12,'Return Data'!$B$7:$R$1700,13,0)</f>
        <v>47.040500000000002</v>
      </c>
      <c r="M12" s="66">
        <f t="shared" si="4"/>
        <v>9</v>
      </c>
      <c r="N12" s="65">
        <f>VLOOKUP($A12,'Return Data'!$B$7:$R$1700,17,0)</f>
        <v>31.782299999999999</v>
      </c>
      <c r="O12" s="66">
        <f t="shared" si="5"/>
        <v>7</v>
      </c>
      <c r="P12" s="65">
        <f>VLOOKUP($A12,'Return Data'!$B$7:$R$1700,14,0)</f>
        <v>21.738499999999998</v>
      </c>
      <c r="Q12" s="66">
        <f t="shared" si="6"/>
        <v>1</v>
      </c>
      <c r="R12" s="65">
        <f>VLOOKUP($A12,'Return Data'!$B$7:$R$1700,16,0)</f>
        <v>6.1877000000000004</v>
      </c>
      <c r="S12" s="67">
        <f t="shared" si="7"/>
        <v>11</v>
      </c>
    </row>
    <row r="13" spans="1:19" x14ac:dyDescent="0.3">
      <c r="A13" s="82" t="s">
        <v>906</v>
      </c>
      <c r="B13" s="64">
        <f>VLOOKUP($A13,'Return Data'!$B$7:$R$1700,3,0)</f>
        <v>44041</v>
      </c>
      <c r="C13" s="65">
        <f>VLOOKUP($A13,'Return Data'!$B$7:$R$1700,4,0)</f>
        <v>4792.7326000000003</v>
      </c>
      <c r="D13" s="65">
        <f>VLOOKUP($A13,'Return Data'!$B$7:$R$1700,9,0)</f>
        <v>110.0369</v>
      </c>
      <c r="E13" s="66">
        <f t="shared" si="0"/>
        <v>3</v>
      </c>
      <c r="F13" s="65">
        <f>VLOOKUP($A13,'Return Data'!$B$7:$R$1700,10,0)</f>
        <v>48.688899999999997</v>
      </c>
      <c r="G13" s="66">
        <f t="shared" si="1"/>
        <v>3</v>
      </c>
      <c r="H13" s="65">
        <f>VLOOKUP($A13,'Return Data'!$B$7:$R$1700,11,0)</f>
        <v>60.302799999999998</v>
      </c>
      <c r="I13" s="66">
        <f t="shared" si="2"/>
        <v>3</v>
      </c>
      <c r="J13" s="65">
        <f>VLOOKUP($A13,'Return Data'!$B$7:$R$1700,12,0)</f>
        <v>49.448799999999999</v>
      </c>
      <c r="K13" s="66">
        <f t="shared" si="3"/>
        <v>2</v>
      </c>
      <c r="L13" s="65">
        <f>VLOOKUP($A13,'Return Data'!$B$7:$R$1700,13,0)</f>
        <v>48.068199999999997</v>
      </c>
      <c r="M13" s="66">
        <f t="shared" si="4"/>
        <v>2</v>
      </c>
      <c r="N13" s="65">
        <f>VLOOKUP($A13,'Return Data'!$B$7:$R$1700,17,0)</f>
        <v>32.147599999999997</v>
      </c>
      <c r="O13" s="66">
        <f t="shared" si="5"/>
        <v>1</v>
      </c>
      <c r="P13" s="65">
        <f>VLOOKUP($A13,'Return Data'!$B$7:$R$1700,14,0)</f>
        <v>21.67</v>
      </c>
      <c r="Q13" s="66">
        <f t="shared" si="6"/>
        <v>2</v>
      </c>
      <c r="R13" s="65">
        <f>VLOOKUP($A13,'Return Data'!$B$7:$R$1700,16,0)</f>
        <v>10.6008</v>
      </c>
      <c r="S13" s="67">
        <f t="shared" si="7"/>
        <v>6</v>
      </c>
    </row>
    <row r="14" spans="1:19" x14ac:dyDescent="0.3">
      <c r="A14" s="82" t="s">
        <v>908</v>
      </c>
      <c r="B14" s="64">
        <f>VLOOKUP($A14,'Return Data'!$B$7:$R$1700,3,0)</f>
        <v>44041</v>
      </c>
      <c r="C14" s="65">
        <f>VLOOKUP($A14,'Return Data'!$B$7:$R$1700,4,0)</f>
        <v>461.93869999999998</v>
      </c>
      <c r="D14" s="65">
        <f>VLOOKUP($A14,'Return Data'!$B$7:$R$1700,9,0)</f>
        <v>109.6849</v>
      </c>
      <c r="E14" s="66">
        <f t="shared" si="0"/>
        <v>7</v>
      </c>
      <c r="F14" s="65">
        <f>VLOOKUP($A14,'Return Data'!$B$7:$R$1700,10,0)</f>
        <v>48.475299999999997</v>
      </c>
      <c r="G14" s="66">
        <f t="shared" si="1"/>
        <v>7</v>
      </c>
      <c r="H14" s="65">
        <f>VLOOKUP($A14,'Return Data'!$B$7:$R$1700,11,0)</f>
        <v>60.002499999999998</v>
      </c>
      <c r="I14" s="66">
        <f t="shared" si="2"/>
        <v>6</v>
      </c>
      <c r="J14" s="65">
        <f>VLOOKUP($A14,'Return Data'!$B$7:$R$1700,12,0)</f>
        <v>49.110500000000002</v>
      </c>
      <c r="K14" s="66">
        <f t="shared" si="3"/>
        <v>4</v>
      </c>
      <c r="L14" s="65">
        <f>VLOOKUP($A14,'Return Data'!$B$7:$R$1700,13,0)</f>
        <v>47.6753</v>
      </c>
      <c r="M14" s="66">
        <f t="shared" si="4"/>
        <v>5</v>
      </c>
      <c r="N14" s="65">
        <f>VLOOKUP($A14,'Return Data'!$B$7:$R$1700,17,0)</f>
        <v>31.950600000000001</v>
      </c>
      <c r="O14" s="66">
        <f t="shared" si="5"/>
        <v>4</v>
      </c>
      <c r="P14" s="65">
        <f>VLOOKUP($A14,'Return Data'!$B$7:$R$1700,14,0)</f>
        <v>21.563600000000001</v>
      </c>
      <c r="Q14" s="66">
        <f t="shared" si="6"/>
        <v>6</v>
      </c>
      <c r="R14" s="65">
        <f>VLOOKUP($A14,'Return Data'!$B$7:$R$1700,16,0)</f>
        <v>13.5854</v>
      </c>
      <c r="S14" s="67">
        <f t="shared" si="7"/>
        <v>1</v>
      </c>
    </row>
    <row r="15" spans="1:19" x14ac:dyDescent="0.3">
      <c r="A15" s="82" t="s">
        <v>910</v>
      </c>
      <c r="B15" s="64">
        <f>VLOOKUP($A15,'Return Data'!$B$7:$R$1700,3,0)</f>
        <v>44041</v>
      </c>
      <c r="C15" s="65">
        <f>VLOOKUP($A15,'Return Data'!$B$7:$R$1700,4,0)</f>
        <v>46.383699999999997</v>
      </c>
      <c r="D15" s="65">
        <f>VLOOKUP($A15,'Return Data'!$B$7:$R$1700,9,0)</f>
        <v>110.7619</v>
      </c>
      <c r="E15" s="66">
        <f t="shared" si="0"/>
        <v>1</v>
      </c>
      <c r="F15" s="65">
        <f>VLOOKUP($A15,'Return Data'!$B$7:$R$1700,10,0)</f>
        <v>49.416800000000002</v>
      </c>
      <c r="G15" s="66">
        <f t="shared" si="1"/>
        <v>1</v>
      </c>
      <c r="H15" s="65">
        <f>VLOOKUP($A15,'Return Data'!$B$7:$R$1700,11,0)</f>
        <v>60.370100000000001</v>
      </c>
      <c r="I15" s="66">
        <f t="shared" si="2"/>
        <v>2</v>
      </c>
      <c r="J15" s="65">
        <f>VLOOKUP($A15,'Return Data'!$B$7:$R$1700,12,0)</f>
        <v>47.5197</v>
      </c>
      <c r="K15" s="66">
        <f t="shared" si="3"/>
        <v>11</v>
      </c>
      <c r="L15" s="65">
        <f>VLOOKUP($A15,'Return Data'!$B$7:$R$1700,13,0)</f>
        <v>47.859900000000003</v>
      </c>
      <c r="M15" s="66">
        <f t="shared" si="4"/>
        <v>4</v>
      </c>
      <c r="N15" s="65">
        <f>VLOOKUP($A15,'Return Data'!$B$7:$R$1700,17,0)</f>
        <v>31.8309</v>
      </c>
      <c r="O15" s="66">
        <f t="shared" si="5"/>
        <v>6</v>
      </c>
      <c r="P15" s="65">
        <f>VLOOKUP($A15,'Return Data'!$B$7:$R$1700,14,0)</f>
        <v>21.5197</v>
      </c>
      <c r="Q15" s="66">
        <f t="shared" si="6"/>
        <v>7</v>
      </c>
      <c r="R15" s="65">
        <f>VLOOKUP($A15,'Return Data'!$B$7:$R$1700,16,0)</f>
        <v>12.5967</v>
      </c>
      <c r="S15" s="67">
        <f t="shared" si="7"/>
        <v>3</v>
      </c>
    </row>
    <row r="16" spans="1:19" x14ac:dyDescent="0.3">
      <c r="A16" s="82" t="s">
        <v>912</v>
      </c>
      <c r="B16" s="64">
        <f>VLOOKUP($A16,'Return Data'!$B$7:$R$1700,3,0)</f>
        <v>44041</v>
      </c>
      <c r="C16" s="65">
        <f>VLOOKUP($A16,'Return Data'!$B$7:$R$1700,4,0)</f>
        <v>2300.7139999999999</v>
      </c>
      <c r="D16" s="65">
        <f>VLOOKUP($A16,'Return Data'!$B$7:$R$1700,9,0)</f>
        <v>109.68170000000001</v>
      </c>
      <c r="E16" s="66">
        <f t="shared" si="0"/>
        <v>8</v>
      </c>
      <c r="F16" s="65">
        <f>VLOOKUP($A16,'Return Data'!$B$7:$R$1700,10,0)</f>
        <v>48.332000000000001</v>
      </c>
      <c r="G16" s="66">
        <f t="shared" si="1"/>
        <v>8</v>
      </c>
      <c r="H16" s="65">
        <f>VLOOKUP($A16,'Return Data'!$B$7:$R$1700,11,0)</f>
        <v>59.853499999999997</v>
      </c>
      <c r="I16" s="66">
        <f t="shared" si="2"/>
        <v>8</v>
      </c>
      <c r="J16" s="65">
        <f>VLOOKUP($A16,'Return Data'!$B$7:$R$1700,12,0)</f>
        <v>48.8611</v>
      </c>
      <c r="K16" s="66">
        <f t="shared" si="3"/>
        <v>6</v>
      </c>
      <c r="L16" s="65">
        <f>VLOOKUP($A16,'Return Data'!$B$7:$R$1700,13,0)</f>
        <v>47.392899999999997</v>
      </c>
      <c r="M16" s="66">
        <f t="shared" si="4"/>
        <v>8</v>
      </c>
      <c r="N16" s="65">
        <f>VLOOKUP($A16,'Return Data'!$B$7:$R$1700,17,0)</f>
        <v>31.7393</v>
      </c>
      <c r="O16" s="66">
        <f t="shared" si="5"/>
        <v>9</v>
      </c>
      <c r="P16" s="65">
        <f>VLOOKUP($A16,'Return Data'!$B$7:$R$1700,14,0)</f>
        <v>21.4285</v>
      </c>
      <c r="Q16" s="66">
        <f t="shared" si="6"/>
        <v>9</v>
      </c>
      <c r="R16" s="65">
        <f>VLOOKUP($A16,'Return Data'!$B$7:$R$1700,16,0)</f>
        <v>11.5154</v>
      </c>
      <c r="S16" s="67">
        <f t="shared" si="7"/>
        <v>4</v>
      </c>
    </row>
    <row r="17" spans="1:19" x14ac:dyDescent="0.3">
      <c r="A17" s="82" t="s">
        <v>915</v>
      </c>
      <c r="B17" s="64">
        <f>VLOOKUP($A17,'Return Data'!$B$7:$R$1700,3,0)</f>
        <v>44041</v>
      </c>
      <c r="C17" s="65">
        <f>VLOOKUP($A17,'Return Data'!$B$7:$R$1700,4,0)</f>
        <v>4741.4310999999998</v>
      </c>
      <c r="D17" s="65">
        <f>VLOOKUP($A17,'Return Data'!$B$7:$R$1700,9,0)</f>
        <v>109.93980000000001</v>
      </c>
      <c r="E17" s="66">
        <f t="shared" si="0"/>
        <v>4</v>
      </c>
      <c r="F17" s="65">
        <f>VLOOKUP($A17,'Return Data'!$B$7:$R$1700,10,0)</f>
        <v>48.590600000000002</v>
      </c>
      <c r="G17" s="66">
        <f t="shared" si="1"/>
        <v>4</v>
      </c>
      <c r="H17" s="65">
        <f>VLOOKUP($A17,'Return Data'!$B$7:$R$1700,11,0)</f>
        <v>60.156999999999996</v>
      </c>
      <c r="I17" s="66">
        <f t="shared" si="2"/>
        <v>5</v>
      </c>
      <c r="J17" s="65">
        <f>VLOOKUP($A17,'Return Data'!$B$7:$R$1700,12,0)</f>
        <v>49.273000000000003</v>
      </c>
      <c r="K17" s="66">
        <f t="shared" si="3"/>
        <v>3</v>
      </c>
      <c r="L17" s="65">
        <f>VLOOKUP($A17,'Return Data'!$B$7:$R$1700,13,0)</f>
        <v>47.862400000000001</v>
      </c>
      <c r="M17" s="66">
        <f t="shared" si="4"/>
        <v>3</v>
      </c>
      <c r="N17" s="65">
        <f>VLOOKUP($A17,'Return Data'!$B$7:$R$1700,17,0)</f>
        <v>31.952999999999999</v>
      </c>
      <c r="O17" s="66">
        <f t="shared" si="5"/>
        <v>3</v>
      </c>
      <c r="P17" s="65">
        <f>VLOOKUP($A17,'Return Data'!$B$7:$R$1700,14,0)</f>
        <v>21.482800000000001</v>
      </c>
      <c r="Q17" s="66">
        <f t="shared" si="6"/>
        <v>8</v>
      </c>
      <c r="R17" s="65">
        <f>VLOOKUP($A17,'Return Data'!$B$7:$R$1700,16,0)</f>
        <v>11.0633</v>
      </c>
      <c r="S17" s="67">
        <f t="shared" si="7"/>
        <v>5</v>
      </c>
    </row>
    <row r="18" spans="1:19" x14ac:dyDescent="0.3">
      <c r="A18" s="82" t="s">
        <v>916</v>
      </c>
      <c r="B18" s="64">
        <f>VLOOKUP($A18,'Return Data'!$B$7:$R$1700,3,0)</f>
        <v>44041</v>
      </c>
      <c r="C18" s="65">
        <f>VLOOKUP($A18,'Return Data'!$B$7:$R$1700,4,0)</f>
        <v>4663.0955000000004</v>
      </c>
      <c r="D18" s="65">
        <f>VLOOKUP($A18,'Return Data'!$B$7:$R$1700,9,0)</f>
        <v>110.68940000000001</v>
      </c>
      <c r="E18" s="66">
        <f t="shared" si="0"/>
        <v>2</v>
      </c>
      <c r="F18" s="65">
        <f>VLOOKUP($A18,'Return Data'!$B$7:$R$1700,10,0)</f>
        <v>48.542700000000004</v>
      </c>
      <c r="G18" s="66">
        <f t="shared" si="1"/>
        <v>5</v>
      </c>
      <c r="H18" s="65">
        <f>VLOOKUP($A18,'Return Data'!$B$7:$R$1700,11,0)</f>
        <v>59.967599999999997</v>
      </c>
      <c r="I18" s="66">
        <f t="shared" si="2"/>
        <v>7</v>
      </c>
      <c r="J18" s="65">
        <f>VLOOKUP($A18,'Return Data'!$B$7:$R$1700,12,0)</f>
        <v>48.923900000000003</v>
      </c>
      <c r="K18" s="66">
        <f t="shared" si="3"/>
        <v>5</v>
      </c>
      <c r="L18" s="65">
        <f>VLOOKUP($A18,'Return Data'!$B$7:$R$1700,13,0)</f>
        <v>47.483800000000002</v>
      </c>
      <c r="M18" s="66">
        <f t="shared" si="4"/>
        <v>7</v>
      </c>
      <c r="N18" s="65">
        <f>VLOOKUP($A18,'Return Data'!$B$7:$R$1700,17,0)</f>
        <v>31.904199999999999</v>
      </c>
      <c r="O18" s="66">
        <f t="shared" si="5"/>
        <v>5</v>
      </c>
      <c r="P18" s="65">
        <f>VLOOKUP($A18,'Return Data'!$B$7:$R$1700,14,0)</f>
        <v>21.624600000000001</v>
      </c>
      <c r="Q18" s="66">
        <f t="shared" si="6"/>
        <v>3</v>
      </c>
      <c r="R18" s="65">
        <f>VLOOKUP($A18,'Return Data'!$B$7:$R$1700,16,0)</f>
        <v>12.739699999999999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109.81357272727273</v>
      </c>
      <c r="E20" s="88"/>
      <c r="F20" s="89">
        <f>AVERAGE(F8:F18)</f>
        <v>48.455654545454543</v>
      </c>
      <c r="G20" s="88"/>
      <c r="H20" s="89">
        <f>AVERAGE(H8:H18)</f>
        <v>59.818218181818182</v>
      </c>
      <c r="I20" s="88"/>
      <c r="J20" s="89">
        <f>AVERAGE(J8:J18)</f>
        <v>48.771954545454555</v>
      </c>
      <c r="K20" s="88"/>
      <c r="L20" s="89">
        <f>AVERAGE(L8:L18)</f>
        <v>47.537645454545448</v>
      </c>
      <c r="M20" s="88"/>
      <c r="N20" s="89">
        <f>AVERAGE(N8:N18)</f>
        <v>31.843681818181814</v>
      </c>
      <c r="O20" s="88"/>
      <c r="P20" s="89">
        <f>AVERAGE(P8:P18)</f>
        <v>21.509218181818184</v>
      </c>
      <c r="Q20" s="88"/>
      <c r="R20" s="89">
        <f>AVERAGE(R8:R18)</f>
        <v>10.520745454545454</v>
      </c>
      <c r="S20" s="90"/>
    </row>
    <row r="21" spans="1:19" x14ac:dyDescent="0.3">
      <c r="A21" s="87" t="s">
        <v>28</v>
      </c>
      <c r="B21" s="88"/>
      <c r="C21" s="88"/>
      <c r="D21" s="89">
        <f>MIN(D8:D18)</f>
        <v>108.9659</v>
      </c>
      <c r="E21" s="88"/>
      <c r="F21" s="89">
        <f>MIN(F8:F18)</f>
        <v>47.858199999999997</v>
      </c>
      <c r="G21" s="88"/>
      <c r="H21" s="89">
        <f>MIN(H8:H18)</f>
        <v>58.7</v>
      </c>
      <c r="I21" s="88"/>
      <c r="J21" s="89">
        <f>MIN(J8:J18)</f>
        <v>47.5197</v>
      </c>
      <c r="K21" s="88"/>
      <c r="L21" s="89">
        <f>MIN(L8:L18)</f>
        <v>46.8429</v>
      </c>
      <c r="M21" s="88"/>
      <c r="N21" s="89">
        <f>MIN(N8:N18)</f>
        <v>31.514600000000002</v>
      </c>
      <c r="O21" s="88"/>
      <c r="P21" s="89">
        <f>MIN(P8:P18)</f>
        <v>21.119199999999999</v>
      </c>
      <c r="Q21" s="88"/>
      <c r="R21" s="89">
        <f>MIN(R8:R18)</f>
        <v>6.1877000000000004</v>
      </c>
      <c r="S21" s="90"/>
    </row>
    <row r="22" spans="1:19" ht="15" thickBot="1" x14ac:dyDescent="0.35">
      <c r="A22" s="91" t="s">
        <v>29</v>
      </c>
      <c r="B22" s="92"/>
      <c r="C22" s="92"/>
      <c r="D22" s="93">
        <f>MAX(D8:D18)</f>
        <v>110.7619</v>
      </c>
      <c r="E22" s="92"/>
      <c r="F22" s="93">
        <f>MAX(F8:F18)</f>
        <v>49.416800000000002</v>
      </c>
      <c r="G22" s="92"/>
      <c r="H22" s="93">
        <f>MAX(H8:H18)</f>
        <v>60.480600000000003</v>
      </c>
      <c r="I22" s="92"/>
      <c r="J22" s="93">
        <f>MAX(J8:J18)</f>
        <v>49.681699999999999</v>
      </c>
      <c r="K22" s="92"/>
      <c r="L22" s="93">
        <f>MAX(L8:L18)</f>
        <v>48.0732</v>
      </c>
      <c r="M22" s="92"/>
      <c r="N22" s="93">
        <f>MAX(N8:N18)</f>
        <v>32.147599999999997</v>
      </c>
      <c r="O22" s="92"/>
      <c r="P22" s="93">
        <f>MAX(P8:P18)</f>
        <v>21.738499999999998</v>
      </c>
      <c r="Q22" s="92"/>
      <c r="R22" s="93">
        <f>MAX(R8:R18)</f>
        <v>13.5854</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44041</v>
      </c>
      <c r="C8" s="65">
        <f>VLOOKUP($A8,'Return Data'!$B$7:$R$1700,4,0)</f>
        <v>16.477799999999998</v>
      </c>
      <c r="D8" s="65">
        <f>VLOOKUP($A8,'Return Data'!$B$7:$R$1700,9,0)</f>
        <v>115.3814</v>
      </c>
      <c r="E8" s="66">
        <f>RANK(D8,D$8:D$18,0)</f>
        <v>5</v>
      </c>
      <c r="F8" s="65">
        <f>VLOOKUP($A8,'Return Data'!$B$7:$R$1700,10,0)</f>
        <v>34.630299999999998</v>
      </c>
      <c r="G8" s="66">
        <f>RANK(F8,F$8:F$18,0)</f>
        <v>11</v>
      </c>
      <c r="H8" s="65">
        <f>VLOOKUP($A8,'Return Data'!$B$7:$R$1700,11,0)</f>
        <v>59.349400000000003</v>
      </c>
      <c r="I8" s="66">
        <f>RANK(H8,H$8:H$18,0)</f>
        <v>11</v>
      </c>
      <c r="J8" s="65">
        <f>VLOOKUP($A8,'Return Data'!$B$7:$R$1700,12,0)</f>
        <v>48.035899999999998</v>
      </c>
      <c r="K8" s="66">
        <f>RANK(J8,J$8:J$18,0)</f>
        <v>11</v>
      </c>
      <c r="L8" s="65">
        <f>VLOOKUP($A8,'Return Data'!$B$7:$R$1700,13,0)</f>
        <v>48.630400000000002</v>
      </c>
      <c r="M8" s="66">
        <f>RANK(L8,L$8:L$18,0)</f>
        <v>10</v>
      </c>
      <c r="N8" s="65">
        <f>VLOOKUP($A8,'Return Data'!$B$7:$R$1700,17,0)</f>
        <v>31.154199999999999</v>
      </c>
      <c r="O8" s="66">
        <f>RANK(N8,N$8:N$18,0)</f>
        <v>9</v>
      </c>
      <c r="P8" s="65">
        <f>VLOOKUP($A8,'Return Data'!$B$7:$R$1700,14,0)</f>
        <v>21.1524</v>
      </c>
      <c r="Q8" s="66">
        <f>RANK(P8,P$8:P$18,0)</f>
        <v>10</v>
      </c>
      <c r="R8" s="65">
        <f>VLOOKUP($A8,'Return Data'!$B$7:$R$1700,16,0)</f>
        <v>6.1528</v>
      </c>
      <c r="S8" s="67">
        <f>RANK(R8,R$8:R$18,0)</f>
        <v>7</v>
      </c>
    </row>
    <row r="9" spans="1:19" x14ac:dyDescent="0.3">
      <c r="A9" s="82" t="s">
        <v>898</v>
      </c>
      <c r="B9" s="64">
        <f>VLOOKUP($A9,'Return Data'!$B$7:$R$1700,3,0)</f>
        <v>44041</v>
      </c>
      <c r="C9" s="65">
        <f>VLOOKUP($A9,'Return Data'!$B$7:$R$1700,4,0)</f>
        <v>16.337199999999999</v>
      </c>
      <c r="D9" s="65">
        <f>VLOOKUP($A9,'Return Data'!$B$7:$R$1700,9,0)</f>
        <v>106.7766</v>
      </c>
      <c r="E9" s="66">
        <f t="shared" ref="E9:E18" si="0">RANK(D9,D$8:D$18,0)</f>
        <v>11</v>
      </c>
      <c r="F9" s="65">
        <f>VLOOKUP($A9,'Return Data'!$B$7:$R$1700,10,0)</f>
        <v>37.387799999999999</v>
      </c>
      <c r="G9" s="66">
        <f t="shared" ref="G9:G18" si="1">RANK(F9,F$8:F$18,0)</f>
        <v>9</v>
      </c>
      <c r="H9" s="65">
        <f>VLOOKUP($A9,'Return Data'!$B$7:$R$1700,11,0)</f>
        <v>61.189100000000003</v>
      </c>
      <c r="I9" s="66">
        <f t="shared" ref="I9:I18" si="2">RANK(H9,H$8:H$18,0)</f>
        <v>5</v>
      </c>
      <c r="J9" s="65">
        <f>VLOOKUP($A9,'Return Data'!$B$7:$R$1700,12,0)</f>
        <v>48.600200000000001</v>
      </c>
      <c r="K9" s="66">
        <f t="shared" ref="K9:K18" si="3">RANK(J9,J$8:J$18,0)</f>
        <v>9</v>
      </c>
      <c r="L9" s="65">
        <f>VLOOKUP($A9,'Return Data'!$B$7:$R$1700,13,0)</f>
        <v>51.095399999999998</v>
      </c>
      <c r="M9" s="66">
        <f t="shared" ref="M9:M18" si="4">RANK(L9,L$8:L$18,0)</f>
        <v>5</v>
      </c>
      <c r="N9" s="65">
        <f>VLOOKUP($A9,'Return Data'!$B$7:$R$1700,17,0)</f>
        <v>31.385300000000001</v>
      </c>
      <c r="O9" s="66">
        <f t="shared" ref="O9:O18" si="5">RANK(N9,N$8:N$18,0)</f>
        <v>8</v>
      </c>
      <c r="P9" s="65">
        <f>VLOOKUP($A9,'Return Data'!$B$7:$R$1700,14,0)</f>
        <v>21.393699999999999</v>
      </c>
      <c r="Q9" s="66">
        <f t="shared" ref="Q9:Q18" si="6">RANK(P9,P$8:P$18,0)</f>
        <v>8</v>
      </c>
      <c r="R9" s="65">
        <f>VLOOKUP($A9,'Return Data'!$B$7:$R$1700,16,0)</f>
        <v>5.7492999999999999</v>
      </c>
      <c r="S9" s="67">
        <f t="shared" ref="S9:S18" si="7">RANK(R9,R$8:R$18,0)</f>
        <v>10</v>
      </c>
    </row>
    <row r="10" spans="1:19" x14ac:dyDescent="0.3">
      <c r="A10" s="82" t="s">
        <v>899</v>
      </c>
      <c r="B10" s="64">
        <f>VLOOKUP($A10,'Return Data'!$B$7:$R$1700,3,0)</f>
        <v>44040</v>
      </c>
      <c r="C10" s="65">
        <f>VLOOKUP($A10,'Return Data'!$B$7:$R$1700,4,0)</f>
        <v>22.766300000000001</v>
      </c>
      <c r="D10" s="65">
        <f>VLOOKUP($A10,'Return Data'!$B$7:$R$1700,9,0)</f>
        <v>259.27960000000002</v>
      </c>
      <c r="E10" s="66">
        <f t="shared" si="0"/>
        <v>1</v>
      </c>
      <c r="F10" s="65">
        <f>VLOOKUP($A10,'Return Data'!$B$7:$R$1700,10,0)</f>
        <v>115.91719999999999</v>
      </c>
      <c r="G10" s="66">
        <f t="shared" si="1"/>
        <v>1</v>
      </c>
      <c r="H10" s="65">
        <f>VLOOKUP($A10,'Return Data'!$B$7:$R$1700,11,0)</f>
        <v>109.7199</v>
      </c>
      <c r="I10" s="66">
        <f t="shared" si="2"/>
        <v>1</v>
      </c>
      <c r="J10" s="65">
        <f>VLOOKUP($A10,'Return Data'!$B$7:$R$1700,12,0)</f>
        <v>83.358800000000002</v>
      </c>
      <c r="K10" s="66">
        <f t="shared" si="3"/>
        <v>1</v>
      </c>
      <c r="L10" s="65">
        <f>VLOOKUP($A10,'Return Data'!$B$7:$R$1700,13,0)</f>
        <v>66.472200000000001</v>
      </c>
      <c r="M10" s="66">
        <f t="shared" si="4"/>
        <v>1</v>
      </c>
      <c r="N10" s="65">
        <f>VLOOKUP($A10,'Return Data'!$B$7:$R$1700,17,0)</f>
        <v>42.669499999999999</v>
      </c>
      <c r="O10" s="66">
        <f t="shared" si="5"/>
        <v>1</v>
      </c>
      <c r="P10" s="65">
        <f>VLOOKUP($A10,'Return Data'!$B$7:$R$1700,14,0)</f>
        <v>23.492000000000001</v>
      </c>
      <c r="Q10" s="66">
        <f t="shared" si="6"/>
        <v>1</v>
      </c>
      <c r="R10" s="65">
        <f>VLOOKUP($A10,'Return Data'!$B$7:$R$1700,16,0)</f>
        <v>6.5960999999999999</v>
      </c>
      <c r="S10" s="67">
        <f t="shared" si="7"/>
        <v>4</v>
      </c>
    </row>
    <row r="11" spans="1:19" x14ac:dyDescent="0.3">
      <c r="A11" s="82" t="s">
        <v>901</v>
      </c>
      <c r="B11" s="64">
        <f>VLOOKUP($A11,'Return Data'!$B$7:$R$1700,3,0)</f>
        <v>44041</v>
      </c>
      <c r="C11" s="65">
        <f>VLOOKUP($A11,'Return Data'!$B$7:$R$1700,4,0)</f>
        <v>16.9633</v>
      </c>
      <c r="D11" s="65">
        <f>VLOOKUP($A11,'Return Data'!$B$7:$R$1700,9,0)</f>
        <v>111.5535</v>
      </c>
      <c r="E11" s="66">
        <f t="shared" si="0"/>
        <v>8</v>
      </c>
      <c r="F11" s="65">
        <f>VLOOKUP($A11,'Return Data'!$B$7:$R$1700,10,0)</f>
        <v>37.509799999999998</v>
      </c>
      <c r="G11" s="66">
        <f t="shared" si="1"/>
        <v>8</v>
      </c>
      <c r="H11" s="65">
        <f>VLOOKUP($A11,'Return Data'!$B$7:$R$1700,11,0)</f>
        <v>62.505200000000002</v>
      </c>
      <c r="I11" s="66">
        <f t="shared" si="2"/>
        <v>2</v>
      </c>
      <c r="J11" s="65">
        <f>VLOOKUP($A11,'Return Data'!$B$7:$R$1700,12,0)</f>
        <v>50.225700000000003</v>
      </c>
      <c r="K11" s="66">
        <f t="shared" si="3"/>
        <v>4</v>
      </c>
      <c r="L11" s="65">
        <f>VLOOKUP($A11,'Return Data'!$B$7:$R$1700,13,0)</f>
        <v>50.116</v>
      </c>
      <c r="M11" s="66">
        <f t="shared" si="4"/>
        <v>7</v>
      </c>
      <c r="N11" s="65">
        <f>VLOOKUP($A11,'Return Data'!$B$7:$R$1700,17,0)</f>
        <v>31.6724</v>
      </c>
      <c r="O11" s="66">
        <f t="shared" si="5"/>
        <v>7</v>
      </c>
      <c r="P11" s="65">
        <f>VLOOKUP($A11,'Return Data'!$B$7:$R$1700,14,0)</f>
        <v>21.609000000000002</v>
      </c>
      <c r="Q11" s="66">
        <f t="shared" si="6"/>
        <v>6</v>
      </c>
      <c r="R11" s="65">
        <f>VLOOKUP($A11,'Return Data'!$B$7:$R$1700,16,0)</f>
        <v>6.2271999999999998</v>
      </c>
      <c r="S11" s="67">
        <f t="shared" si="7"/>
        <v>6</v>
      </c>
    </row>
    <row r="12" spans="1:19" x14ac:dyDescent="0.3">
      <c r="A12" s="82" t="s">
        <v>903</v>
      </c>
      <c r="B12" s="64">
        <f>VLOOKUP($A12,'Return Data'!$B$7:$R$1700,3,0)</f>
        <v>44041</v>
      </c>
      <c r="C12" s="65">
        <f>VLOOKUP($A12,'Return Data'!$B$7:$R$1700,4,0)</f>
        <v>17.5426</v>
      </c>
      <c r="D12" s="65">
        <f>VLOOKUP($A12,'Return Data'!$B$7:$R$1700,9,0)</f>
        <v>111.00369999999999</v>
      </c>
      <c r="E12" s="66">
        <f t="shared" si="0"/>
        <v>9</v>
      </c>
      <c r="F12" s="65">
        <f>VLOOKUP($A12,'Return Data'!$B$7:$R$1700,10,0)</f>
        <v>36.420499999999997</v>
      </c>
      <c r="G12" s="66">
        <f t="shared" si="1"/>
        <v>10</v>
      </c>
      <c r="H12" s="65">
        <f>VLOOKUP($A12,'Return Data'!$B$7:$R$1700,11,0)</f>
        <v>61.5381</v>
      </c>
      <c r="I12" s="66">
        <f t="shared" si="2"/>
        <v>4</v>
      </c>
      <c r="J12" s="65">
        <f>VLOOKUP($A12,'Return Data'!$B$7:$R$1700,12,0)</f>
        <v>48.0837</v>
      </c>
      <c r="K12" s="66">
        <f t="shared" si="3"/>
        <v>10</v>
      </c>
      <c r="L12" s="65">
        <f>VLOOKUP($A12,'Return Data'!$B$7:$R$1700,13,0)</f>
        <v>49.354300000000002</v>
      </c>
      <c r="M12" s="66">
        <f t="shared" si="4"/>
        <v>9</v>
      </c>
      <c r="N12" s="65">
        <f>VLOOKUP($A12,'Return Data'!$B$7:$R$1700,17,0)</f>
        <v>30.892700000000001</v>
      </c>
      <c r="O12" s="66">
        <f t="shared" si="5"/>
        <v>11</v>
      </c>
      <c r="P12" s="65">
        <f>VLOOKUP($A12,'Return Data'!$B$7:$R$1700,14,0)</f>
        <v>22.034099999999999</v>
      </c>
      <c r="Q12" s="66">
        <f t="shared" si="6"/>
        <v>3</v>
      </c>
      <c r="R12" s="65">
        <f>VLOOKUP($A12,'Return Data'!$B$7:$R$1700,16,0)</f>
        <v>6.5910000000000002</v>
      </c>
      <c r="S12" s="67">
        <f t="shared" si="7"/>
        <v>5</v>
      </c>
    </row>
    <row r="13" spans="1:19" x14ac:dyDescent="0.3">
      <c r="A13" s="82" t="s">
        <v>905</v>
      </c>
      <c r="B13" s="64">
        <f>VLOOKUP($A13,'Return Data'!$B$7:$R$1700,3,0)</f>
        <v>44041</v>
      </c>
      <c r="C13" s="65">
        <f>VLOOKUP($A13,'Return Data'!$B$7:$R$1700,4,0)</f>
        <v>14.7849</v>
      </c>
      <c r="D13" s="65">
        <f>VLOOKUP($A13,'Return Data'!$B$7:$R$1700,9,0)</f>
        <v>133.441</v>
      </c>
      <c r="E13" s="66">
        <f t="shared" si="0"/>
        <v>2</v>
      </c>
      <c r="F13" s="65">
        <f>VLOOKUP($A13,'Return Data'!$B$7:$R$1700,10,0)</f>
        <v>51.979500000000002</v>
      </c>
      <c r="G13" s="66">
        <f t="shared" si="1"/>
        <v>2</v>
      </c>
      <c r="H13" s="65">
        <f>VLOOKUP($A13,'Return Data'!$B$7:$R$1700,11,0)</f>
        <v>60.9512</v>
      </c>
      <c r="I13" s="66">
        <f t="shared" si="2"/>
        <v>8</v>
      </c>
      <c r="J13" s="65">
        <f>VLOOKUP($A13,'Return Data'!$B$7:$R$1700,12,0)</f>
        <v>49.330599999999997</v>
      </c>
      <c r="K13" s="66">
        <f t="shared" si="3"/>
        <v>7</v>
      </c>
      <c r="L13" s="65">
        <f>VLOOKUP($A13,'Return Data'!$B$7:$R$1700,13,0)</f>
        <v>47.334400000000002</v>
      </c>
      <c r="M13" s="66">
        <f t="shared" si="4"/>
        <v>11</v>
      </c>
      <c r="N13" s="65">
        <f>VLOOKUP($A13,'Return Data'!$B$7:$R$1700,17,0)</f>
        <v>31.0289</v>
      </c>
      <c r="O13" s="66">
        <f t="shared" si="5"/>
        <v>10</v>
      </c>
      <c r="P13" s="65">
        <f>VLOOKUP($A13,'Return Data'!$B$7:$R$1700,14,0)</f>
        <v>20.514199999999999</v>
      </c>
      <c r="Q13" s="66">
        <f t="shared" si="6"/>
        <v>11</v>
      </c>
      <c r="R13" s="65">
        <f>VLOOKUP($A13,'Return Data'!$B$7:$R$1700,16,0)</f>
        <v>5.0339</v>
      </c>
      <c r="S13" s="67">
        <f t="shared" si="7"/>
        <v>11</v>
      </c>
    </row>
    <row r="14" spans="1:19" x14ac:dyDescent="0.3">
      <c r="A14" s="82" t="s">
        <v>907</v>
      </c>
      <c r="B14" s="64">
        <f>VLOOKUP($A14,'Return Data'!$B$7:$R$1700,3,0)</f>
        <v>44041</v>
      </c>
      <c r="C14" s="65">
        <f>VLOOKUP($A14,'Return Data'!$B$7:$R$1700,4,0)</f>
        <v>16.247399999999999</v>
      </c>
      <c r="D14" s="65">
        <f>VLOOKUP($A14,'Return Data'!$B$7:$R$1700,9,0)</f>
        <v>129.51050000000001</v>
      </c>
      <c r="E14" s="66">
        <f t="shared" si="0"/>
        <v>3</v>
      </c>
      <c r="F14" s="65">
        <f>VLOOKUP($A14,'Return Data'!$B$7:$R$1700,10,0)</f>
        <v>45.411200000000001</v>
      </c>
      <c r="G14" s="66">
        <f t="shared" si="1"/>
        <v>3</v>
      </c>
      <c r="H14" s="65">
        <f>VLOOKUP($A14,'Return Data'!$B$7:$R$1700,11,0)</f>
        <v>61.914200000000001</v>
      </c>
      <c r="I14" s="66">
        <f t="shared" si="2"/>
        <v>3</v>
      </c>
      <c r="J14" s="65">
        <f>VLOOKUP($A14,'Return Data'!$B$7:$R$1700,12,0)</f>
        <v>50.595100000000002</v>
      </c>
      <c r="K14" s="66">
        <f t="shared" si="3"/>
        <v>2</v>
      </c>
      <c r="L14" s="65">
        <f>VLOOKUP($A14,'Return Data'!$B$7:$R$1700,13,0)</f>
        <v>49.620699999999999</v>
      </c>
      <c r="M14" s="66">
        <f t="shared" si="4"/>
        <v>8</v>
      </c>
      <c r="N14" s="65">
        <f>VLOOKUP($A14,'Return Data'!$B$7:$R$1700,17,0)</f>
        <v>31.9313</v>
      </c>
      <c r="O14" s="66">
        <f t="shared" si="5"/>
        <v>5</v>
      </c>
      <c r="P14" s="65">
        <f>VLOOKUP($A14,'Return Data'!$B$7:$R$1700,14,0)</f>
        <v>21.761199999999999</v>
      </c>
      <c r="Q14" s="66">
        <f t="shared" si="6"/>
        <v>5</v>
      </c>
      <c r="R14" s="65">
        <f>VLOOKUP($A14,'Return Data'!$B$7:$R$1700,16,0)</f>
        <v>5.7680999999999996</v>
      </c>
      <c r="S14" s="67">
        <f t="shared" si="7"/>
        <v>9</v>
      </c>
    </row>
    <row r="15" spans="1:19" x14ac:dyDescent="0.3">
      <c r="A15" s="82" t="s">
        <v>909</v>
      </c>
      <c r="B15" s="64">
        <f>VLOOKUP($A15,'Return Data'!$B$7:$R$1700,3,0)</f>
        <v>44041</v>
      </c>
      <c r="C15" s="65">
        <f>VLOOKUP($A15,'Return Data'!$B$7:$R$1700,4,0)</f>
        <v>21.910699999999999</v>
      </c>
      <c r="D15" s="65">
        <f>VLOOKUP($A15,'Return Data'!$B$7:$R$1700,9,0)</f>
        <v>109.18729999999999</v>
      </c>
      <c r="E15" s="66">
        <f t="shared" si="0"/>
        <v>10</v>
      </c>
      <c r="F15" s="65">
        <f>VLOOKUP($A15,'Return Data'!$B$7:$R$1700,10,0)</f>
        <v>40.658099999999997</v>
      </c>
      <c r="G15" s="66">
        <f t="shared" si="1"/>
        <v>4</v>
      </c>
      <c r="H15" s="65">
        <f>VLOOKUP($A15,'Return Data'!$B$7:$R$1700,11,0)</f>
        <v>60.150700000000001</v>
      </c>
      <c r="I15" s="66">
        <f t="shared" si="2"/>
        <v>10</v>
      </c>
      <c r="J15" s="65">
        <f>VLOOKUP($A15,'Return Data'!$B$7:$R$1700,12,0)</f>
        <v>48.828600000000002</v>
      </c>
      <c r="K15" s="66">
        <f t="shared" si="3"/>
        <v>8</v>
      </c>
      <c r="L15" s="65">
        <f>VLOOKUP($A15,'Return Data'!$B$7:$R$1700,13,0)</f>
        <v>52.048900000000003</v>
      </c>
      <c r="M15" s="66">
        <f t="shared" si="4"/>
        <v>2</v>
      </c>
      <c r="N15" s="65">
        <f>VLOOKUP($A15,'Return Data'!$B$7:$R$1700,17,0)</f>
        <v>32.272500000000001</v>
      </c>
      <c r="O15" s="66">
        <f t="shared" si="5"/>
        <v>2</v>
      </c>
      <c r="P15" s="65">
        <f>VLOOKUP($A15,'Return Data'!$B$7:$R$1700,14,0)</f>
        <v>22.244900000000001</v>
      </c>
      <c r="Q15" s="66">
        <f t="shared" si="6"/>
        <v>2</v>
      </c>
      <c r="R15" s="65">
        <f>VLOOKUP($A15,'Return Data'!$B$7:$R$1700,16,0)</f>
        <v>8.7477999999999998</v>
      </c>
      <c r="S15" s="67">
        <f t="shared" si="7"/>
        <v>1</v>
      </c>
    </row>
    <row r="16" spans="1:19" x14ac:dyDescent="0.3">
      <c r="A16" s="82" t="s">
        <v>911</v>
      </c>
      <c r="B16" s="64">
        <f>VLOOKUP($A16,'Return Data'!$B$7:$R$1700,3,0)</f>
        <v>44041</v>
      </c>
      <c r="C16" s="65">
        <f>VLOOKUP($A16,'Return Data'!$B$7:$R$1700,4,0)</f>
        <v>21.8706</v>
      </c>
      <c r="D16" s="65">
        <f>VLOOKUP($A16,'Return Data'!$B$7:$R$1700,9,0)</f>
        <v>114.76009999999999</v>
      </c>
      <c r="E16" s="66">
        <f t="shared" si="0"/>
        <v>6</v>
      </c>
      <c r="F16" s="65">
        <f>VLOOKUP($A16,'Return Data'!$B$7:$R$1700,10,0)</f>
        <v>38.909599999999998</v>
      </c>
      <c r="G16" s="66">
        <f t="shared" si="1"/>
        <v>5</v>
      </c>
      <c r="H16" s="65">
        <f>VLOOKUP($A16,'Return Data'!$B$7:$R$1700,11,0)</f>
        <v>61.114199999999997</v>
      </c>
      <c r="I16" s="66">
        <f t="shared" si="2"/>
        <v>6</v>
      </c>
      <c r="J16" s="65">
        <f>VLOOKUP($A16,'Return Data'!$B$7:$R$1700,12,0)</f>
        <v>50.239199999999997</v>
      </c>
      <c r="K16" s="66">
        <f t="shared" si="3"/>
        <v>3</v>
      </c>
      <c r="L16" s="65">
        <f>VLOOKUP($A16,'Return Data'!$B$7:$R$1700,13,0)</f>
        <v>51.116199999999999</v>
      </c>
      <c r="M16" s="66">
        <f t="shared" si="4"/>
        <v>4</v>
      </c>
      <c r="N16" s="65">
        <f>VLOOKUP($A16,'Return Data'!$B$7:$R$1700,17,0)</f>
        <v>31.698699999999999</v>
      </c>
      <c r="O16" s="66">
        <f t="shared" si="5"/>
        <v>6</v>
      </c>
      <c r="P16" s="65">
        <f>VLOOKUP($A16,'Return Data'!$B$7:$R$1700,14,0)</f>
        <v>21.3124</v>
      </c>
      <c r="Q16" s="66">
        <f t="shared" si="6"/>
        <v>9</v>
      </c>
      <c r="R16" s="65">
        <f>VLOOKUP($A16,'Return Data'!$B$7:$R$1700,16,0)</f>
        <v>8.6788000000000007</v>
      </c>
      <c r="S16" s="67">
        <f t="shared" si="7"/>
        <v>2</v>
      </c>
    </row>
    <row r="17" spans="1:19" x14ac:dyDescent="0.3">
      <c r="A17" s="82" t="s">
        <v>913</v>
      </c>
      <c r="B17" s="64">
        <f>VLOOKUP($A17,'Return Data'!$B$7:$R$1700,3,0)</f>
        <v>44041</v>
      </c>
      <c r="C17" s="65">
        <f>VLOOKUP($A17,'Return Data'!$B$7:$R$1700,4,0)</f>
        <v>21.467500000000001</v>
      </c>
      <c r="D17" s="65">
        <f>VLOOKUP($A17,'Return Data'!$B$7:$R$1700,9,0)</f>
        <v>113.895</v>
      </c>
      <c r="E17" s="66">
        <f t="shared" si="0"/>
        <v>7</v>
      </c>
      <c r="F17" s="65">
        <f>VLOOKUP($A17,'Return Data'!$B$7:$R$1700,10,0)</f>
        <v>38.5871</v>
      </c>
      <c r="G17" s="66">
        <f t="shared" si="1"/>
        <v>7</v>
      </c>
      <c r="H17" s="65">
        <f>VLOOKUP($A17,'Return Data'!$B$7:$R$1700,11,0)</f>
        <v>61.083199999999998</v>
      </c>
      <c r="I17" s="66">
        <f t="shared" si="2"/>
        <v>7</v>
      </c>
      <c r="J17" s="65">
        <f>VLOOKUP($A17,'Return Data'!$B$7:$R$1700,12,0)</f>
        <v>49.720399999999998</v>
      </c>
      <c r="K17" s="66">
        <f t="shared" si="3"/>
        <v>6</v>
      </c>
      <c r="L17" s="65">
        <f>VLOOKUP($A17,'Return Data'!$B$7:$R$1700,13,0)</f>
        <v>50.882800000000003</v>
      </c>
      <c r="M17" s="66">
        <f t="shared" si="4"/>
        <v>6</v>
      </c>
      <c r="N17" s="65">
        <f>VLOOKUP($A17,'Return Data'!$B$7:$R$1700,17,0)</f>
        <v>32.046399999999998</v>
      </c>
      <c r="O17" s="66">
        <f t="shared" si="5"/>
        <v>4</v>
      </c>
      <c r="P17" s="65">
        <f>VLOOKUP($A17,'Return Data'!$B$7:$R$1700,14,0)</f>
        <v>21.412500000000001</v>
      </c>
      <c r="Q17" s="66">
        <f t="shared" si="6"/>
        <v>7</v>
      </c>
      <c r="R17" s="65">
        <f>VLOOKUP($A17,'Return Data'!$B$7:$R$1700,16,0)</f>
        <v>8.6556999999999995</v>
      </c>
      <c r="S17" s="67">
        <f t="shared" si="7"/>
        <v>3</v>
      </c>
    </row>
    <row r="18" spans="1:19" x14ac:dyDescent="0.3">
      <c r="A18" s="82" t="s">
        <v>914</v>
      </c>
      <c r="B18" s="64">
        <f>VLOOKUP($A18,'Return Data'!$B$7:$R$1700,3,0)</f>
        <v>44041</v>
      </c>
      <c r="C18" s="65">
        <f>VLOOKUP($A18,'Return Data'!$B$7:$R$1700,4,0)</f>
        <v>16.545000000000002</v>
      </c>
      <c r="D18" s="65">
        <f>VLOOKUP($A18,'Return Data'!$B$7:$R$1700,9,0)</f>
        <v>117.8169</v>
      </c>
      <c r="E18" s="66">
        <f t="shared" si="0"/>
        <v>4</v>
      </c>
      <c r="F18" s="65">
        <f>VLOOKUP($A18,'Return Data'!$B$7:$R$1700,10,0)</f>
        <v>38.8932</v>
      </c>
      <c r="G18" s="66">
        <f t="shared" si="1"/>
        <v>6</v>
      </c>
      <c r="H18" s="65">
        <f>VLOOKUP($A18,'Return Data'!$B$7:$R$1700,11,0)</f>
        <v>60.871899999999997</v>
      </c>
      <c r="I18" s="66">
        <f t="shared" si="2"/>
        <v>9</v>
      </c>
      <c r="J18" s="65">
        <f>VLOOKUP($A18,'Return Data'!$B$7:$R$1700,12,0)</f>
        <v>49.740400000000001</v>
      </c>
      <c r="K18" s="66">
        <f t="shared" si="3"/>
        <v>5</v>
      </c>
      <c r="L18" s="65">
        <f>VLOOKUP($A18,'Return Data'!$B$7:$R$1700,13,0)</f>
        <v>51.954999999999998</v>
      </c>
      <c r="M18" s="66">
        <f t="shared" si="4"/>
        <v>3</v>
      </c>
      <c r="N18" s="65">
        <f>VLOOKUP($A18,'Return Data'!$B$7:$R$1700,17,0)</f>
        <v>32.070700000000002</v>
      </c>
      <c r="O18" s="66">
        <f t="shared" si="5"/>
        <v>3</v>
      </c>
      <c r="P18" s="65">
        <f>VLOOKUP($A18,'Return Data'!$B$7:$R$1700,14,0)</f>
        <v>21.8568</v>
      </c>
      <c r="Q18" s="66">
        <f t="shared" si="6"/>
        <v>4</v>
      </c>
      <c r="R18" s="65">
        <f>VLOOKUP($A18,'Return Data'!$B$7:$R$1700,16,0)</f>
        <v>5.8304999999999998</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129.32778181818182</v>
      </c>
      <c r="E20" s="88"/>
      <c r="F20" s="89">
        <f>AVERAGE(F8:F18)</f>
        <v>46.936754545454548</v>
      </c>
      <c r="G20" s="88"/>
      <c r="H20" s="89">
        <f>AVERAGE(H8:H18)</f>
        <v>65.489736363636354</v>
      </c>
      <c r="I20" s="88"/>
      <c r="J20" s="89">
        <f>AVERAGE(J8:J18)</f>
        <v>52.432600000000001</v>
      </c>
      <c r="K20" s="88"/>
      <c r="L20" s="89">
        <f>AVERAGE(L8:L18)</f>
        <v>51.693300000000001</v>
      </c>
      <c r="M20" s="88"/>
      <c r="N20" s="89">
        <f>AVERAGE(N8:N18)</f>
        <v>32.620236363636359</v>
      </c>
      <c r="O20" s="88"/>
      <c r="P20" s="89">
        <f>AVERAGE(P8:P18)</f>
        <v>21.707563636363634</v>
      </c>
      <c r="Q20" s="88"/>
      <c r="R20" s="89">
        <f>AVERAGE(R8:R18)</f>
        <v>6.7301090909090906</v>
      </c>
      <c r="S20" s="90"/>
    </row>
    <row r="21" spans="1:19" x14ac:dyDescent="0.3">
      <c r="A21" s="87" t="s">
        <v>28</v>
      </c>
      <c r="B21" s="88"/>
      <c r="C21" s="88"/>
      <c r="D21" s="89">
        <f>MIN(D8:D18)</f>
        <v>106.7766</v>
      </c>
      <c r="E21" s="88"/>
      <c r="F21" s="89">
        <f>MIN(F8:F18)</f>
        <v>34.630299999999998</v>
      </c>
      <c r="G21" s="88"/>
      <c r="H21" s="89">
        <f>MIN(H8:H18)</f>
        <v>59.349400000000003</v>
      </c>
      <c r="I21" s="88"/>
      <c r="J21" s="89">
        <f>MIN(J8:J18)</f>
        <v>48.035899999999998</v>
      </c>
      <c r="K21" s="88"/>
      <c r="L21" s="89">
        <f>MIN(L8:L18)</f>
        <v>47.334400000000002</v>
      </c>
      <c r="M21" s="88"/>
      <c r="N21" s="89">
        <f>MIN(N8:N18)</f>
        <v>30.892700000000001</v>
      </c>
      <c r="O21" s="88"/>
      <c r="P21" s="89">
        <f>MIN(P8:P18)</f>
        <v>20.514199999999999</v>
      </c>
      <c r="Q21" s="88"/>
      <c r="R21" s="89">
        <f>MIN(R8:R18)</f>
        <v>5.0339</v>
      </c>
      <c r="S21" s="90"/>
    </row>
    <row r="22" spans="1:19" ht="15" thickBot="1" x14ac:dyDescent="0.35">
      <c r="A22" s="91" t="s">
        <v>29</v>
      </c>
      <c r="B22" s="92"/>
      <c r="C22" s="92"/>
      <c r="D22" s="93">
        <f>MAX(D8:D18)</f>
        <v>259.27960000000002</v>
      </c>
      <c r="E22" s="92"/>
      <c r="F22" s="93">
        <f>MAX(F8:F18)</f>
        <v>115.91719999999999</v>
      </c>
      <c r="G22" s="92"/>
      <c r="H22" s="93">
        <f>MAX(H8:H18)</f>
        <v>109.7199</v>
      </c>
      <c r="I22" s="92"/>
      <c r="J22" s="93">
        <f>MAX(J8:J18)</f>
        <v>83.358800000000002</v>
      </c>
      <c r="K22" s="92"/>
      <c r="L22" s="93">
        <f>MAX(L8:L18)</f>
        <v>66.472200000000001</v>
      </c>
      <c r="M22" s="92"/>
      <c r="N22" s="93">
        <f>MAX(N8:N18)</f>
        <v>42.669499999999999</v>
      </c>
      <c r="O22" s="92"/>
      <c r="P22" s="93">
        <f>MAX(P8:P18)</f>
        <v>23.492000000000001</v>
      </c>
      <c r="Q22" s="92"/>
      <c r="R22" s="93">
        <f>MAX(R8:R18)</f>
        <v>8.7477999999999998</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44041</v>
      </c>
      <c r="C8" s="65">
        <f>VLOOKUP($A8,'Return Data'!$B$7:$R$1700,4,0)</f>
        <v>226.33</v>
      </c>
      <c r="D8" s="65">
        <f>VLOOKUP($A8,'Return Data'!$B$7:$R$1700,10,0)</f>
        <v>15.835000000000001</v>
      </c>
      <c r="E8" s="66">
        <f>RANK(D8,D$8:D$36,0)</f>
        <v>6</v>
      </c>
      <c r="F8" s="65">
        <f>VLOOKUP($A8,'Return Data'!$B$7:$R$1700,11,0)</f>
        <v>-9.1517999999999997</v>
      </c>
      <c r="G8" s="66">
        <f>RANK(F8,F$8:F$36,0)</f>
        <v>20</v>
      </c>
      <c r="H8" s="65">
        <f>VLOOKUP($A8,'Return Data'!$B$7:$R$1700,12,0)</f>
        <v>-5.7312000000000003</v>
      </c>
      <c r="I8" s="66">
        <f>RANK(H8,H$8:H$36,0)</f>
        <v>17</v>
      </c>
      <c r="J8" s="65">
        <f>VLOOKUP($A8,'Return Data'!$B$7:$R$1700,13,0)</f>
        <v>-2.0131999999999999</v>
      </c>
      <c r="K8" s="66">
        <f>RANK(J8,J$8:J$36,0)</f>
        <v>23</v>
      </c>
      <c r="L8" s="65">
        <f>VLOOKUP($A8,'Return Data'!$B$7:$R$1700,17,0)</f>
        <v>-1.9685999999999999</v>
      </c>
      <c r="M8" s="66">
        <f>RANK(L8,L$8:L$36,0)</f>
        <v>23</v>
      </c>
      <c r="N8" s="65">
        <f>VLOOKUP($A8,'Return Data'!$B$7:$R$1700,14,0)</f>
        <v>1.0185999999999999</v>
      </c>
      <c r="O8" s="66">
        <f>RANK(N8,N$8:N$36,0)</f>
        <v>23</v>
      </c>
      <c r="P8" s="65">
        <f>VLOOKUP($A8,'Return Data'!$B$7:$R$1700,15,0)</f>
        <v>5.9852999999999996</v>
      </c>
      <c r="Q8" s="66">
        <f>RANK(P8,P$8:P$36,0)</f>
        <v>15</v>
      </c>
      <c r="R8" s="65">
        <f>VLOOKUP($A8,'Return Data'!$B$7:$R$1700,16,0)</f>
        <v>11.3459</v>
      </c>
      <c r="S8" s="67">
        <f>RANK(R8,R$8:R$36,0)</f>
        <v>10</v>
      </c>
    </row>
    <row r="9" spans="1:20" x14ac:dyDescent="0.3">
      <c r="A9" s="63" t="s">
        <v>977</v>
      </c>
      <c r="B9" s="64">
        <f>VLOOKUP($A9,'Return Data'!$B$7:$R$1700,3,0)</f>
        <v>44041</v>
      </c>
      <c r="C9" s="65">
        <f>VLOOKUP($A9,'Return Data'!$B$7:$R$1700,4,0)</f>
        <v>33.17</v>
      </c>
      <c r="D9" s="65">
        <f>VLOOKUP($A9,'Return Data'!$B$7:$R$1700,10,0)</f>
        <v>10.089600000000001</v>
      </c>
      <c r="E9" s="66">
        <f t="shared" ref="E9:E36" si="0">RANK(D9,D$8:D$36,0)</f>
        <v>29</v>
      </c>
      <c r="F9" s="65">
        <f>VLOOKUP($A9,'Return Data'!$B$7:$R$1700,11,0)</f>
        <v>-5.5523999999999996</v>
      </c>
      <c r="G9" s="66">
        <f t="shared" ref="G9:G36" si="1">RANK(F9,F$8:F$36,0)</f>
        <v>6</v>
      </c>
      <c r="H9" s="65">
        <f>VLOOKUP($A9,'Return Data'!$B$7:$R$1700,12,0)</f>
        <v>-2.5558000000000001</v>
      </c>
      <c r="I9" s="66">
        <f t="shared" ref="I9:I36" si="2">RANK(H9,H$8:H$36,0)</f>
        <v>7</v>
      </c>
      <c r="J9" s="65">
        <f>VLOOKUP($A9,'Return Data'!$B$7:$R$1700,13,0)</f>
        <v>6.4164000000000003</v>
      </c>
      <c r="K9" s="66">
        <f t="shared" ref="K9:K36" si="3">RANK(J9,J$8:J$36,0)</f>
        <v>3</v>
      </c>
      <c r="L9" s="65">
        <f>VLOOKUP($A9,'Return Data'!$B$7:$R$1700,17,0)</f>
        <v>4.4379999999999997</v>
      </c>
      <c r="M9" s="66">
        <f t="shared" ref="M9:M36" si="4">RANK(L9,L$8:L$36,0)</f>
        <v>3</v>
      </c>
      <c r="N9" s="65">
        <f>VLOOKUP($A9,'Return Data'!$B$7:$R$1700,14,0)</f>
        <v>10.4565</v>
      </c>
      <c r="O9" s="66">
        <f t="shared" ref="O9:O36" si="5">RANK(N9,N$8:N$36,0)</f>
        <v>1</v>
      </c>
      <c r="P9" s="65">
        <f>VLOOKUP($A9,'Return Data'!$B$7:$R$1700,15,0)</f>
        <v>10.328799999999999</v>
      </c>
      <c r="Q9" s="66">
        <f t="shared" ref="Q9:Q36" si="6">RANK(P9,P$8:P$36,0)</f>
        <v>1</v>
      </c>
      <c r="R9" s="65">
        <f>VLOOKUP($A9,'Return Data'!$B$7:$R$1700,16,0)</f>
        <v>14.1341</v>
      </c>
      <c r="S9" s="67">
        <f t="shared" ref="S9:S36" si="7">RANK(R9,R$8:R$36,0)</f>
        <v>2</v>
      </c>
    </row>
    <row r="10" spans="1:20" x14ac:dyDescent="0.3">
      <c r="A10" s="63" t="s">
        <v>980</v>
      </c>
      <c r="B10" s="64">
        <f>VLOOKUP($A10,'Return Data'!$B$7:$R$1700,3,0)</f>
        <v>44041</v>
      </c>
      <c r="C10" s="65">
        <f>VLOOKUP($A10,'Return Data'!$B$7:$R$1700,4,0)</f>
        <v>15.18</v>
      </c>
      <c r="D10" s="65">
        <f>VLOOKUP($A10,'Return Data'!$B$7:$R$1700,10,0)</f>
        <v>13.964</v>
      </c>
      <c r="E10" s="66">
        <f t="shared" si="0"/>
        <v>14</v>
      </c>
      <c r="F10" s="65">
        <f>VLOOKUP($A10,'Return Data'!$B$7:$R$1700,11,0)</f>
        <v>-6.8712</v>
      </c>
      <c r="G10" s="66">
        <f t="shared" si="1"/>
        <v>9</v>
      </c>
      <c r="H10" s="65">
        <f>VLOOKUP($A10,'Return Data'!$B$7:$R$1700,12,0)</f>
        <v>-3.2505000000000002</v>
      </c>
      <c r="I10" s="66">
        <f t="shared" si="2"/>
        <v>10</v>
      </c>
      <c r="J10" s="65">
        <f>VLOOKUP($A10,'Return Data'!$B$7:$R$1700,13,0)</f>
        <v>3.3355999999999999</v>
      </c>
      <c r="K10" s="66">
        <f t="shared" si="3"/>
        <v>10</v>
      </c>
      <c r="L10" s="65">
        <f>VLOOKUP($A10,'Return Data'!$B$7:$R$1700,17,0)</f>
        <v>0.79669999999999996</v>
      </c>
      <c r="M10" s="66">
        <f t="shared" si="4"/>
        <v>10</v>
      </c>
      <c r="N10" s="65">
        <f>VLOOKUP($A10,'Return Data'!$B$7:$R$1700,14,0)</f>
        <v>2.5587</v>
      </c>
      <c r="O10" s="66">
        <f t="shared" si="5"/>
        <v>17</v>
      </c>
      <c r="P10" s="65">
        <f>VLOOKUP($A10,'Return Data'!$B$7:$R$1700,15,0)</f>
        <v>4.2755999999999998</v>
      </c>
      <c r="Q10" s="66">
        <f t="shared" si="6"/>
        <v>25</v>
      </c>
      <c r="R10" s="65">
        <f>VLOOKUP($A10,'Return Data'!$B$7:$R$1700,16,0)</f>
        <v>8.8379999999999992</v>
      </c>
      <c r="S10" s="67">
        <f t="shared" si="7"/>
        <v>24</v>
      </c>
    </row>
    <row r="11" spans="1:20" x14ac:dyDescent="0.3">
      <c r="A11" s="63" t="s">
        <v>982</v>
      </c>
      <c r="B11" s="64">
        <f>VLOOKUP($A11,'Return Data'!$B$7:$R$1700,3,0)</f>
        <v>44041</v>
      </c>
      <c r="C11" s="65">
        <f>VLOOKUP($A11,'Return Data'!$B$7:$R$1700,4,0)</f>
        <v>101.37</v>
      </c>
      <c r="D11" s="65">
        <f>VLOOKUP($A11,'Return Data'!$B$7:$R$1700,10,0)</f>
        <v>13.554399999999999</v>
      </c>
      <c r="E11" s="66">
        <f t="shared" si="0"/>
        <v>16</v>
      </c>
      <c r="F11" s="65">
        <f>VLOOKUP($A11,'Return Data'!$B$7:$R$1700,11,0)</f>
        <v>-5.1642000000000001</v>
      </c>
      <c r="G11" s="66">
        <f t="shared" si="1"/>
        <v>4</v>
      </c>
      <c r="H11" s="65">
        <f>VLOOKUP($A11,'Return Data'!$B$7:$R$1700,12,0)</f>
        <v>-1.9063000000000001</v>
      </c>
      <c r="I11" s="66">
        <f t="shared" si="2"/>
        <v>5</v>
      </c>
      <c r="J11" s="65">
        <f>VLOOKUP($A11,'Return Data'!$B$7:$R$1700,13,0)</f>
        <v>6.2579000000000002</v>
      </c>
      <c r="K11" s="66">
        <f t="shared" si="3"/>
        <v>4</v>
      </c>
      <c r="L11" s="65">
        <f>VLOOKUP($A11,'Return Data'!$B$7:$R$1700,17,0)</f>
        <v>4.9764999999999997</v>
      </c>
      <c r="M11" s="66">
        <f t="shared" si="4"/>
        <v>2</v>
      </c>
      <c r="N11" s="65">
        <f>VLOOKUP($A11,'Return Data'!$B$7:$R$1700,14,0)</f>
        <v>5.9151999999999996</v>
      </c>
      <c r="O11" s="66">
        <f t="shared" si="5"/>
        <v>3</v>
      </c>
      <c r="P11" s="65">
        <f>VLOOKUP($A11,'Return Data'!$B$7:$R$1700,15,0)</f>
        <v>7.1929999999999996</v>
      </c>
      <c r="Q11" s="66">
        <f t="shared" si="6"/>
        <v>9</v>
      </c>
      <c r="R11" s="65">
        <f>VLOOKUP($A11,'Return Data'!$B$7:$R$1700,16,0)</f>
        <v>13.0717</v>
      </c>
      <c r="S11" s="67">
        <f t="shared" si="7"/>
        <v>3</v>
      </c>
    </row>
    <row r="12" spans="1:20" x14ac:dyDescent="0.3">
      <c r="A12" s="63" t="s">
        <v>983</v>
      </c>
      <c r="B12" s="64">
        <f>VLOOKUP($A12,'Return Data'!$B$7:$R$1700,3,0)</f>
        <v>44041</v>
      </c>
      <c r="C12" s="65">
        <f>VLOOKUP($A12,'Return Data'!$B$7:$R$1700,4,0)</f>
        <v>28.9</v>
      </c>
      <c r="D12" s="65">
        <f>VLOOKUP($A12,'Return Data'!$B$7:$R$1700,10,0)</f>
        <v>13.377800000000001</v>
      </c>
      <c r="E12" s="66">
        <f t="shared" si="0"/>
        <v>18</v>
      </c>
      <c r="F12" s="65">
        <f>VLOOKUP($A12,'Return Data'!$B$7:$R$1700,11,0)</f>
        <v>-2.6936</v>
      </c>
      <c r="G12" s="66">
        <f t="shared" si="1"/>
        <v>2</v>
      </c>
      <c r="H12" s="65">
        <f>VLOOKUP($A12,'Return Data'!$B$7:$R$1700,12,0)</f>
        <v>2.2284999999999999</v>
      </c>
      <c r="I12" s="66">
        <f t="shared" si="2"/>
        <v>2</v>
      </c>
      <c r="J12" s="65">
        <f>VLOOKUP($A12,'Return Data'!$B$7:$R$1700,13,0)</f>
        <v>11.1111</v>
      </c>
      <c r="K12" s="66">
        <f t="shared" si="3"/>
        <v>1</v>
      </c>
      <c r="L12" s="65">
        <f>VLOOKUP($A12,'Return Data'!$B$7:$R$1700,17,0)</f>
        <v>5.9150999999999998</v>
      </c>
      <c r="M12" s="66">
        <f t="shared" si="4"/>
        <v>1</v>
      </c>
      <c r="N12" s="65">
        <f>VLOOKUP($A12,'Return Data'!$B$7:$R$1700,14,0)</f>
        <v>8.734</v>
      </c>
      <c r="O12" s="66">
        <f t="shared" si="5"/>
        <v>2</v>
      </c>
      <c r="P12" s="65">
        <f>VLOOKUP($A12,'Return Data'!$B$7:$R$1700,15,0)</f>
        <v>9.4391999999999996</v>
      </c>
      <c r="Q12" s="66">
        <f t="shared" si="6"/>
        <v>2</v>
      </c>
      <c r="R12" s="65">
        <f>VLOOKUP($A12,'Return Data'!$B$7:$R$1700,16,0)</f>
        <v>12.273099999999999</v>
      </c>
      <c r="S12" s="67">
        <f t="shared" si="7"/>
        <v>6</v>
      </c>
    </row>
    <row r="13" spans="1:20" x14ac:dyDescent="0.3">
      <c r="A13" s="63" t="s">
        <v>985</v>
      </c>
      <c r="B13" s="64">
        <f>VLOOKUP($A13,'Return Data'!$B$7:$R$1700,3,0)</f>
        <v>44041</v>
      </c>
      <c r="C13" s="65">
        <f>VLOOKUP($A13,'Return Data'!$B$7:$R$1700,4,0)</f>
        <v>207.166</v>
      </c>
      <c r="D13" s="65">
        <f>VLOOKUP($A13,'Return Data'!$B$7:$R$1700,10,0)</f>
        <v>14.558299999999999</v>
      </c>
      <c r="E13" s="66">
        <f t="shared" si="0"/>
        <v>13</v>
      </c>
      <c r="F13" s="65">
        <f>VLOOKUP($A13,'Return Data'!$B$7:$R$1700,11,0)</f>
        <v>-13.041</v>
      </c>
      <c r="G13" s="66">
        <f t="shared" si="1"/>
        <v>27</v>
      </c>
      <c r="H13" s="65">
        <f>VLOOKUP($A13,'Return Data'!$B$7:$R$1700,12,0)</f>
        <v>-9.8655000000000008</v>
      </c>
      <c r="I13" s="66">
        <f t="shared" si="2"/>
        <v>26</v>
      </c>
      <c r="J13" s="65">
        <f>VLOOKUP($A13,'Return Data'!$B$7:$R$1700,13,0)</f>
        <v>-0.1552</v>
      </c>
      <c r="K13" s="66">
        <f t="shared" si="3"/>
        <v>19</v>
      </c>
      <c r="L13" s="65">
        <f>VLOOKUP($A13,'Return Data'!$B$7:$R$1700,17,0)</f>
        <v>-2.3611</v>
      </c>
      <c r="M13" s="66">
        <f t="shared" si="4"/>
        <v>24</v>
      </c>
      <c r="N13" s="65">
        <f>VLOOKUP($A13,'Return Data'!$B$7:$R$1700,14,0)</f>
        <v>1.0068999999999999</v>
      </c>
      <c r="O13" s="66">
        <f t="shared" si="5"/>
        <v>24</v>
      </c>
      <c r="P13" s="65">
        <f>VLOOKUP($A13,'Return Data'!$B$7:$R$1700,15,0)</f>
        <v>4.6970000000000001</v>
      </c>
      <c r="Q13" s="66">
        <f t="shared" si="6"/>
        <v>24</v>
      </c>
      <c r="R13" s="65">
        <f>VLOOKUP($A13,'Return Data'!$B$7:$R$1700,16,0)</f>
        <v>8.5614000000000008</v>
      </c>
      <c r="S13" s="67">
        <f t="shared" si="7"/>
        <v>26</v>
      </c>
    </row>
    <row r="14" spans="1:20" x14ac:dyDescent="0.3">
      <c r="A14" s="63" t="s">
        <v>988</v>
      </c>
      <c r="B14" s="64">
        <f>VLOOKUP($A14,'Return Data'!$B$7:$R$1700,3,0)</f>
        <v>44041</v>
      </c>
      <c r="C14" s="65">
        <f>VLOOKUP($A14,'Return Data'!$B$7:$R$1700,4,0)</f>
        <v>37.83</v>
      </c>
      <c r="D14" s="65">
        <f>VLOOKUP($A14,'Return Data'!$B$7:$R$1700,10,0)</f>
        <v>16.1142</v>
      </c>
      <c r="E14" s="66">
        <f t="shared" si="0"/>
        <v>5</v>
      </c>
      <c r="F14" s="65">
        <f>VLOOKUP($A14,'Return Data'!$B$7:$R$1700,11,0)</f>
        <v>-7.0743999999999998</v>
      </c>
      <c r="G14" s="66">
        <f t="shared" si="1"/>
        <v>11</v>
      </c>
      <c r="H14" s="65">
        <f>VLOOKUP($A14,'Return Data'!$B$7:$R$1700,12,0)</f>
        <v>-2.4245999999999999</v>
      </c>
      <c r="I14" s="66">
        <f t="shared" si="2"/>
        <v>6</v>
      </c>
      <c r="J14" s="65">
        <f>VLOOKUP($A14,'Return Data'!$B$7:$R$1700,13,0)</f>
        <v>4.4739000000000004</v>
      </c>
      <c r="K14" s="66">
        <f t="shared" si="3"/>
        <v>9</v>
      </c>
      <c r="L14" s="65">
        <f>VLOOKUP($A14,'Return Data'!$B$7:$R$1700,17,0)</f>
        <v>0.67820000000000003</v>
      </c>
      <c r="M14" s="66">
        <f t="shared" si="4"/>
        <v>11</v>
      </c>
      <c r="N14" s="65">
        <f>VLOOKUP($A14,'Return Data'!$B$7:$R$1700,14,0)</f>
        <v>5.6608000000000001</v>
      </c>
      <c r="O14" s="66">
        <f t="shared" si="5"/>
        <v>4</v>
      </c>
      <c r="P14" s="65">
        <f>VLOOKUP($A14,'Return Data'!$B$7:$R$1700,15,0)</f>
        <v>7.2011000000000003</v>
      </c>
      <c r="Q14" s="66">
        <f t="shared" si="6"/>
        <v>8</v>
      </c>
      <c r="R14" s="65">
        <f>VLOOKUP($A14,'Return Data'!$B$7:$R$1700,16,0)</f>
        <v>11.7507</v>
      </c>
      <c r="S14" s="67">
        <f t="shared" si="7"/>
        <v>8</v>
      </c>
    </row>
    <row r="15" spans="1:20" x14ac:dyDescent="0.3">
      <c r="A15" s="63" t="s">
        <v>990</v>
      </c>
      <c r="B15" s="64">
        <f>VLOOKUP($A15,'Return Data'!$B$7:$R$1700,3,0)</f>
        <v>44041</v>
      </c>
      <c r="C15" s="65">
        <f>VLOOKUP($A15,'Return Data'!$B$7:$R$1700,4,0)</f>
        <v>24.696400000000001</v>
      </c>
      <c r="D15" s="65">
        <f>VLOOKUP($A15,'Return Data'!$B$7:$R$1700,10,0)</f>
        <v>16.781099999999999</v>
      </c>
      <c r="E15" s="66">
        <f t="shared" si="0"/>
        <v>3</v>
      </c>
      <c r="F15" s="65">
        <f>VLOOKUP($A15,'Return Data'!$B$7:$R$1700,11,0)</f>
        <v>-8.0623000000000005</v>
      </c>
      <c r="G15" s="66">
        <f t="shared" si="1"/>
        <v>15</v>
      </c>
      <c r="H15" s="65">
        <f>VLOOKUP($A15,'Return Data'!$B$7:$R$1700,12,0)</f>
        <v>-3.7852999999999999</v>
      </c>
      <c r="I15" s="66">
        <f t="shared" si="2"/>
        <v>11</v>
      </c>
      <c r="J15" s="65">
        <f>VLOOKUP($A15,'Return Data'!$B$7:$R$1700,13,0)</f>
        <v>1.0449999999999999</v>
      </c>
      <c r="K15" s="66">
        <f t="shared" si="3"/>
        <v>17</v>
      </c>
      <c r="L15" s="65">
        <f>VLOOKUP($A15,'Return Data'!$B$7:$R$1700,17,0)</f>
        <v>-0.1449</v>
      </c>
      <c r="M15" s="66">
        <f t="shared" si="4"/>
        <v>16</v>
      </c>
      <c r="N15" s="65">
        <f>VLOOKUP($A15,'Return Data'!$B$7:$R$1700,14,0)</f>
        <v>1.8072999999999999</v>
      </c>
      <c r="O15" s="66">
        <f t="shared" si="5"/>
        <v>21</v>
      </c>
      <c r="P15" s="65">
        <f>VLOOKUP($A15,'Return Data'!$B$7:$R$1700,15,0)</f>
        <v>7.0456000000000003</v>
      </c>
      <c r="Q15" s="66">
        <f t="shared" si="6"/>
        <v>10</v>
      </c>
      <c r="R15" s="65">
        <f>VLOOKUP($A15,'Return Data'!$B$7:$R$1700,16,0)</f>
        <v>10.1837</v>
      </c>
      <c r="S15" s="67">
        <f t="shared" si="7"/>
        <v>17</v>
      </c>
    </row>
    <row r="16" spans="1:20" x14ac:dyDescent="0.3">
      <c r="A16" s="63" t="s">
        <v>992</v>
      </c>
      <c r="B16" s="64">
        <f>VLOOKUP($A16,'Return Data'!$B$7:$R$1700,3,0)</f>
        <v>44041</v>
      </c>
      <c r="C16" s="65">
        <f>VLOOKUP($A16,'Return Data'!$B$7:$R$1700,4,0)</f>
        <v>448.12119999999999</v>
      </c>
      <c r="D16" s="65">
        <f>VLOOKUP($A16,'Return Data'!$B$7:$R$1700,10,0)</f>
        <v>13.423400000000001</v>
      </c>
      <c r="E16" s="66">
        <f t="shared" si="0"/>
        <v>17</v>
      </c>
      <c r="F16" s="65">
        <f>VLOOKUP($A16,'Return Data'!$B$7:$R$1700,11,0)</f>
        <v>-11.4809</v>
      </c>
      <c r="G16" s="66">
        <f t="shared" si="1"/>
        <v>25</v>
      </c>
      <c r="H16" s="65">
        <f>VLOOKUP($A16,'Return Data'!$B$7:$R$1700,12,0)</f>
        <v>-6.3082000000000003</v>
      </c>
      <c r="I16" s="66">
        <f t="shared" si="2"/>
        <v>20</v>
      </c>
      <c r="J16" s="65">
        <f>VLOOKUP($A16,'Return Data'!$B$7:$R$1700,13,0)</f>
        <v>-3.593</v>
      </c>
      <c r="K16" s="66">
        <f t="shared" si="3"/>
        <v>26</v>
      </c>
      <c r="L16" s="65">
        <f>VLOOKUP($A16,'Return Data'!$B$7:$R$1700,17,0)</f>
        <v>-3.5432999999999999</v>
      </c>
      <c r="M16" s="66">
        <f t="shared" si="4"/>
        <v>27</v>
      </c>
      <c r="N16" s="65">
        <f>VLOOKUP($A16,'Return Data'!$B$7:$R$1700,14,0)</f>
        <v>-0.87960000000000005</v>
      </c>
      <c r="O16" s="66">
        <f t="shared" si="5"/>
        <v>28</v>
      </c>
      <c r="P16" s="65">
        <f>VLOOKUP($A16,'Return Data'!$B$7:$R$1700,15,0)</f>
        <v>3.9548000000000001</v>
      </c>
      <c r="Q16" s="66">
        <f t="shared" si="6"/>
        <v>26</v>
      </c>
      <c r="R16" s="65">
        <f>VLOOKUP($A16,'Return Data'!$B$7:$R$1700,16,0)</f>
        <v>8.6881000000000004</v>
      </c>
      <c r="S16" s="67">
        <f t="shared" si="7"/>
        <v>25</v>
      </c>
    </row>
    <row r="17" spans="1:19" x14ac:dyDescent="0.3">
      <c r="A17" s="63" t="s">
        <v>994</v>
      </c>
      <c r="B17" s="64">
        <f>VLOOKUP($A17,'Return Data'!$B$7:$R$1700,3,0)</f>
        <v>44041</v>
      </c>
      <c r="C17" s="65">
        <f>VLOOKUP($A17,'Return Data'!$B$7:$R$1700,4,0)</f>
        <v>451.03699999999998</v>
      </c>
      <c r="D17" s="65">
        <f>VLOOKUP($A17,'Return Data'!$B$7:$R$1700,10,0)</f>
        <v>13.305999999999999</v>
      </c>
      <c r="E17" s="66">
        <f t="shared" si="0"/>
        <v>19</v>
      </c>
      <c r="F17" s="65">
        <f>VLOOKUP($A17,'Return Data'!$B$7:$R$1700,11,0)</f>
        <v>-13.092000000000001</v>
      </c>
      <c r="G17" s="66">
        <f t="shared" si="1"/>
        <v>28</v>
      </c>
      <c r="H17" s="65">
        <f>VLOOKUP($A17,'Return Data'!$B$7:$R$1700,12,0)</f>
        <v>-11.8088</v>
      </c>
      <c r="I17" s="66">
        <f t="shared" si="2"/>
        <v>28</v>
      </c>
      <c r="J17" s="65">
        <f>VLOOKUP($A17,'Return Data'!$B$7:$R$1700,13,0)</f>
        <v>-10.571899999999999</v>
      </c>
      <c r="K17" s="66">
        <f t="shared" si="3"/>
        <v>28</v>
      </c>
      <c r="L17" s="65">
        <f>VLOOKUP($A17,'Return Data'!$B$7:$R$1700,17,0)</f>
        <v>-2.7301000000000002</v>
      </c>
      <c r="M17" s="66">
        <f t="shared" si="4"/>
        <v>26</v>
      </c>
      <c r="N17" s="65">
        <f>VLOOKUP($A17,'Return Data'!$B$7:$R$1700,14,0)</f>
        <v>-5.7799999999999997E-2</v>
      </c>
      <c r="O17" s="66">
        <f t="shared" si="5"/>
        <v>25</v>
      </c>
      <c r="P17" s="65">
        <f>VLOOKUP($A17,'Return Data'!$B$7:$R$1700,15,0)</f>
        <v>5.4451999999999998</v>
      </c>
      <c r="Q17" s="66">
        <f t="shared" si="6"/>
        <v>20</v>
      </c>
      <c r="R17" s="65">
        <f>VLOOKUP($A17,'Return Data'!$B$7:$R$1700,16,0)</f>
        <v>9.5282999999999998</v>
      </c>
      <c r="S17" s="67">
        <f t="shared" si="7"/>
        <v>23</v>
      </c>
    </row>
    <row r="18" spans="1:19" x14ac:dyDescent="0.3">
      <c r="A18" s="63" t="s">
        <v>996</v>
      </c>
      <c r="B18" s="64">
        <f>VLOOKUP($A18,'Return Data'!$B$7:$R$1700,3,0)</f>
        <v>44041</v>
      </c>
      <c r="C18" s="65">
        <f>VLOOKUP($A18,'Return Data'!$B$7:$R$1700,4,0)</f>
        <v>221.53489999999999</v>
      </c>
      <c r="D18" s="65">
        <f>VLOOKUP($A18,'Return Data'!$B$7:$R$1700,10,0)</f>
        <v>14.7302</v>
      </c>
      <c r="E18" s="66">
        <f t="shared" si="0"/>
        <v>12</v>
      </c>
      <c r="F18" s="65">
        <f>VLOOKUP($A18,'Return Data'!$B$7:$R$1700,11,0)</f>
        <v>-7.7488999999999999</v>
      </c>
      <c r="G18" s="66">
        <f t="shared" si="1"/>
        <v>14</v>
      </c>
      <c r="H18" s="65">
        <f>VLOOKUP($A18,'Return Data'!$B$7:$R$1700,12,0)</f>
        <v>-3.8378999999999999</v>
      </c>
      <c r="I18" s="66">
        <f t="shared" si="2"/>
        <v>12</v>
      </c>
      <c r="J18" s="65">
        <f>VLOOKUP($A18,'Return Data'!$B$7:$R$1700,13,0)</f>
        <v>1.2050000000000001</v>
      </c>
      <c r="K18" s="66">
        <f t="shared" si="3"/>
        <v>16</v>
      </c>
      <c r="L18" s="65">
        <f>VLOOKUP($A18,'Return Data'!$B$7:$R$1700,17,0)</f>
        <v>0.23830000000000001</v>
      </c>
      <c r="M18" s="66">
        <f t="shared" si="4"/>
        <v>13</v>
      </c>
      <c r="N18" s="65">
        <f>VLOOKUP($A18,'Return Data'!$B$7:$R$1700,14,0)</f>
        <v>3.2412000000000001</v>
      </c>
      <c r="O18" s="66">
        <f t="shared" si="5"/>
        <v>13</v>
      </c>
      <c r="P18" s="65">
        <f>VLOOKUP($A18,'Return Data'!$B$7:$R$1700,15,0)</f>
        <v>7.5689000000000002</v>
      </c>
      <c r="Q18" s="66">
        <f t="shared" si="6"/>
        <v>6</v>
      </c>
      <c r="R18" s="65">
        <f>VLOOKUP($A18,'Return Data'!$B$7:$R$1700,16,0)</f>
        <v>10.0528</v>
      </c>
      <c r="S18" s="67">
        <f t="shared" si="7"/>
        <v>21</v>
      </c>
    </row>
    <row r="19" spans="1:19" x14ac:dyDescent="0.3">
      <c r="A19" s="63" t="s">
        <v>998</v>
      </c>
      <c r="B19" s="64">
        <f>VLOOKUP($A19,'Return Data'!$B$7:$R$1700,3,0)</f>
        <v>44041</v>
      </c>
      <c r="C19" s="65">
        <f>VLOOKUP($A19,'Return Data'!$B$7:$R$1700,4,0)</f>
        <v>43.39</v>
      </c>
      <c r="D19" s="65">
        <f>VLOOKUP($A19,'Return Data'!$B$7:$R$1700,10,0)</f>
        <v>16.171399999999998</v>
      </c>
      <c r="E19" s="66">
        <f t="shared" si="0"/>
        <v>4</v>
      </c>
      <c r="F19" s="65">
        <f>VLOOKUP($A19,'Return Data'!$B$7:$R$1700,11,0)</f>
        <v>-8.4213000000000005</v>
      </c>
      <c r="G19" s="66">
        <f t="shared" si="1"/>
        <v>16</v>
      </c>
      <c r="H19" s="65">
        <f>VLOOKUP($A19,'Return Data'!$B$7:$R$1700,12,0)</f>
        <v>-5.3033999999999999</v>
      </c>
      <c r="I19" s="66">
        <f t="shared" si="2"/>
        <v>16</v>
      </c>
      <c r="J19" s="65">
        <f>VLOOKUP($A19,'Return Data'!$B$7:$R$1700,13,0)</f>
        <v>-0.16109999999999999</v>
      </c>
      <c r="K19" s="66">
        <f t="shared" si="3"/>
        <v>20</v>
      </c>
      <c r="L19" s="65">
        <f>VLOOKUP($A19,'Return Data'!$B$7:$R$1700,17,0)</f>
        <v>-2.29E-2</v>
      </c>
      <c r="M19" s="66">
        <f t="shared" si="4"/>
        <v>15</v>
      </c>
      <c r="N19" s="65">
        <f>VLOOKUP($A19,'Return Data'!$B$7:$R$1700,14,0)</f>
        <v>3.5421999999999998</v>
      </c>
      <c r="O19" s="66">
        <f t="shared" si="5"/>
        <v>12</v>
      </c>
      <c r="P19" s="65">
        <f>VLOOKUP($A19,'Return Data'!$B$7:$R$1700,15,0)</f>
        <v>7.5011999999999999</v>
      </c>
      <c r="Q19" s="66">
        <f t="shared" si="6"/>
        <v>7</v>
      </c>
      <c r="R19" s="65">
        <f>VLOOKUP($A19,'Return Data'!$B$7:$R$1700,16,0)</f>
        <v>11.866300000000001</v>
      </c>
      <c r="S19" s="67">
        <f t="shared" si="7"/>
        <v>7</v>
      </c>
    </row>
    <row r="20" spans="1:19" x14ac:dyDescent="0.3">
      <c r="A20" s="63" t="s">
        <v>1000</v>
      </c>
      <c r="B20" s="64">
        <f>VLOOKUP($A20,'Return Data'!$B$7:$R$1700,3,0)</f>
        <v>44041</v>
      </c>
      <c r="C20" s="65">
        <f>VLOOKUP($A20,'Return Data'!$B$7:$R$1700,4,0)</f>
        <v>26.3</v>
      </c>
      <c r="D20" s="65">
        <f>VLOOKUP($A20,'Return Data'!$B$7:$R$1700,10,0)</f>
        <v>12.778700000000001</v>
      </c>
      <c r="E20" s="66">
        <f t="shared" si="0"/>
        <v>25</v>
      </c>
      <c r="F20" s="65">
        <f>VLOOKUP($A20,'Return Data'!$B$7:$R$1700,11,0)</f>
        <v>-6.6051000000000002</v>
      </c>
      <c r="G20" s="66">
        <f t="shared" si="1"/>
        <v>8</v>
      </c>
      <c r="H20" s="65">
        <f>VLOOKUP($A20,'Return Data'!$B$7:$R$1700,12,0)</f>
        <v>-3.9094000000000002</v>
      </c>
      <c r="I20" s="66">
        <f t="shared" si="2"/>
        <v>13</v>
      </c>
      <c r="J20" s="65">
        <f>VLOOKUP($A20,'Return Data'!$B$7:$R$1700,13,0)</f>
        <v>4.99</v>
      </c>
      <c r="K20" s="66">
        <f t="shared" si="3"/>
        <v>6</v>
      </c>
      <c r="L20" s="65">
        <f>VLOOKUP($A20,'Return Data'!$B$7:$R$1700,17,0)</f>
        <v>1.0579000000000001</v>
      </c>
      <c r="M20" s="66">
        <f t="shared" si="4"/>
        <v>8</v>
      </c>
      <c r="N20" s="65">
        <f>VLOOKUP($A20,'Return Data'!$B$7:$R$1700,14,0)</f>
        <v>2.0278999999999998</v>
      </c>
      <c r="O20" s="66">
        <f t="shared" si="5"/>
        <v>19</v>
      </c>
      <c r="P20" s="65">
        <f>VLOOKUP($A20,'Return Data'!$B$7:$R$1700,15,0)</f>
        <v>5.3925999999999998</v>
      </c>
      <c r="Q20" s="66">
        <f t="shared" si="6"/>
        <v>21</v>
      </c>
      <c r="R20" s="65">
        <f>VLOOKUP($A20,'Return Data'!$B$7:$R$1700,16,0)</f>
        <v>10.739800000000001</v>
      </c>
      <c r="S20" s="67">
        <f t="shared" si="7"/>
        <v>13</v>
      </c>
    </row>
    <row r="21" spans="1:19" x14ac:dyDescent="0.3">
      <c r="A21" s="63" t="s">
        <v>1001</v>
      </c>
      <c r="B21" s="64">
        <f>VLOOKUP($A21,'Return Data'!$B$7:$R$1700,3,0)</f>
        <v>44041</v>
      </c>
      <c r="C21" s="65">
        <f>VLOOKUP($A21,'Return Data'!$B$7:$R$1700,4,0)</f>
        <v>35.590000000000003</v>
      </c>
      <c r="D21" s="65">
        <f>VLOOKUP($A21,'Return Data'!$B$7:$R$1700,10,0)</f>
        <v>17.072399999999998</v>
      </c>
      <c r="E21" s="66">
        <f t="shared" si="0"/>
        <v>2</v>
      </c>
      <c r="F21" s="65">
        <f>VLOOKUP($A21,'Return Data'!$B$7:$R$1700,11,0)</f>
        <v>-4.0701000000000001</v>
      </c>
      <c r="G21" s="66">
        <f t="shared" si="1"/>
        <v>3</v>
      </c>
      <c r="H21" s="65">
        <f>VLOOKUP($A21,'Return Data'!$B$7:$R$1700,12,0)</f>
        <v>-0.3639</v>
      </c>
      <c r="I21" s="66">
        <f t="shared" si="2"/>
        <v>3</v>
      </c>
      <c r="J21" s="65">
        <f>VLOOKUP($A21,'Return Data'!$B$7:$R$1700,13,0)</f>
        <v>6.0172999999999996</v>
      </c>
      <c r="K21" s="66">
        <f t="shared" si="3"/>
        <v>5</v>
      </c>
      <c r="L21" s="65">
        <f>VLOOKUP($A21,'Return Data'!$B$7:$R$1700,17,0)</f>
        <v>0.90769999999999995</v>
      </c>
      <c r="M21" s="66">
        <f t="shared" si="4"/>
        <v>9</v>
      </c>
      <c r="N21" s="65">
        <f>VLOOKUP($A21,'Return Data'!$B$7:$R$1700,14,0)</f>
        <v>4.3501000000000003</v>
      </c>
      <c r="O21" s="66">
        <f t="shared" si="5"/>
        <v>8</v>
      </c>
      <c r="P21" s="65">
        <f>VLOOKUP($A21,'Return Data'!$B$7:$R$1700,15,0)</f>
        <v>7.5816999999999997</v>
      </c>
      <c r="Q21" s="66">
        <f t="shared" si="6"/>
        <v>5</v>
      </c>
      <c r="R21" s="65">
        <f>VLOOKUP($A21,'Return Data'!$B$7:$R$1700,16,0)</f>
        <v>10.066599999999999</v>
      </c>
      <c r="S21" s="67">
        <f t="shared" si="7"/>
        <v>20</v>
      </c>
    </row>
    <row r="22" spans="1:19" x14ac:dyDescent="0.3">
      <c r="A22" s="63" t="s">
        <v>1004</v>
      </c>
      <c r="B22" s="64">
        <f>VLOOKUP($A22,'Return Data'!$B$7:$R$1700,3,0)</f>
        <v>44041</v>
      </c>
      <c r="C22" s="65">
        <f>VLOOKUP($A22,'Return Data'!$B$7:$R$1700,4,0)</f>
        <v>21.98</v>
      </c>
      <c r="D22" s="65">
        <f>VLOOKUP($A22,'Return Data'!$B$7:$R$1700,10,0)</f>
        <v>11.178599999999999</v>
      </c>
      <c r="E22" s="66">
        <f t="shared" si="0"/>
        <v>26</v>
      </c>
      <c r="F22" s="65">
        <f>VLOOKUP($A22,'Return Data'!$B$7:$R$1700,11,0)</f>
        <v>-11.6914</v>
      </c>
      <c r="G22" s="66">
        <f t="shared" si="1"/>
        <v>26</v>
      </c>
      <c r="H22" s="65">
        <f>VLOOKUP($A22,'Return Data'!$B$7:$R$1700,12,0)</f>
        <v>-9.8811</v>
      </c>
      <c r="I22" s="66">
        <f t="shared" si="2"/>
        <v>27</v>
      </c>
      <c r="J22" s="65">
        <f>VLOOKUP($A22,'Return Data'!$B$7:$R$1700,13,0)</f>
        <v>-3.2570000000000001</v>
      </c>
      <c r="K22" s="66">
        <f t="shared" si="3"/>
        <v>25</v>
      </c>
      <c r="L22" s="65">
        <f>VLOOKUP($A22,'Return Data'!$B$7:$R$1700,17,0)</f>
        <v>-1.2450000000000001</v>
      </c>
      <c r="M22" s="66">
        <f t="shared" si="4"/>
        <v>22</v>
      </c>
      <c r="N22" s="65">
        <f>VLOOKUP($A22,'Return Data'!$B$7:$R$1700,14,0)</f>
        <v>2.6303999999999998</v>
      </c>
      <c r="O22" s="66">
        <f t="shared" si="5"/>
        <v>16</v>
      </c>
      <c r="P22" s="65">
        <f>VLOOKUP($A22,'Return Data'!$B$7:$R$1700,15,0)</f>
        <v>6.9396000000000004</v>
      </c>
      <c r="Q22" s="66">
        <f t="shared" si="6"/>
        <v>12</v>
      </c>
      <c r="R22" s="65">
        <f>VLOOKUP($A22,'Return Data'!$B$7:$R$1700,16,0)</f>
        <v>9.9519000000000002</v>
      </c>
      <c r="S22" s="67">
        <f t="shared" si="7"/>
        <v>22</v>
      </c>
    </row>
    <row r="23" spans="1:19" x14ac:dyDescent="0.3">
      <c r="A23" s="63" t="s">
        <v>1006</v>
      </c>
      <c r="B23" s="64">
        <f>VLOOKUP($A23,'Return Data'!$B$7:$R$1700,3,0)</f>
        <v>44041</v>
      </c>
      <c r="C23" s="65">
        <f>VLOOKUP($A23,'Return Data'!$B$7:$R$1700,4,0)</f>
        <v>32.01</v>
      </c>
      <c r="D23" s="65">
        <f>VLOOKUP($A23,'Return Data'!$B$7:$R$1700,10,0)</f>
        <v>14.854699999999999</v>
      </c>
      <c r="E23" s="66">
        <f t="shared" si="0"/>
        <v>11</v>
      </c>
      <c r="F23" s="65">
        <f>VLOOKUP($A23,'Return Data'!$B$7:$R$1700,11,0)</f>
        <v>-5.2397999999999998</v>
      </c>
      <c r="G23" s="66">
        <f t="shared" si="1"/>
        <v>5</v>
      </c>
      <c r="H23" s="65">
        <f>VLOOKUP($A23,'Return Data'!$B$7:$R$1700,12,0)</f>
        <v>-0.4355</v>
      </c>
      <c r="I23" s="66">
        <f t="shared" si="2"/>
        <v>4</v>
      </c>
      <c r="J23" s="65">
        <f>VLOOKUP($A23,'Return Data'!$B$7:$R$1700,13,0)</f>
        <v>4.6420000000000003</v>
      </c>
      <c r="K23" s="66">
        <f t="shared" si="3"/>
        <v>8</v>
      </c>
      <c r="L23" s="65">
        <f>VLOOKUP($A23,'Return Data'!$B$7:$R$1700,17,0)</f>
        <v>0.59640000000000004</v>
      </c>
      <c r="M23" s="66">
        <f t="shared" si="4"/>
        <v>12</v>
      </c>
      <c r="N23" s="65">
        <f>VLOOKUP($A23,'Return Data'!$B$7:$R$1700,14,0)</f>
        <v>5.0811000000000002</v>
      </c>
      <c r="O23" s="66">
        <f t="shared" si="5"/>
        <v>5</v>
      </c>
      <c r="P23" s="65">
        <f>VLOOKUP($A23,'Return Data'!$B$7:$R$1700,15,0)</f>
        <v>7.7405999999999997</v>
      </c>
      <c r="Q23" s="66">
        <f t="shared" si="6"/>
        <v>4</v>
      </c>
      <c r="R23" s="65">
        <f>VLOOKUP($A23,'Return Data'!$B$7:$R$1700,16,0)</f>
        <v>12.603899999999999</v>
      </c>
      <c r="S23" s="67">
        <f t="shared" si="7"/>
        <v>4</v>
      </c>
    </row>
    <row r="24" spans="1:19" x14ac:dyDescent="0.3">
      <c r="A24" s="63" t="s">
        <v>1008</v>
      </c>
      <c r="B24" s="64">
        <f>VLOOKUP($A24,'Return Data'!$B$7:$R$1700,3,0)</f>
        <v>44041</v>
      </c>
      <c r="C24" s="65">
        <f>VLOOKUP($A24,'Return Data'!$B$7:$R$1700,4,0)</f>
        <v>75.377200000000002</v>
      </c>
      <c r="D24" s="65">
        <f>VLOOKUP($A24,'Return Data'!$B$7:$R$1700,10,0)</f>
        <v>11.0131</v>
      </c>
      <c r="E24" s="66">
        <f t="shared" si="0"/>
        <v>27</v>
      </c>
      <c r="F24" s="65">
        <f>VLOOKUP($A24,'Return Data'!$B$7:$R$1700,11,0)</f>
        <v>2.4702000000000002</v>
      </c>
      <c r="G24" s="66">
        <f t="shared" si="1"/>
        <v>1</v>
      </c>
      <c r="H24" s="65">
        <f>VLOOKUP($A24,'Return Data'!$B$7:$R$1700,12,0)</f>
        <v>4.1067999999999998</v>
      </c>
      <c r="I24" s="66">
        <f t="shared" si="2"/>
        <v>1</v>
      </c>
      <c r="J24" s="65">
        <f>VLOOKUP($A24,'Return Data'!$B$7:$R$1700,13,0)</f>
        <v>6.9810999999999996</v>
      </c>
      <c r="K24" s="66">
        <f t="shared" si="3"/>
        <v>2</v>
      </c>
      <c r="L24" s="65">
        <f>VLOOKUP($A24,'Return Data'!$B$7:$R$1700,17,0)</f>
        <v>3.7463000000000002</v>
      </c>
      <c r="M24" s="66">
        <f t="shared" si="4"/>
        <v>4</v>
      </c>
      <c r="N24" s="65">
        <f>VLOOKUP($A24,'Return Data'!$B$7:$R$1700,14,0)</f>
        <v>4.4131</v>
      </c>
      <c r="O24" s="66">
        <f t="shared" si="5"/>
        <v>7</v>
      </c>
      <c r="P24" s="65">
        <f>VLOOKUP($A24,'Return Data'!$B$7:$R$1700,15,0)</f>
        <v>5.8555999999999999</v>
      </c>
      <c r="Q24" s="66">
        <f t="shared" si="6"/>
        <v>17</v>
      </c>
      <c r="R24" s="65">
        <f>VLOOKUP($A24,'Return Data'!$B$7:$R$1700,16,0)</f>
        <v>10.1653</v>
      </c>
      <c r="S24" s="67">
        <f t="shared" si="7"/>
        <v>18</v>
      </c>
    </row>
    <row r="25" spans="1:19" x14ac:dyDescent="0.3">
      <c r="A25" s="63" t="s">
        <v>1010</v>
      </c>
      <c r="B25" s="64">
        <f>VLOOKUP($A25,'Return Data'!$B$7:$R$1700,3,0)</f>
        <v>44041</v>
      </c>
      <c r="C25" s="65">
        <f>VLOOKUP($A25,'Return Data'!$B$7:$R$1700,4,0)</f>
        <v>70.533826526853403</v>
      </c>
      <c r="D25" s="65">
        <f>VLOOKUP($A25,'Return Data'!$B$7:$R$1700,10,0)</f>
        <v>17.561900000000001</v>
      </c>
      <c r="E25" s="66">
        <f t="shared" si="0"/>
        <v>1</v>
      </c>
      <c r="F25" s="65">
        <f>VLOOKUP($A25,'Return Data'!$B$7:$R$1700,11,0)</f>
        <v>-6.9256000000000002</v>
      </c>
      <c r="G25" s="66">
        <f t="shared" si="1"/>
        <v>10</v>
      </c>
      <c r="H25" s="65">
        <f>VLOOKUP($A25,'Return Data'!$B$7:$R$1700,12,0)</f>
        <v>-3.1318999999999999</v>
      </c>
      <c r="I25" s="66">
        <f t="shared" si="2"/>
        <v>9</v>
      </c>
      <c r="J25" s="65">
        <f>VLOOKUP($A25,'Return Data'!$B$7:$R$1700,13,0)</f>
        <v>4.9706000000000001</v>
      </c>
      <c r="K25" s="66">
        <f t="shared" si="3"/>
        <v>7</v>
      </c>
      <c r="L25" s="65">
        <f>VLOOKUP($A25,'Return Data'!$B$7:$R$1700,17,0)</f>
        <v>1.4185000000000001</v>
      </c>
      <c r="M25" s="66">
        <f t="shared" si="4"/>
        <v>6</v>
      </c>
      <c r="N25" s="65">
        <f>VLOOKUP($A25,'Return Data'!$B$7:$R$1700,14,0)</f>
        <v>4.3482000000000003</v>
      </c>
      <c r="O25" s="66">
        <f t="shared" si="5"/>
        <v>9</v>
      </c>
      <c r="P25" s="65">
        <f>VLOOKUP($A25,'Return Data'!$B$7:$R$1700,15,0)</f>
        <v>7.0277000000000003</v>
      </c>
      <c r="Q25" s="66">
        <f t="shared" si="6"/>
        <v>11</v>
      </c>
      <c r="R25" s="65">
        <f>VLOOKUP($A25,'Return Data'!$B$7:$R$1700,16,0)</f>
        <v>11.1494</v>
      </c>
      <c r="S25" s="67">
        <f t="shared" si="7"/>
        <v>11</v>
      </c>
    </row>
    <row r="26" spans="1:19" x14ac:dyDescent="0.3">
      <c r="A26" s="63" t="s">
        <v>1011</v>
      </c>
      <c r="B26" s="64">
        <f>VLOOKUP($A26,'Return Data'!$B$7:$R$1700,3,0)</f>
        <v>44041</v>
      </c>
      <c r="C26" s="65">
        <f>VLOOKUP($A26,'Return Data'!$B$7:$R$1700,4,0)</f>
        <v>28.032</v>
      </c>
      <c r="D26" s="65">
        <f>VLOOKUP($A26,'Return Data'!$B$7:$R$1700,10,0)</f>
        <v>13.2286</v>
      </c>
      <c r="E26" s="66">
        <f t="shared" si="0"/>
        <v>22</v>
      </c>
      <c r="F26" s="65">
        <f>VLOOKUP($A26,'Return Data'!$B$7:$R$1700,11,0)</f>
        <v>-9.1433999999999997</v>
      </c>
      <c r="G26" s="66">
        <f t="shared" si="1"/>
        <v>19</v>
      </c>
      <c r="H26" s="65">
        <f>VLOOKUP($A26,'Return Data'!$B$7:$R$1700,12,0)</f>
        <v>-6.0464000000000002</v>
      </c>
      <c r="I26" s="66">
        <f t="shared" si="2"/>
        <v>19</v>
      </c>
      <c r="J26" s="65">
        <f>VLOOKUP($A26,'Return Data'!$B$7:$R$1700,13,0)</f>
        <v>7.85E-2</v>
      </c>
      <c r="K26" s="66">
        <f t="shared" si="3"/>
        <v>18</v>
      </c>
      <c r="L26" s="65">
        <f>VLOOKUP($A26,'Return Data'!$B$7:$R$1700,17,0)</f>
        <v>6.2199999999999998E-2</v>
      </c>
      <c r="M26" s="66">
        <f t="shared" si="4"/>
        <v>14</v>
      </c>
      <c r="N26" s="65">
        <f>VLOOKUP($A26,'Return Data'!$B$7:$R$1700,14,0)</f>
        <v>3.0482999999999998</v>
      </c>
      <c r="O26" s="66">
        <f t="shared" si="5"/>
        <v>14</v>
      </c>
      <c r="P26" s="65">
        <f>VLOOKUP($A26,'Return Data'!$B$7:$R$1700,15,0)</f>
        <v>5.2763</v>
      </c>
      <c r="Q26" s="66">
        <f t="shared" si="6"/>
        <v>22</v>
      </c>
      <c r="R26" s="65">
        <f>VLOOKUP($A26,'Return Data'!$B$7:$R$1700,16,0)</f>
        <v>10.702</v>
      </c>
      <c r="S26" s="67">
        <f t="shared" si="7"/>
        <v>14</v>
      </c>
    </row>
    <row r="27" spans="1:19" x14ac:dyDescent="0.3">
      <c r="A27" s="63" t="s">
        <v>1014</v>
      </c>
      <c r="B27" s="64">
        <f>VLOOKUP($A27,'Return Data'!$B$7:$R$1700,3,0)</f>
        <v>44041</v>
      </c>
      <c r="C27" s="65">
        <f>VLOOKUP($A27,'Return Data'!$B$7:$R$1700,4,0)</f>
        <v>28.285299999999999</v>
      </c>
      <c r="D27" s="65">
        <f>VLOOKUP($A27,'Return Data'!$B$7:$R$1700,10,0)</f>
        <v>10.794600000000001</v>
      </c>
      <c r="E27" s="66">
        <f t="shared" si="0"/>
        <v>28</v>
      </c>
      <c r="F27" s="65">
        <f>VLOOKUP($A27,'Return Data'!$B$7:$R$1700,11,0)</f>
        <v>-10.409599999999999</v>
      </c>
      <c r="G27" s="66">
        <f t="shared" si="1"/>
        <v>24</v>
      </c>
      <c r="H27" s="65">
        <f>VLOOKUP($A27,'Return Data'!$B$7:$R$1700,12,0)</f>
        <v>-6.4047999999999998</v>
      </c>
      <c r="I27" s="66">
        <f t="shared" si="2"/>
        <v>21</v>
      </c>
      <c r="J27" s="65">
        <f>VLOOKUP($A27,'Return Data'!$B$7:$R$1700,13,0)</f>
        <v>2.7050999999999998</v>
      </c>
      <c r="K27" s="66">
        <f t="shared" si="3"/>
        <v>11</v>
      </c>
      <c r="L27" s="65">
        <f>VLOOKUP($A27,'Return Data'!$B$7:$R$1700,17,0)</f>
        <v>1.3412999999999999</v>
      </c>
      <c r="M27" s="66">
        <f t="shared" si="4"/>
        <v>7</v>
      </c>
      <c r="N27" s="65">
        <f>VLOOKUP($A27,'Return Data'!$B$7:$R$1700,14,0)</f>
        <v>3.8855</v>
      </c>
      <c r="O27" s="66">
        <f t="shared" si="5"/>
        <v>10</v>
      </c>
      <c r="P27" s="65">
        <f>VLOOKUP($A27,'Return Data'!$B$7:$R$1700,15,0)</f>
        <v>5.7723000000000004</v>
      </c>
      <c r="Q27" s="66">
        <f t="shared" si="6"/>
        <v>18</v>
      </c>
      <c r="R27" s="65">
        <f>VLOOKUP($A27,'Return Data'!$B$7:$R$1700,16,0)</f>
        <v>10.340400000000001</v>
      </c>
      <c r="S27" s="67">
        <f t="shared" si="7"/>
        <v>16</v>
      </c>
    </row>
    <row r="28" spans="1:19" x14ac:dyDescent="0.3">
      <c r="A28" s="63" t="s">
        <v>1015</v>
      </c>
      <c r="B28" s="64">
        <f>VLOOKUP($A28,'Return Data'!$B$7:$R$1700,3,0)</f>
        <v>44041</v>
      </c>
      <c r="C28" s="65">
        <f>VLOOKUP($A28,'Return Data'!$B$7:$R$1700,4,0)</f>
        <v>10.105600000000001</v>
      </c>
      <c r="D28" s="65">
        <f>VLOOKUP($A28,'Return Data'!$B$7:$R$1700,10,0)</f>
        <v>13.2521</v>
      </c>
      <c r="E28" s="66">
        <f t="shared" si="0"/>
        <v>21</v>
      </c>
      <c r="F28" s="65">
        <f>VLOOKUP($A28,'Return Data'!$B$7:$R$1700,11,0)</f>
        <v>-8.5524000000000004</v>
      </c>
      <c r="G28" s="66">
        <f t="shared" si="1"/>
        <v>17</v>
      </c>
      <c r="H28" s="65">
        <f>VLOOKUP($A28,'Return Data'!$B$7:$R$1700,12,0)</f>
        <v>-7.3780999999999999</v>
      </c>
      <c r="I28" s="66">
        <f t="shared" si="2"/>
        <v>24</v>
      </c>
      <c r="J28" s="65">
        <f>VLOOKUP($A28,'Return Data'!$B$7:$R$1700,13,0)</f>
        <v>2.0756999999999999</v>
      </c>
      <c r="K28" s="66">
        <f t="shared" si="3"/>
        <v>12</v>
      </c>
      <c r="L28" s="65"/>
      <c r="M28" s="66"/>
      <c r="N28" s="65"/>
      <c r="O28" s="66"/>
      <c r="P28" s="65"/>
      <c r="Q28" s="66"/>
      <c r="R28" s="65">
        <f>VLOOKUP($A28,'Return Data'!$B$7:$R$1700,16,0)</f>
        <v>0.76670000000000005</v>
      </c>
      <c r="S28" s="67">
        <f t="shared" si="7"/>
        <v>29</v>
      </c>
    </row>
    <row r="29" spans="1:19" x14ac:dyDescent="0.3">
      <c r="A29" s="63" t="s">
        <v>1017</v>
      </c>
      <c r="B29" s="64">
        <f>VLOOKUP($A29,'Return Data'!$B$7:$R$1700,3,0)</f>
        <v>44041</v>
      </c>
      <c r="C29" s="65">
        <f>VLOOKUP($A29,'Return Data'!$B$7:$R$1700,4,0)</f>
        <v>53.561999999999998</v>
      </c>
      <c r="D29" s="65">
        <f>VLOOKUP($A29,'Return Data'!$B$7:$R$1700,10,0)</f>
        <v>15.8248</v>
      </c>
      <c r="E29" s="66">
        <f t="shared" si="0"/>
        <v>7</v>
      </c>
      <c r="F29" s="65">
        <f>VLOOKUP($A29,'Return Data'!$B$7:$R$1700,11,0)</f>
        <v>-7.4603000000000002</v>
      </c>
      <c r="G29" s="66">
        <f t="shared" si="1"/>
        <v>12</v>
      </c>
      <c r="H29" s="65">
        <f>VLOOKUP($A29,'Return Data'!$B$7:$R$1700,12,0)</f>
        <v>-3.9247000000000001</v>
      </c>
      <c r="I29" s="66">
        <f t="shared" si="2"/>
        <v>14</v>
      </c>
      <c r="J29" s="65">
        <f>VLOOKUP($A29,'Return Data'!$B$7:$R$1700,13,0)</f>
        <v>1.4874000000000001</v>
      </c>
      <c r="K29" s="66">
        <f t="shared" si="3"/>
        <v>15</v>
      </c>
      <c r="L29" s="65">
        <f>VLOOKUP($A29,'Return Data'!$B$7:$R$1700,17,0)</f>
        <v>2.5108000000000001</v>
      </c>
      <c r="M29" s="66">
        <f t="shared" si="4"/>
        <v>5</v>
      </c>
      <c r="N29" s="65">
        <f>VLOOKUP($A29,'Return Data'!$B$7:$R$1700,14,0)</f>
        <v>5.0578000000000003</v>
      </c>
      <c r="O29" s="66">
        <f t="shared" si="5"/>
        <v>6</v>
      </c>
      <c r="P29" s="65">
        <f>VLOOKUP($A29,'Return Data'!$B$7:$R$1700,15,0)</f>
        <v>9.4383999999999997</v>
      </c>
      <c r="Q29" s="66">
        <f t="shared" si="6"/>
        <v>3</v>
      </c>
      <c r="R29" s="65">
        <f>VLOOKUP($A29,'Return Data'!$B$7:$R$1700,16,0)</f>
        <v>14.805400000000001</v>
      </c>
      <c r="S29" s="67">
        <f t="shared" si="7"/>
        <v>1</v>
      </c>
    </row>
    <row r="30" spans="1:19" x14ac:dyDescent="0.3">
      <c r="A30" s="63" t="s">
        <v>1020</v>
      </c>
      <c r="B30" s="64">
        <f>VLOOKUP($A30,'Return Data'!$B$7:$R$1700,3,0)</f>
        <v>44041</v>
      </c>
      <c r="C30" s="65">
        <f>VLOOKUP($A30,'Return Data'!$B$7:$R$1700,4,0)</f>
        <v>31.758700000000001</v>
      </c>
      <c r="D30" s="65">
        <f>VLOOKUP($A30,'Return Data'!$B$7:$R$1700,10,0)</f>
        <v>12.927</v>
      </c>
      <c r="E30" s="66">
        <f t="shared" si="0"/>
        <v>24</v>
      </c>
      <c r="F30" s="65">
        <f>VLOOKUP($A30,'Return Data'!$B$7:$R$1700,11,0)</f>
        <v>-16.778199999999998</v>
      </c>
      <c r="G30" s="66">
        <f t="shared" si="1"/>
        <v>29</v>
      </c>
      <c r="H30" s="65">
        <f>VLOOKUP($A30,'Return Data'!$B$7:$R$1700,12,0)</f>
        <v>-13.416399999999999</v>
      </c>
      <c r="I30" s="66">
        <f t="shared" si="2"/>
        <v>29</v>
      </c>
      <c r="J30" s="65">
        <f>VLOOKUP($A30,'Return Data'!$B$7:$R$1700,13,0)</f>
        <v>-10.752599999999999</v>
      </c>
      <c r="K30" s="66">
        <f t="shared" si="3"/>
        <v>29</v>
      </c>
      <c r="L30" s="65">
        <f>VLOOKUP($A30,'Return Data'!$B$7:$R$1700,17,0)</f>
        <v>-4.5533999999999999</v>
      </c>
      <c r="M30" s="66">
        <f t="shared" si="4"/>
        <v>28</v>
      </c>
      <c r="N30" s="65">
        <f>VLOOKUP($A30,'Return Data'!$B$7:$R$1700,14,0)</f>
        <v>-6.6600000000000006E-2</v>
      </c>
      <c r="O30" s="66">
        <f t="shared" si="5"/>
        <v>26</v>
      </c>
      <c r="P30" s="65">
        <f>VLOOKUP($A30,'Return Data'!$B$7:$R$1700,15,0)</f>
        <v>4.8684000000000003</v>
      </c>
      <c r="Q30" s="66">
        <f t="shared" si="6"/>
        <v>23</v>
      </c>
      <c r="R30" s="65">
        <f>VLOOKUP($A30,'Return Data'!$B$7:$R$1700,16,0)</f>
        <v>10.8178</v>
      </c>
      <c r="S30" s="67">
        <f t="shared" si="7"/>
        <v>12</v>
      </c>
    </row>
    <row r="31" spans="1:19" x14ac:dyDescent="0.3">
      <c r="A31" s="63" t="s">
        <v>1022</v>
      </c>
      <c r="B31" s="64">
        <f>VLOOKUP($A31,'Return Data'!$B$7:$R$1700,3,0)</f>
        <v>44041</v>
      </c>
      <c r="C31" s="65">
        <f>VLOOKUP($A31,'Return Data'!$B$7:$R$1700,4,0)</f>
        <v>178.69</v>
      </c>
      <c r="D31" s="65">
        <f>VLOOKUP($A31,'Return Data'!$B$7:$R$1700,10,0)</f>
        <v>13.1594</v>
      </c>
      <c r="E31" s="66">
        <f t="shared" si="0"/>
        <v>23</v>
      </c>
      <c r="F31" s="65">
        <f>VLOOKUP($A31,'Return Data'!$B$7:$R$1700,11,0)</f>
        <v>-9.0914000000000001</v>
      </c>
      <c r="G31" s="66">
        <f t="shared" si="1"/>
        <v>18</v>
      </c>
      <c r="H31" s="65">
        <f>VLOOKUP($A31,'Return Data'!$B$7:$R$1700,12,0)</f>
        <v>-5.7939999999999996</v>
      </c>
      <c r="I31" s="66">
        <f t="shared" si="2"/>
        <v>18</v>
      </c>
      <c r="J31" s="65">
        <f>VLOOKUP($A31,'Return Data'!$B$7:$R$1700,13,0)</f>
        <v>-0.67259999999999998</v>
      </c>
      <c r="K31" s="66">
        <f t="shared" si="3"/>
        <v>22</v>
      </c>
      <c r="L31" s="65">
        <f>VLOOKUP($A31,'Return Data'!$B$7:$R$1700,17,0)</f>
        <v>-0.16120000000000001</v>
      </c>
      <c r="M31" s="66">
        <f t="shared" si="4"/>
        <v>17</v>
      </c>
      <c r="N31" s="65">
        <f>VLOOKUP($A31,'Return Data'!$B$7:$R$1700,14,0)</f>
        <v>2.7269000000000001</v>
      </c>
      <c r="O31" s="66">
        <f t="shared" si="5"/>
        <v>15</v>
      </c>
      <c r="P31" s="65">
        <f>VLOOKUP($A31,'Return Data'!$B$7:$R$1700,15,0)</f>
        <v>6.3468</v>
      </c>
      <c r="Q31" s="66">
        <f t="shared" si="6"/>
        <v>14</v>
      </c>
      <c r="R31" s="65">
        <f>VLOOKUP($A31,'Return Data'!$B$7:$R$1700,16,0)</f>
        <v>11.582100000000001</v>
      </c>
      <c r="S31" s="67">
        <f t="shared" si="7"/>
        <v>9</v>
      </c>
    </row>
    <row r="32" spans="1:19" x14ac:dyDescent="0.3">
      <c r="A32" s="63" t="s">
        <v>1023</v>
      </c>
      <c r="B32" s="64">
        <f>VLOOKUP($A32,'Return Data'!$B$7:$R$1700,3,0)</f>
        <v>44041</v>
      </c>
      <c r="C32" s="65">
        <f>VLOOKUP($A32,'Return Data'!$B$7:$R$1700,4,0)</f>
        <v>40.5824</v>
      </c>
      <c r="D32" s="65">
        <f>VLOOKUP($A32,'Return Data'!$B$7:$R$1700,10,0)</f>
        <v>15.1591</v>
      </c>
      <c r="E32" s="66">
        <f t="shared" si="0"/>
        <v>10</v>
      </c>
      <c r="F32" s="65">
        <f>VLOOKUP($A32,'Return Data'!$B$7:$R$1700,11,0)</f>
        <v>-9.4986999999999995</v>
      </c>
      <c r="G32" s="66">
        <f t="shared" si="1"/>
        <v>22</v>
      </c>
      <c r="H32" s="65">
        <f>VLOOKUP($A32,'Return Data'!$B$7:$R$1700,12,0)</f>
        <v>-6.9058999999999999</v>
      </c>
      <c r="I32" s="66">
        <f t="shared" si="2"/>
        <v>22</v>
      </c>
      <c r="J32" s="65">
        <f>VLOOKUP($A32,'Return Data'!$B$7:$R$1700,13,0)</f>
        <v>-0.35899999999999999</v>
      </c>
      <c r="K32" s="66">
        <f t="shared" si="3"/>
        <v>21</v>
      </c>
      <c r="L32" s="65">
        <f>VLOOKUP($A32,'Return Data'!$B$7:$R$1700,17,0)</f>
        <v>-0.61099999999999999</v>
      </c>
      <c r="M32" s="66">
        <f t="shared" si="4"/>
        <v>20</v>
      </c>
      <c r="N32" s="65">
        <f>VLOOKUP($A32,'Return Data'!$B$7:$R$1700,14,0)</f>
        <v>2.3269000000000002</v>
      </c>
      <c r="O32" s="66">
        <f t="shared" si="5"/>
        <v>18</v>
      </c>
      <c r="P32" s="65">
        <f>VLOOKUP($A32,'Return Data'!$B$7:$R$1700,15,0)</f>
        <v>6.5853000000000002</v>
      </c>
      <c r="Q32" s="66">
        <f t="shared" si="6"/>
        <v>13</v>
      </c>
      <c r="R32" s="65">
        <f>VLOOKUP($A32,'Return Data'!$B$7:$R$1700,16,0)</f>
        <v>12.4133</v>
      </c>
      <c r="S32" s="67">
        <f t="shared" si="7"/>
        <v>5</v>
      </c>
    </row>
    <row r="33" spans="1:19" x14ac:dyDescent="0.3">
      <c r="A33" s="63" t="s">
        <v>1026</v>
      </c>
      <c r="B33" s="64">
        <f>VLOOKUP($A33,'Return Data'!$B$7:$R$1700,3,0)</f>
        <v>44041</v>
      </c>
      <c r="C33" s="65">
        <f>VLOOKUP($A33,'Return Data'!$B$7:$R$1700,4,0)</f>
        <v>225.63890000000001</v>
      </c>
      <c r="D33" s="65">
        <f>VLOOKUP($A33,'Return Data'!$B$7:$R$1700,10,0)</f>
        <v>15.548</v>
      </c>
      <c r="E33" s="66">
        <f t="shared" si="0"/>
        <v>8</v>
      </c>
      <c r="F33" s="65">
        <f>VLOOKUP($A33,'Return Data'!$B$7:$R$1700,11,0)</f>
        <v>-10.382400000000001</v>
      </c>
      <c r="G33" s="66">
        <f t="shared" si="1"/>
        <v>23</v>
      </c>
      <c r="H33" s="65">
        <f>VLOOKUP($A33,'Return Data'!$B$7:$R$1700,12,0)</f>
        <v>-8.4207999999999998</v>
      </c>
      <c r="I33" s="66">
        <f t="shared" si="2"/>
        <v>25</v>
      </c>
      <c r="J33" s="65">
        <f>VLOOKUP($A33,'Return Data'!$B$7:$R$1700,13,0)</f>
        <v>-4.7035999999999998</v>
      </c>
      <c r="K33" s="66">
        <f t="shared" si="3"/>
        <v>27</v>
      </c>
      <c r="L33" s="65">
        <f>VLOOKUP($A33,'Return Data'!$B$7:$R$1700,17,0)</f>
        <v>-0.87019999999999997</v>
      </c>
      <c r="M33" s="66">
        <f t="shared" si="4"/>
        <v>21</v>
      </c>
      <c r="N33" s="65">
        <f>VLOOKUP($A33,'Return Data'!$B$7:$R$1700,14,0)</f>
        <v>1.7835000000000001</v>
      </c>
      <c r="O33" s="66">
        <f t="shared" si="5"/>
        <v>22</v>
      </c>
      <c r="P33" s="65">
        <f>VLOOKUP($A33,'Return Data'!$B$7:$R$1700,15,0)</f>
        <v>5.6025</v>
      </c>
      <c r="Q33" s="66">
        <f t="shared" si="6"/>
        <v>19</v>
      </c>
      <c r="R33" s="65">
        <f>VLOOKUP($A33,'Return Data'!$B$7:$R$1700,16,0)</f>
        <v>10.1317</v>
      </c>
      <c r="S33" s="67">
        <f t="shared" si="7"/>
        <v>19</v>
      </c>
    </row>
    <row r="34" spans="1:19" x14ac:dyDescent="0.3">
      <c r="A34" s="63" t="s">
        <v>1027</v>
      </c>
      <c r="B34" s="64">
        <f>VLOOKUP($A34,'Return Data'!$B$7:$R$1700,3,0)</f>
        <v>44041</v>
      </c>
      <c r="C34" s="65">
        <f>VLOOKUP($A34,'Return Data'!$B$7:$R$1700,4,0)</f>
        <v>73.819999999999993</v>
      </c>
      <c r="D34" s="65">
        <f>VLOOKUP($A34,'Return Data'!$B$7:$R$1700,10,0)</f>
        <v>13.255599999999999</v>
      </c>
      <c r="E34" s="66">
        <f t="shared" si="0"/>
        <v>20</v>
      </c>
      <c r="F34" s="65">
        <f>VLOOKUP($A34,'Return Data'!$B$7:$R$1700,11,0)</f>
        <v>-9.3343000000000007</v>
      </c>
      <c r="G34" s="66">
        <f t="shared" si="1"/>
        <v>21</v>
      </c>
      <c r="H34" s="65">
        <f>VLOOKUP($A34,'Return Data'!$B$7:$R$1700,12,0)</f>
        <v>-7.1447000000000003</v>
      </c>
      <c r="I34" s="66">
        <f t="shared" si="2"/>
        <v>23</v>
      </c>
      <c r="J34" s="65">
        <f>VLOOKUP($A34,'Return Data'!$B$7:$R$1700,13,0)</f>
        <v>-2.2122000000000002</v>
      </c>
      <c r="K34" s="66">
        <f t="shared" si="3"/>
        <v>24</v>
      </c>
      <c r="L34" s="65">
        <f>VLOOKUP($A34,'Return Data'!$B$7:$R$1700,17,0)</f>
        <v>-2.431</v>
      </c>
      <c r="M34" s="66">
        <f t="shared" si="4"/>
        <v>25</v>
      </c>
      <c r="N34" s="65">
        <f>VLOOKUP($A34,'Return Data'!$B$7:$R$1700,14,0)</f>
        <v>-0.58360000000000001</v>
      </c>
      <c r="O34" s="66">
        <f t="shared" si="5"/>
        <v>27</v>
      </c>
      <c r="P34" s="65">
        <f>VLOOKUP($A34,'Return Data'!$B$7:$R$1700,15,0)</f>
        <v>2.4302000000000001</v>
      </c>
      <c r="Q34" s="66">
        <f t="shared" si="6"/>
        <v>27</v>
      </c>
      <c r="R34" s="65">
        <f>VLOOKUP($A34,'Return Data'!$B$7:$R$1700,16,0)</f>
        <v>6.9897999999999998</v>
      </c>
      <c r="S34" s="67">
        <f t="shared" si="7"/>
        <v>27</v>
      </c>
    </row>
    <row r="35" spans="1:19" x14ac:dyDescent="0.3">
      <c r="A35" s="63" t="s">
        <v>1029</v>
      </c>
      <c r="B35" s="64">
        <f>VLOOKUP($A35,'Return Data'!$B$7:$R$1700,3,0)</f>
        <v>44041</v>
      </c>
      <c r="C35" s="65">
        <f>VLOOKUP($A35,'Return Data'!$B$7:$R$1700,4,0)</f>
        <v>10.83</v>
      </c>
      <c r="D35" s="65">
        <f>VLOOKUP($A35,'Return Data'!$B$7:$R$1700,10,0)</f>
        <v>15.458399999999999</v>
      </c>
      <c r="E35" s="66">
        <f t="shared" si="0"/>
        <v>9</v>
      </c>
      <c r="F35" s="65">
        <f>VLOOKUP($A35,'Return Data'!$B$7:$R$1700,11,0)</f>
        <v>-6.4767000000000001</v>
      </c>
      <c r="G35" s="66">
        <f t="shared" si="1"/>
        <v>7</v>
      </c>
      <c r="H35" s="65">
        <f>VLOOKUP($A35,'Return Data'!$B$7:$R$1700,12,0)</f>
        <v>-4.1593</v>
      </c>
      <c r="I35" s="66">
        <f t="shared" si="2"/>
        <v>15</v>
      </c>
      <c r="J35" s="65">
        <f>VLOOKUP($A35,'Return Data'!$B$7:$R$1700,13,0)</f>
        <v>1.7857000000000001</v>
      </c>
      <c r="K35" s="66">
        <f t="shared" si="3"/>
        <v>14</v>
      </c>
      <c r="L35" s="65">
        <f>VLOOKUP($A35,'Return Data'!$B$7:$R$1700,17,0)</f>
        <v>-0.502</v>
      </c>
      <c r="M35" s="66">
        <f t="shared" si="4"/>
        <v>19</v>
      </c>
      <c r="N35" s="65">
        <f>VLOOKUP($A35,'Return Data'!$B$7:$R$1700,14,0)</f>
        <v>1.8814</v>
      </c>
      <c r="O35" s="66">
        <f t="shared" si="5"/>
        <v>20</v>
      </c>
      <c r="P35" s="65">
        <f>VLOOKUP($A35,'Return Data'!$B$7:$R$1700,15,0)</f>
        <v>0</v>
      </c>
      <c r="Q35" s="66">
        <f t="shared" si="6"/>
        <v>28</v>
      </c>
      <c r="R35" s="65">
        <f>VLOOKUP($A35,'Return Data'!$B$7:$R$1700,16,0)</f>
        <v>2.5078</v>
      </c>
      <c r="S35" s="67">
        <f t="shared" si="7"/>
        <v>28</v>
      </c>
    </row>
    <row r="36" spans="1:19" x14ac:dyDescent="0.3">
      <c r="A36" s="63" t="s">
        <v>1031</v>
      </c>
      <c r="B36" s="64">
        <f>VLOOKUP($A36,'Return Data'!$B$7:$R$1700,3,0)</f>
        <v>44041</v>
      </c>
      <c r="C36" s="65">
        <f>VLOOKUP($A36,'Return Data'!$B$7:$R$1700,4,0)</f>
        <v>56.487634911606399</v>
      </c>
      <c r="D36" s="65">
        <f>VLOOKUP($A36,'Return Data'!$B$7:$R$1700,10,0)</f>
        <v>13.5586</v>
      </c>
      <c r="E36" s="66">
        <f t="shared" si="0"/>
        <v>15</v>
      </c>
      <c r="F36" s="65">
        <f>VLOOKUP($A36,'Return Data'!$B$7:$R$1700,11,0)</f>
        <v>-7.5419999999999998</v>
      </c>
      <c r="G36" s="66">
        <f t="shared" si="1"/>
        <v>13</v>
      </c>
      <c r="H36" s="65">
        <f>VLOOKUP($A36,'Return Data'!$B$7:$R$1700,12,0)</f>
        <v>-3.0697999999999999</v>
      </c>
      <c r="I36" s="66">
        <f t="shared" si="2"/>
        <v>8</v>
      </c>
      <c r="J36" s="65">
        <f>VLOOKUP($A36,'Return Data'!$B$7:$R$1700,13,0)</f>
        <v>1.998</v>
      </c>
      <c r="K36" s="66">
        <f t="shared" si="3"/>
        <v>13</v>
      </c>
      <c r="L36" s="65">
        <f>VLOOKUP($A36,'Return Data'!$B$7:$R$1700,17,0)</f>
        <v>-0.3458</v>
      </c>
      <c r="M36" s="66">
        <f t="shared" si="4"/>
        <v>18</v>
      </c>
      <c r="N36" s="65">
        <f>VLOOKUP($A36,'Return Data'!$B$7:$R$1700,14,0)</f>
        <v>3.7120000000000002</v>
      </c>
      <c r="O36" s="66">
        <f t="shared" si="5"/>
        <v>11</v>
      </c>
      <c r="P36" s="65">
        <f>VLOOKUP($A36,'Return Data'!$B$7:$R$1700,15,0)</f>
        <v>5.9231999999999996</v>
      </c>
      <c r="Q36" s="66">
        <f t="shared" si="6"/>
        <v>16</v>
      </c>
      <c r="R36" s="65">
        <f>VLOOKUP($A36,'Return Data'!$B$7:$R$1700,16,0)</f>
        <v>10.569699999999999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14.087275862068966</v>
      </c>
      <c r="E38" s="74"/>
      <c r="F38" s="75">
        <f>AVERAGE(F8:F36)</f>
        <v>-8.1063862068965502</v>
      </c>
      <c r="G38" s="74"/>
      <c r="H38" s="75">
        <f>AVERAGE(H8:H36)</f>
        <v>-4.8561689655172406</v>
      </c>
      <c r="I38" s="74"/>
      <c r="J38" s="75">
        <f>AVERAGE(J8:J36)</f>
        <v>1.1422379310344821</v>
      </c>
      <c r="K38" s="74"/>
      <c r="L38" s="75">
        <f>AVERAGE(L8:L36)</f>
        <v>0.25690714285714272</v>
      </c>
      <c r="M38" s="74"/>
      <c r="N38" s="75">
        <f>AVERAGE(N8:N36)</f>
        <v>3.2009607142857139</v>
      </c>
      <c r="O38" s="74"/>
      <c r="P38" s="75">
        <f>AVERAGE(P8:P36)</f>
        <v>6.1934607142857141</v>
      </c>
      <c r="Q38" s="74"/>
      <c r="R38" s="75">
        <f>AVERAGE(R8:R36)</f>
        <v>10.227506896551724</v>
      </c>
      <c r="S38" s="76"/>
    </row>
    <row r="39" spans="1:19" x14ac:dyDescent="0.3">
      <c r="A39" s="73" t="s">
        <v>28</v>
      </c>
      <c r="B39" s="74"/>
      <c r="C39" s="74"/>
      <c r="D39" s="75">
        <f>MIN(D8:D36)</f>
        <v>10.089600000000001</v>
      </c>
      <c r="E39" s="74"/>
      <c r="F39" s="75">
        <f>MIN(F8:F36)</f>
        <v>-16.778199999999998</v>
      </c>
      <c r="G39" s="74"/>
      <c r="H39" s="75">
        <f>MIN(H8:H36)</f>
        <v>-13.416399999999999</v>
      </c>
      <c r="I39" s="74"/>
      <c r="J39" s="75">
        <f>MIN(J8:J36)</f>
        <v>-10.752599999999999</v>
      </c>
      <c r="K39" s="74"/>
      <c r="L39" s="75">
        <f>MIN(L8:L36)</f>
        <v>-4.5533999999999999</v>
      </c>
      <c r="M39" s="74"/>
      <c r="N39" s="75">
        <f>MIN(N8:N36)</f>
        <v>-0.87960000000000005</v>
      </c>
      <c r="O39" s="74"/>
      <c r="P39" s="75">
        <f>MIN(P8:P36)</f>
        <v>0</v>
      </c>
      <c r="Q39" s="74"/>
      <c r="R39" s="75">
        <f>MIN(R8:R36)</f>
        <v>0.76670000000000005</v>
      </c>
      <c r="S39" s="76"/>
    </row>
    <row r="40" spans="1:19" ht="15" thickBot="1" x14ac:dyDescent="0.35">
      <c r="A40" s="77" t="s">
        <v>29</v>
      </c>
      <c r="B40" s="78"/>
      <c r="C40" s="78"/>
      <c r="D40" s="79">
        <f>MAX(D8:D36)</f>
        <v>17.561900000000001</v>
      </c>
      <c r="E40" s="78"/>
      <c r="F40" s="79">
        <f>MAX(F8:F36)</f>
        <v>2.4702000000000002</v>
      </c>
      <c r="G40" s="78"/>
      <c r="H40" s="79">
        <f>MAX(H8:H36)</f>
        <v>4.1067999999999998</v>
      </c>
      <c r="I40" s="78"/>
      <c r="J40" s="79">
        <f>MAX(J8:J36)</f>
        <v>11.1111</v>
      </c>
      <c r="K40" s="78"/>
      <c r="L40" s="79">
        <f>MAX(L8:L36)</f>
        <v>5.9150999999999998</v>
      </c>
      <c r="M40" s="78"/>
      <c r="N40" s="79">
        <f>MAX(N8:N36)</f>
        <v>10.4565</v>
      </c>
      <c r="O40" s="78"/>
      <c r="P40" s="79">
        <f>MAX(P8:P36)</f>
        <v>10.328799999999999</v>
      </c>
      <c r="Q40" s="78"/>
      <c r="R40" s="79">
        <f>MAX(R8:R36)</f>
        <v>14.805400000000001</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44041</v>
      </c>
      <c r="C8" s="65">
        <f>VLOOKUP($A8,'Return Data'!$B$7:$R$1700,4,0)</f>
        <v>15.1099</v>
      </c>
      <c r="D8" s="65">
        <f>VLOOKUP($A8,'Return Data'!$B$7:$R$1700,9,0)</f>
        <v>23.8081</v>
      </c>
      <c r="E8" s="66">
        <f t="shared" ref="E8:E31" si="0">RANK(D8,D$8:D$31,0)</f>
        <v>4</v>
      </c>
      <c r="F8" s="65">
        <f>VLOOKUP($A8,'Return Data'!$B$7:$R$1700,10,0)</f>
        <v>21.2666</v>
      </c>
      <c r="G8" s="66">
        <f t="shared" ref="G8:G31" si="1">RANK(F8,F$8:F$31,0)</f>
        <v>4</v>
      </c>
      <c r="H8" s="65">
        <f>VLOOKUP($A8,'Return Data'!$B$7:$R$1700,11,0)</f>
        <v>8.0686</v>
      </c>
      <c r="I8" s="66">
        <f t="shared" ref="I8:I23" si="2">RANK(H8,H$8:H$31,0)</f>
        <v>7</v>
      </c>
      <c r="J8" s="65">
        <f>VLOOKUP($A8,'Return Data'!$B$7:$R$1700,12,0)</f>
        <v>3.9935999999999998</v>
      </c>
      <c r="K8" s="66">
        <f>RANK(J8,J$8:J$31,0)</f>
        <v>13</v>
      </c>
      <c r="L8" s="65">
        <f>VLOOKUP($A8,'Return Data'!$B$7:$R$1700,13,0)</f>
        <v>3.9609000000000001</v>
      </c>
      <c r="M8" s="66">
        <f>RANK(L8,L$8:L$31,0)</f>
        <v>10</v>
      </c>
      <c r="N8" s="65">
        <f>VLOOKUP($A8,'Return Data'!$B$7:$R$1700,17,0)</f>
        <v>5.5095000000000001</v>
      </c>
      <c r="O8" s="66">
        <f>RANK(N8,N$8:N$31,0)</f>
        <v>8</v>
      </c>
      <c r="P8" s="65">
        <f>VLOOKUP($A8,'Return Data'!$B$7:$R$1700,14,0)</f>
        <v>5.9617000000000004</v>
      </c>
      <c r="Q8" s="66">
        <f>RANK(P8,P$8:P$31,0)</f>
        <v>8</v>
      </c>
      <c r="R8" s="65">
        <f>VLOOKUP($A8,'Return Data'!$B$7:$R$1700,16,0)</f>
        <v>8.1036000000000001</v>
      </c>
      <c r="S8" s="67">
        <f t="shared" ref="S8:S31" si="3">RANK(R8,R$8:R$31,0)</f>
        <v>7</v>
      </c>
    </row>
    <row r="9" spans="1:19" x14ac:dyDescent="0.3">
      <c r="A9" s="82" t="s">
        <v>669</v>
      </c>
      <c r="B9" s="64">
        <f>VLOOKUP($A9,'Return Data'!$B$7:$R$1700,3,0)</f>
        <v>44041</v>
      </c>
      <c r="C9" s="65">
        <f>VLOOKUP($A9,'Return Data'!$B$7:$R$1700,4,0)</f>
        <v>0.41570000000000001</v>
      </c>
      <c r="D9" s="65">
        <f>VLOOKUP($A9,'Return Data'!$B$7:$R$1700,9,0)</f>
        <v>0</v>
      </c>
      <c r="E9" s="66">
        <f t="shared" si="0"/>
        <v>20</v>
      </c>
      <c r="F9" s="65">
        <f>VLOOKUP($A9,'Return Data'!$B$7:$R$1700,10,0)</f>
        <v>0</v>
      </c>
      <c r="G9" s="66">
        <f t="shared" si="1"/>
        <v>20</v>
      </c>
      <c r="H9" s="65">
        <f>VLOOKUP($A9,'Return Data'!$B$7:$R$1700,11,0)</f>
        <v>-50.4983</v>
      </c>
      <c r="I9" s="66">
        <f t="shared" si="2"/>
        <v>21</v>
      </c>
      <c r="J9" s="65"/>
      <c r="K9" s="66"/>
      <c r="L9" s="65"/>
      <c r="M9" s="66"/>
      <c r="N9" s="65"/>
      <c r="O9" s="66"/>
      <c r="P9" s="65"/>
      <c r="Q9" s="66"/>
      <c r="R9" s="65">
        <f>VLOOKUP($A9,'Return Data'!$B$7:$R$1700,16,0)</f>
        <v>-35.368200000000002</v>
      </c>
      <c r="S9" s="67">
        <f t="shared" si="3"/>
        <v>23</v>
      </c>
    </row>
    <row r="10" spans="1:19" x14ac:dyDescent="0.3">
      <c r="A10" s="82" t="s">
        <v>671</v>
      </c>
      <c r="B10" s="64">
        <f>VLOOKUP($A10,'Return Data'!$B$7:$R$1700,3,0)</f>
        <v>44041</v>
      </c>
      <c r="C10" s="65">
        <f>VLOOKUP($A10,'Return Data'!$B$7:$R$1700,4,0)</f>
        <v>16.597000000000001</v>
      </c>
      <c r="D10" s="65">
        <f>VLOOKUP($A10,'Return Data'!$B$7:$R$1700,9,0)</f>
        <v>12.718299999999999</v>
      </c>
      <c r="E10" s="66">
        <f t="shared" si="0"/>
        <v>10</v>
      </c>
      <c r="F10" s="65">
        <f>VLOOKUP($A10,'Return Data'!$B$7:$R$1700,10,0)</f>
        <v>14.675000000000001</v>
      </c>
      <c r="G10" s="66">
        <f t="shared" si="1"/>
        <v>10</v>
      </c>
      <c r="H10" s="65">
        <f>VLOOKUP($A10,'Return Data'!$B$7:$R$1700,11,0)</f>
        <v>8.1534999999999993</v>
      </c>
      <c r="I10" s="66">
        <f t="shared" si="2"/>
        <v>6</v>
      </c>
      <c r="J10" s="65">
        <f>VLOOKUP($A10,'Return Data'!$B$7:$R$1700,12,0)</f>
        <v>8.7848000000000006</v>
      </c>
      <c r="K10" s="66">
        <f t="shared" ref="K10:K23" si="4">RANK(J10,J$8:J$31,0)</f>
        <v>6</v>
      </c>
      <c r="L10" s="65">
        <f>VLOOKUP($A10,'Return Data'!$B$7:$R$1700,13,0)</f>
        <v>9.0798000000000005</v>
      </c>
      <c r="M10" s="66">
        <f t="shared" ref="M10:M23" si="5">RANK(L10,L$8:L$31,0)</f>
        <v>6</v>
      </c>
      <c r="N10" s="65">
        <f>VLOOKUP($A10,'Return Data'!$B$7:$R$1700,17,0)</f>
        <v>7.0831999999999997</v>
      </c>
      <c r="O10" s="66">
        <f t="shared" ref="O10:O21" si="6">RANK(N10,N$8:N$31,0)</f>
        <v>6</v>
      </c>
      <c r="P10" s="65">
        <f>VLOOKUP($A10,'Return Data'!$B$7:$R$1700,14,0)</f>
        <v>6.7495000000000003</v>
      </c>
      <c r="Q10" s="66">
        <f t="shared" ref="Q10:Q21" si="7">RANK(P10,P$8:P$31,0)</f>
        <v>7</v>
      </c>
      <c r="R10" s="65">
        <f>VLOOKUP($A10,'Return Data'!$B$7:$R$1700,16,0)</f>
        <v>8.7440999999999995</v>
      </c>
      <c r="S10" s="67">
        <f t="shared" si="3"/>
        <v>6</v>
      </c>
    </row>
    <row r="11" spans="1:19" x14ac:dyDescent="0.3">
      <c r="A11" s="82" t="s">
        <v>675</v>
      </c>
      <c r="B11" s="64">
        <f>VLOOKUP($A11,'Return Data'!$B$7:$R$1700,3,0)</f>
        <v>44041</v>
      </c>
      <c r="C11" s="65">
        <f>VLOOKUP($A11,'Return Data'!$B$7:$R$1700,4,0)</f>
        <v>14.7293</v>
      </c>
      <c r="D11" s="65">
        <f>VLOOKUP($A11,'Return Data'!$B$7:$R$1700,9,0)</f>
        <v>20.169899999999998</v>
      </c>
      <c r="E11" s="66">
        <f t="shared" si="0"/>
        <v>5</v>
      </c>
      <c r="F11" s="65">
        <f>VLOOKUP($A11,'Return Data'!$B$7:$R$1700,10,0)</f>
        <v>-1.3599999999999999E-2</v>
      </c>
      <c r="G11" s="66">
        <f t="shared" si="1"/>
        <v>22</v>
      </c>
      <c r="H11" s="65">
        <f>VLOOKUP($A11,'Return Data'!$B$7:$R$1700,11,0)</f>
        <v>-6.8794000000000004</v>
      </c>
      <c r="I11" s="66">
        <f t="shared" si="2"/>
        <v>16</v>
      </c>
      <c r="J11" s="65">
        <f>VLOOKUP($A11,'Return Data'!$B$7:$R$1700,12,0)</f>
        <v>-2.7025000000000001</v>
      </c>
      <c r="K11" s="66">
        <f t="shared" si="4"/>
        <v>14</v>
      </c>
      <c r="L11" s="65">
        <f>VLOOKUP($A11,'Return Data'!$B$7:$R$1700,13,0)</f>
        <v>-1.0835999999999999</v>
      </c>
      <c r="M11" s="66">
        <f t="shared" si="5"/>
        <v>14</v>
      </c>
      <c r="N11" s="65">
        <f>VLOOKUP($A11,'Return Data'!$B$7:$R$1700,17,0)</f>
        <v>1.7790999999999999</v>
      </c>
      <c r="O11" s="66">
        <f t="shared" si="6"/>
        <v>11</v>
      </c>
      <c r="P11" s="65">
        <f>VLOOKUP($A11,'Return Data'!$B$7:$R$1700,14,0)</f>
        <v>3.3458999999999999</v>
      </c>
      <c r="Q11" s="66">
        <f t="shared" si="7"/>
        <v>11</v>
      </c>
      <c r="R11" s="65">
        <f>VLOOKUP($A11,'Return Data'!$B$7:$R$1700,16,0)</f>
        <v>7.2704000000000004</v>
      </c>
      <c r="S11" s="67">
        <f t="shared" si="3"/>
        <v>13</v>
      </c>
    </row>
    <row r="12" spans="1:19" x14ac:dyDescent="0.3">
      <c r="A12" s="82" t="s">
        <v>677</v>
      </c>
      <c r="B12" s="64">
        <f>VLOOKUP($A12,'Return Data'!$B$7:$R$1700,3,0)</f>
        <v>44041</v>
      </c>
      <c r="C12" s="65">
        <f>VLOOKUP($A12,'Return Data'!$B$7:$R$1700,4,0)</f>
        <v>3.7863000000000002</v>
      </c>
      <c r="D12" s="65">
        <f>VLOOKUP($A12,'Return Data'!$B$7:$R$1700,9,0)</f>
        <v>10.533799999999999</v>
      </c>
      <c r="E12" s="66">
        <f t="shared" si="0"/>
        <v>12</v>
      </c>
      <c r="F12" s="65">
        <f>VLOOKUP($A12,'Return Data'!$B$7:$R$1700,10,0)</f>
        <v>11.5412</v>
      </c>
      <c r="G12" s="66">
        <f t="shared" si="1"/>
        <v>12</v>
      </c>
      <c r="H12" s="65">
        <f>VLOOKUP($A12,'Return Data'!$B$7:$R$1700,11,0)</f>
        <v>-96.159899999999993</v>
      </c>
      <c r="I12" s="66">
        <f t="shared" si="2"/>
        <v>22</v>
      </c>
      <c r="J12" s="65">
        <f>VLOOKUP($A12,'Return Data'!$B$7:$R$1700,12,0)</f>
        <v>-62.0792</v>
      </c>
      <c r="K12" s="66">
        <f t="shared" si="4"/>
        <v>21</v>
      </c>
      <c r="L12" s="65">
        <f>VLOOKUP($A12,'Return Data'!$B$7:$R$1700,13,0)</f>
        <v>-46.778500000000001</v>
      </c>
      <c r="M12" s="66">
        <f t="shared" si="5"/>
        <v>20</v>
      </c>
      <c r="N12" s="65">
        <f>VLOOKUP($A12,'Return Data'!$B$7:$R$1700,17,0)</f>
        <v>-47.309100000000001</v>
      </c>
      <c r="O12" s="66">
        <f t="shared" si="6"/>
        <v>19</v>
      </c>
      <c r="P12" s="65">
        <f>VLOOKUP($A12,'Return Data'!$B$7:$R$1700,14,0)</f>
        <v>-33.251899999999999</v>
      </c>
      <c r="Q12" s="66">
        <f t="shared" si="7"/>
        <v>19</v>
      </c>
      <c r="R12" s="65">
        <f>VLOOKUP($A12,'Return Data'!$B$7:$R$1700,16,0)</f>
        <v>-16.399799999999999</v>
      </c>
      <c r="S12" s="67">
        <f t="shared" si="3"/>
        <v>21</v>
      </c>
    </row>
    <row r="13" spans="1:19" x14ac:dyDescent="0.3">
      <c r="A13" s="82" t="s">
        <v>679</v>
      </c>
      <c r="B13" s="64">
        <f>VLOOKUP($A13,'Return Data'!$B$7:$R$1700,3,0)</f>
        <v>44041</v>
      </c>
      <c r="C13" s="65">
        <f>VLOOKUP($A13,'Return Data'!$B$7:$R$1700,4,0)</f>
        <v>30.4359</v>
      </c>
      <c r="D13" s="65">
        <f>VLOOKUP($A13,'Return Data'!$B$7:$R$1700,9,0)</f>
        <v>8.8909000000000002</v>
      </c>
      <c r="E13" s="66">
        <f t="shared" si="0"/>
        <v>17</v>
      </c>
      <c r="F13" s="65">
        <f>VLOOKUP($A13,'Return Data'!$B$7:$R$1700,10,0)</f>
        <v>8.5314999999999994</v>
      </c>
      <c r="G13" s="66">
        <f t="shared" si="1"/>
        <v>18</v>
      </c>
      <c r="H13" s="65">
        <f>VLOOKUP($A13,'Return Data'!$B$7:$R$1700,11,0)</f>
        <v>2.0817999999999999</v>
      </c>
      <c r="I13" s="66">
        <f t="shared" si="2"/>
        <v>12</v>
      </c>
      <c r="J13" s="65">
        <f>VLOOKUP($A13,'Return Data'!$B$7:$R$1700,12,0)</f>
        <v>4.1429</v>
      </c>
      <c r="K13" s="66">
        <f t="shared" si="4"/>
        <v>11</v>
      </c>
      <c r="L13" s="65">
        <f>VLOOKUP($A13,'Return Data'!$B$7:$R$1700,13,0)</f>
        <v>3.6151</v>
      </c>
      <c r="M13" s="66">
        <f t="shared" si="5"/>
        <v>11</v>
      </c>
      <c r="N13" s="65">
        <f>VLOOKUP($A13,'Return Data'!$B$7:$R$1700,17,0)</f>
        <v>0.97599999999999998</v>
      </c>
      <c r="O13" s="66">
        <f t="shared" si="6"/>
        <v>13</v>
      </c>
      <c r="P13" s="65">
        <f>VLOOKUP($A13,'Return Data'!$B$7:$R$1700,14,0)</f>
        <v>2.3357999999999999</v>
      </c>
      <c r="Q13" s="66">
        <f t="shared" si="7"/>
        <v>14</v>
      </c>
      <c r="R13" s="65">
        <f>VLOOKUP($A13,'Return Data'!$B$7:$R$1700,16,0)</f>
        <v>7.0202</v>
      </c>
      <c r="S13" s="67">
        <f t="shared" si="3"/>
        <v>14</v>
      </c>
    </row>
    <row r="14" spans="1:19" x14ac:dyDescent="0.3">
      <c r="A14" s="82" t="s">
        <v>682</v>
      </c>
      <c r="B14" s="64">
        <f>VLOOKUP($A14,'Return Data'!$B$7:$R$1700,3,0)</f>
        <v>44041</v>
      </c>
      <c r="C14" s="65">
        <f>VLOOKUP($A14,'Return Data'!$B$7:$R$1700,4,0)</f>
        <v>19.838200000000001</v>
      </c>
      <c r="D14" s="65">
        <f>VLOOKUP($A14,'Return Data'!$B$7:$R$1700,9,0)</f>
        <v>1.4368000000000001</v>
      </c>
      <c r="E14" s="66">
        <f t="shared" si="0"/>
        <v>19</v>
      </c>
      <c r="F14" s="65">
        <f>VLOOKUP($A14,'Return Data'!$B$7:$R$1700,10,0)</f>
        <v>13.1145</v>
      </c>
      <c r="G14" s="66">
        <f t="shared" si="1"/>
        <v>11</v>
      </c>
      <c r="H14" s="65">
        <f>VLOOKUP($A14,'Return Data'!$B$7:$R$1700,11,0)</f>
        <v>-4.4269999999999996</v>
      </c>
      <c r="I14" s="66">
        <f t="shared" si="2"/>
        <v>15</v>
      </c>
      <c r="J14" s="65">
        <f>VLOOKUP($A14,'Return Data'!$B$7:$R$1700,12,0)</f>
        <v>-7.1025</v>
      </c>
      <c r="K14" s="66">
        <f t="shared" si="4"/>
        <v>16</v>
      </c>
      <c r="L14" s="65">
        <f>VLOOKUP($A14,'Return Data'!$B$7:$R$1700,13,0)</f>
        <v>-4.6516000000000002</v>
      </c>
      <c r="M14" s="66">
        <f t="shared" si="5"/>
        <v>16</v>
      </c>
      <c r="N14" s="65">
        <f>VLOOKUP($A14,'Return Data'!$B$7:$R$1700,17,0)</f>
        <v>1.57</v>
      </c>
      <c r="O14" s="66">
        <f t="shared" si="6"/>
        <v>12</v>
      </c>
      <c r="P14" s="65">
        <f>VLOOKUP($A14,'Return Data'!$B$7:$R$1700,14,0)</f>
        <v>3.4079000000000002</v>
      </c>
      <c r="Q14" s="66">
        <f t="shared" si="7"/>
        <v>10</v>
      </c>
      <c r="R14" s="65">
        <f>VLOOKUP($A14,'Return Data'!$B$7:$R$1700,16,0)</f>
        <v>7.6821999999999999</v>
      </c>
      <c r="S14" s="67">
        <f t="shared" si="3"/>
        <v>11</v>
      </c>
    </row>
    <row r="15" spans="1:19" x14ac:dyDescent="0.3">
      <c r="A15" s="82" t="s">
        <v>690</v>
      </c>
      <c r="B15" s="64">
        <f>VLOOKUP($A15,'Return Data'!$B$7:$R$1700,3,0)</f>
        <v>44041</v>
      </c>
      <c r="C15" s="65">
        <f>VLOOKUP($A15,'Return Data'!$B$7:$R$1700,4,0)</f>
        <v>17.997199999999999</v>
      </c>
      <c r="D15" s="65">
        <f>VLOOKUP($A15,'Return Data'!$B$7:$R$1700,9,0)</f>
        <v>18.238299999999999</v>
      </c>
      <c r="E15" s="66">
        <f t="shared" si="0"/>
        <v>6</v>
      </c>
      <c r="F15" s="65">
        <f>VLOOKUP($A15,'Return Data'!$B$7:$R$1700,10,0)</f>
        <v>22.248000000000001</v>
      </c>
      <c r="G15" s="66">
        <f t="shared" si="1"/>
        <v>3</v>
      </c>
      <c r="H15" s="65">
        <f>VLOOKUP($A15,'Return Data'!$B$7:$R$1700,11,0)</f>
        <v>9.8468999999999998</v>
      </c>
      <c r="I15" s="66">
        <f t="shared" si="2"/>
        <v>4</v>
      </c>
      <c r="J15" s="65">
        <f>VLOOKUP($A15,'Return Data'!$B$7:$R$1700,12,0)</f>
        <v>10.0335</v>
      </c>
      <c r="K15" s="66">
        <f t="shared" si="4"/>
        <v>4</v>
      </c>
      <c r="L15" s="65">
        <f>VLOOKUP($A15,'Return Data'!$B$7:$R$1700,13,0)</f>
        <v>9.9465000000000003</v>
      </c>
      <c r="M15" s="66">
        <f t="shared" si="5"/>
        <v>4</v>
      </c>
      <c r="N15" s="65">
        <f>VLOOKUP($A15,'Return Data'!$B$7:$R$1700,17,0)</f>
        <v>9.2220999999999993</v>
      </c>
      <c r="O15" s="66">
        <f t="shared" si="6"/>
        <v>2</v>
      </c>
      <c r="P15" s="65">
        <f>VLOOKUP($A15,'Return Data'!$B$7:$R$1700,14,0)</f>
        <v>7.7508999999999997</v>
      </c>
      <c r="Q15" s="66">
        <f t="shared" si="7"/>
        <v>2</v>
      </c>
      <c r="R15" s="65">
        <f>VLOOKUP($A15,'Return Data'!$B$7:$R$1700,16,0)</f>
        <v>9.6945999999999994</v>
      </c>
      <c r="S15" s="67">
        <f t="shared" si="3"/>
        <v>1</v>
      </c>
    </row>
    <row r="16" spans="1:19" x14ac:dyDescent="0.3">
      <c r="A16" s="82" t="s">
        <v>692</v>
      </c>
      <c r="B16" s="64">
        <f>VLOOKUP($A16,'Return Data'!$B$7:$R$1700,3,0)</f>
        <v>44041</v>
      </c>
      <c r="C16" s="65">
        <f>VLOOKUP($A16,'Return Data'!$B$7:$R$1700,4,0)</f>
        <v>23.986499999999999</v>
      </c>
      <c r="D16" s="65">
        <f>VLOOKUP($A16,'Return Data'!$B$7:$R$1700,9,0)</f>
        <v>24.463999999999999</v>
      </c>
      <c r="E16" s="66">
        <f t="shared" si="0"/>
        <v>3</v>
      </c>
      <c r="F16" s="65">
        <f>VLOOKUP($A16,'Return Data'!$B$7:$R$1700,10,0)</f>
        <v>18.105899999999998</v>
      </c>
      <c r="G16" s="66">
        <f t="shared" si="1"/>
        <v>7</v>
      </c>
      <c r="H16" s="65">
        <f>VLOOKUP($A16,'Return Data'!$B$7:$R$1700,11,0)</f>
        <v>10.2858</v>
      </c>
      <c r="I16" s="66">
        <f t="shared" si="2"/>
        <v>3</v>
      </c>
      <c r="J16" s="65">
        <f>VLOOKUP($A16,'Return Data'!$B$7:$R$1700,12,0)</f>
        <v>10.9518</v>
      </c>
      <c r="K16" s="66">
        <f t="shared" si="4"/>
        <v>2</v>
      </c>
      <c r="L16" s="65">
        <f>VLOOKUP($A16,'Return Data'!$B$7:$R$1700,13,0)</f>
        <v>10.9001</v>
      </c>
      <c r="M16" s="66">
        <f t="shared" si="5"/>
        <v>2</v>
      </c>
      <c r="N16" s="65">
        <f>VLOOKUP($A16,'Return Data'!$B$7:$R$1700,17,0)</f>
        <v>9.8505000000000003</v>
      </c>
      <c r="O16" s="66">
        <f t="shared" si="6"/>
        <v>1</v>
      </c>
      <c r="P16" s="65">
        <f>VLOOKUP($A16,'Return Data'!$B$7:$R$1700,14,0)</f>
        <v>8.7291000000000007</v>
      </c>
      <c r="Q16" s="66">
        <f t="shared" si="7"/>
        <v>1</v>
      </c>
      <c r="R16" s="65">
        <f>VLOOKUP($A16,'Return Data'!$B$7:$R$1700,16,0)</f>
        <v>9.5808</v>
      </c>
      <c r="S16" s="67">
        <f t="shared" si="3"/>
        <v>2</v>
      </c>
    </row>
    <row r="17" spans="1:19" x14ac:dyDescent="0.3">
      <c r="A17" s="82" t="s">
        <v>694</v>
      </c>
      <c r="B17" s="64">
        <f>VLOOKUP($A17,'Return Data'!$B$7:$R$1700,3,0)</f>
        <v>44041</v>
      </c>
      <c r="C17" s="65">
        <f>VLOOKUP($A17,'Return Data'!$B$7:$R$1700,4,0)</f>
        <v>13.1716</v>
      </c>
      <c r="D17" s="65">
        <f>VLOOKUP($A17,'Return Data'!$B$7:$R$1700,9,0)</f>
        <v>16.022099999999998</v>
      </c>
      <c r="E17" s="66">
        <f t="shared" si="0"/>
        <v>8</v>
      </c>
      <c r="F17" s="65">
        <f>VLOOKUP($A17,'Return Data'!$B$7:$R$1700,10,0)</f>
        <v>26.572800000000001</v>
      </c>
      <c r="G17" s="66">
        <f t="shared" si="1"/>
        <v>2</v>
      </c>
      <c r="H17" s="65">
        <f>VLOOKUP($A17,'Return Data'!$B$7:$R$1700,11,0)</f>
        <v>-16.716100000000001</v>
      </c>
      <c r="I17" s="66">
        <f t="shared" si="2"/>
        <v>18</v>
      </c>
      <c r="J17" s="65">
        <f>VLOOKUP($A17,'Return Data'!$B$7:$R$1700,12,0)</f>
        <v>-9.6232000000000006</v>
      </c>
      <c r="K17" s="66">
        <f t="shared" si="4"/>
        <v>17</v>
      </c>
      <c r="L17" s="65">
        <f>VLOOKUP($A17,'Return Data'!$B$7:$R$1700,13,0)</f>
        <v>-9.3818000000000001</v>
      </c>
      <c r="M17" s="66">
        <f t="shared" si="5"/>
        <v>18</v>
      </c>
      <c r="N17" s="65">
        <f>VLOOKUP($A17,'Return Data'!$B$7:$R$1700,17,0)</f>
        <v>-4.8277000000000001</v>
      </c>
      <c r="O17" s="66">
        <f t="shared" si="6"/>
        <v>17</v>
      </c>
      <c r="P17" s="65">
        <f>VLOOKUP($A17,'Return Data'!$B$7:$R$1700,14,0)</f>
        <v>-1.2363</v>
      </c>
      <c r="Q17" s="66">
        <f t="shared" si="7"/>
        <v>17</v>
      </c>
      <c r="R17" s="65">
        <f>VLOOKUP($A17,'Return Data'!$B$7:$R$1700,16,0)</f>
        <v>4.3906000000000001</v>
      </c>
      <c r="S17" s="67">
        <f t="shared" si="3"/>
        <v>19</v>
      </c>
    </row>
    <row r="18" spans="1:19" x14ac:dyDescent="0.3">
      <c r="A18" s="82" t="s">
        <v>695</v>
      </c>
      <c r="B18" s="64">
        <f>VLOOKUP($A18,'Return Data'!$B$7:$R$1700,3,0)</f>
        <v>44041</v>
      </c>
      <c r="C18" s="65">
        <f>VLOOKUP($A18,'Return Data'!$B$7:$R$1700,4,0)</f>
        <v>12.9993</v>
      </c>
      <c r="D18" s="65">
        <f>VLOOKUP($A18,'Return Data'!$B$7:$R$1700,9,0)</f>
        <v>9.8885000000000005</v>
      </c>
      <c r="E18" s="66">
        <f t="shared" si="0"/>
        <v>13</v>
      </c>
      <c r="F18" s="65">
        <f>VLOOKUP($A18,'Return Data'!$B$7:$R$1700,10,0)</f>
        <v>16.7971</v>
      </c>
      <c r="G18" s="66">
        <f t="shared" si="1"/>
        <v>9</v>
      </c>
      <c r="H18" s="65">
        <f>VLOOKUP($A18,'Return Data'!$B$7:$R$1700,11,0)</f>
        <v>7.3437999999999999</v>
      </c>
      <c r="I18" s="66">
        <f t="shared" si="2"/>
        <v>8</v>
      </c>
      <c r="J18" s="65">
        <f>VLOOKUP($A18,'Return Data'!$B$7:$R$1700,12,0)</f>
        <v>8.2335999999999991</v>
      </c>
      <c r="K18" s="66">
        <f t="shared" si="4"/>
        <v>7</v>
      </c>
      <c r="L18" s="65">
        <f>VLOOKUP($A18,'Return Data'!$B$7:$R$1700,13,0)</f>
        <v>8.4372000000000007</v>
      </c>
      <c r="M18" s="66">
        <f t="shared" si="5"/>
        <v>7</v>
      </c>
      <c r="N18" s="65">
        <f>VLOOKUP($A18,'Return Data'!$B$7:$R$1700,17,0)</f>
        <v>8.9009</v>
      </c>
      <c r="O18" s="66">
        <f t="shared" si="6"/>
        <v>3</v>
      </c>
      <c r="P18" s="65">
        <f>VLOOKUP($A18,'Return Data'!$B$7:$R$1700,14,0)</f>
        <v>7.5392999999999999</v>
      </c>
      <c r="Q18" s="66">
        <f t="shared" si="7"/>
        <v>4</v>
      </c>
      <c r="R18" s="65">
        <f>VLOOKUP($A18,'Return Data'!$B$7:$R$1700,16,0)</f>
        <v>8.0002999999999993</v>
      </c>
      <c r="S18" s="67">
        <f t="shared" si="3"/>
        <v>9</v>
      </c>
    </row>
    <row r="19" spans="1:19" x14ac:dyDescent="0.3">
      <c r="A19" s="82" t="s">
        <v>698</v>
      </c>
      <c r="B19" s="64">
        <f>VLOOKUP($A19,'Return Data'!$B$7:$R$1700,3,0)</f>
        <v>44041</v>
      </c>
      <c r="C19" s="65">
        <f>VLOOKUP($A19,'Return Data'!$B$7:$R$1700,4,0)</f>
        <v>1484.7542000000001</v>
      </c>
      <c r="D19" s="65">
        <f>VLOOKUP($A19,'Return Data'!$B$7:$R$1700,9,0)</f>
        <v>10.654199999999999</v>
      </c>
      <c r="E19" s="66">
        <f t="shared" si="0"/>
        <v>11</v>
      </c>
      <c r="F19" s="65">
        <f>VLOOKUP($A19,'Return Data'!$B$7:$R$1700,10,0)</f>
        <v>17.729399999999998</v>
      </c>
      <c r="G19" s="66">
        <f t="shared" si="1"/>
        <v>8</v>
      </c>
      <c r="H19" s="65">
        <f>VLOOKUP($A19,'Return Data'!$B$7:$R$1700,11,0)</f>
        <v>11.5116</v>
      </c>
      <c r="I19" s="66">
        <f t="shared" si="2"/>
        <v>2</v>
      </c>
      <c r="J19" s="65">
        <f>VLOOKUP($A19,'Return Data'!$B$7:$R$1700,12,0)</f>
        <v>10.1389</v>
      </c>
      <c r="K19" s="66">
        <f t="shared" si="4"/>
        <v>3</v>
      </c>
      <c r="L19" s="65">
        <f>VLOOKUP($A19,'Return Data'!$B$7:$R$1700,13,0)</f>
        <v>10.104200000000001</v>
      </c>
      <c r="M19" s="66">
        <f t="shared" si="5"/>
        <v>3</v>
      </c>
      <c r="N19" s="65">
        <f>VLOOKUP($A19,'Return Data'!$B$7:$R$1700,17,0)</f>
        <v>1.9397</v>
      </c>
      <c r="O19" s="66">
        <f t="shared" si="6"/>
        <v>10</v>
      </c>
      <c r="P19" s="65">
        <f>VLOOKUP($A19,'Return Data'!$B$7:$R$1700,14,0)</f>
        <v>3.3094999999999999</v>
      </c>
      <c r="Q19" s="66">
        <f t="shared" si="7"/>
        <v>12</v>
      </c>
      <c r="R19" s="65">
        <f>VLOOKUP($A19,'Return Data'!$B$7:$R$1700,16,0)</f>
        <v>6.9236000000000004</v>
      </c>
      <c r="S19" s="67">
        <f t="shared" si="3"/>
        <v>15</v>
      </c>
    </row>
    <row r="20" spans="1:19" x14ac:dyDescent="0.3">
      <c r="A20" s="82" t="s">
        <v>700</v>
      </c>
      <c r="B20" s="64">
        <f>VLOOKUP($A20,'Return Data'!$B$7:$R$1700,3,0)</f>
        <v>44041</v>
      </c>
      <c r="C20" s="65">
        <f>VLOOKUP($A20,'Return Data'!$B$7:$R$1700,4,0)</f>
        <v>24.0108</v>
      </c>
      <c r="D20" s="65">
        <f>VLOOKUP($A20,'Return Data'!$B$7:$R$1700,9,0)</f>
        <v>16.881699999999999</v>
      </c>
      <c r="E20" s="66">
        <f t="shared" si="0"/>
        <v>7</v>
      </c>
      <c r="F20" s="65">
        <f>VLOOKUP($A20,'Return Data'!$B$7:$R$1700,10,0)</f>
        <v>21.0838</v>
      </c>
      <c r="G20" s="66">
        <f t="shared" si="1"/>
        <v>5</v>
      </c>
      <c r="H20" s="65">
        <f>VLOOKUP($A20,'Return Data'!$B$7:$R$1700,11,0)</f>
        <v>5.3720999999999997</v>
      </c>
      <c r="I20" s="66">
        <f t="shared" si="2"/>
        <v>11</v>
      </c>
      <c r="J20" s="65">
        <f>VLOOKUP($A20,'Return Data'!$B$7:$R$1700,12,0)</f>
        <v>7.0441000000000003</v>
      </c>
      <c r="K20" s="66">
        <f t="shared" si="4"/>
        <v>10</v>
      </c>
      <c r="L20" s="65">
        <f>VLOOKUP($A20,'Return Data'!$B$7:$R$1700,13,0)</f>
        <v>8.1583000000000006</v>
      </c>
      <c r="M20" s="66">
        <f t="shared" si="5"/>
        <v>8</v>
      </c>
      <c r="N20" s="65">
        <f>VLOOKUP($A20,'Return Data'!$B$7:$R$1700,17,0)</f>
        <v>8.4626999999999999</v>
      </c>
      <c r="O20" s="66">
        <f t="shared" si="6"/>
        <v>4</v>
      </c>
      <c r="P20" s="65">
        <f>VLOOKUP($A20,'Return Data'!$B$7:$R$1700,14,0)</f>
        <v>7.6825999999999999</v>
      </c>
      <c r="Q20" s="66">
        <f t="shared" si="7"/>
        <v>3</v>
      </c>
      <c r="R20" s="65">
        <f>VLOOKUP($A20,'Return Data'!$B$7:$R$1700,16,0)</f>
        <v>9.2651000000000003</v>
      </c>
      <c r="S20" s="67">
        <f t="shared" si="3"/>
        <v>5</v>
      </c>
    </row>
    <row r="21" spans="1:19" x14ac:dyDescent="0.3">
      <c r="A21" s="82" t="s">
        <v>702</v>
      </c>
      <c r="B21" s="64">
        <f>VLOOKUP($A21,'Return Data'!$B$7:$R$1700,3,0)</f>
        <v>44041</v>
      </c>
      <c r="C21" s="65">
        <f>VLOOKUP($A21,'Return Data'!$B$7:$R$1700,4,0)</f>
        <v>22.231200000000001</v>
      </c>
      <c r="D21" s="65">
        <f>VLOOKUP($A21,'Return Data'!$B$7:$R$1700,9,0)</f>
        <v>42.508299999999998</v>
      </c>
      <c r="E21" s="66">
        <f t="shared" si="0"/>
        <v>2</v>
      </c>
      <c r="F21" s="65">
        <f>VLOOKUP($A21,'Return Data'!$B$7:$R$1700,10,0)</f>
        <v>9.7030999999999992</v>
      </c>
      <c r="G21" s="66">
        <f t="shared" si="1"/>
        <v>14</v>
      </c>
      <c r="H21" s="65">
        <f>VLOOKUP($A21,'Return Data'!$B$7:$R$1700,11,0)</f>
        <v>1.5024</v>
      </c>
      <c r="I21" s="66">
        <f t="shared" si="2"/>
        <v>13</v>
      </c>
      <c r="J21" s="65">
        <f>VLOOKUP($A21,'Return Data'!$B$7:$R$1700,12,0)</f>
        <v>4.1044</v>
      </c>
      <c r="K21" s="66">
        <f t="shared" si="4"/>
        <v>12</v>
      </c>
      <c r="L21" s="65">
        <f>VLOOKUP($A21,'Return Data'!$B$7:$R$1700,13,0)</f>
        <v>2.2570000000000001</v>
      </c>
      <c r="M21" s="66">
        <f t="shared" si="5"/>
        <v>12</v>
      </c>
      <c r="N21" s="65">
        <f>VLOOKUP($A21,'Return Data'!$B$7:$R$1700,17,0)</f>
        <v>3.7778</v>
      </c>
      <c r="O21" s="66">
        <f t="shared" si="6"/>
        <v>9</v>
      </c>
      <c r="P21" s="65">
        <f>VLOOKUP($A21,'Return Data'!$B$7:$R$1700,14,0)</f>
        <v>4.3048999999999999</v>
      </c>
      <c r="Q21" s="66">
        <f t="shared" si="7"/>
        <v>9</v>
      </c>
      <c r="R21" s="65">
        <f>VLOOKUP($A21,'Return Data'!$B$7:$R$1700,16,0)</f>
        <v>7.4843999999999999</v>
      </c>
      <c r="S21" s="67">
        <f t="shared" si="3"/>
        <v>12</v>
      </c>
    </row>
    <row r="22" spans="1:19" x14ac:dyDescent="0.3">
      <c r="A22" s="82" t="s">
        <v>703</v>
      </c>
      <c r="B22" s="64">
        <f>VLOOKUP($A22,'Return Data'!$B$7:$R$1700,3,0)</f>
        <v>44041</v>
      </c>
      <c r="C22" s="65">
        <f>VLOOKUP($A22,'Return Data'!$B$7:$R$1700,4,0)</f>
        <v>11.576700000000001</v>
      </c>
      <c r="D22" s="65">
        <f>VLOOKUP($A22,'Return Data'!$B$7:$R$1700,9,0)</f>
        <v>9.0846</v>
      </c>
      <c r="E22" s="66">
        <f t="shared" si="0"/>
        <v>16</v>
      </c>
      <c r="F22" s="65">
        <f>VLOOKUP($A22,'Return Data'!$B$7:$R$1700,10,0)</f>
        <v>9.9053000000000004</v>
      </c>
      <c r="G22" s="66">
        <f t="shared" si="1"/>
        <v>13</v>
      </c>
      <c r="H22" s="65">
        <f>VLOOKUP($A22,'Return Data'!$B$7:$R$1700,11,0)</f>
        <v>6.6454000000000004</v>
      </c>
      <c r="I22" s="66">
        <f t="shared" si="2"/>
        <v>10</v>
      </c>
      <c r="J22" s="65">
        <f>VLOOKUP($A22,'Return Data'!$B$7:$R$1700,12,0)</f>
        <v>7.3109999999999999</v>
      </c>
      <c r="K22" s="66">
        <f t="shared" si="4"/>
        <v>8</v>
      </c>
      <c r="L22" s="65">
        <f>VLOOKUP($A22,'Return Data'!$B$7:$R$1700,13,0)</f>
        <v>7.6651999999999996</v>
      </c>
      <c r="M22" s="66">
        <f t="shared" si="5"/>
        <v>9</v>
      </c>
      <c r="N22" s="65"/>
      <c r="O22" s="66"/>
      <c r="P22" s="65"/>
      <c r="Q22" s="66"/>
      <c r="R22" s="65">
        <f>VLOOKUP($A22,'Return Data'!$B$7:$R$1700,16,0)</f>
        <v>7.8285999999999998</v>
      </c>
      <c r="S22" s="67">
        <f t="shared" si="3"/>
        <v>10</v>
      </c>
    </row>
    <row r="23" spans="1:19" x14ac:dyDescent="0.3">
      <c r="A23" s="82" t="s">
        <v>706</v>
      </c>
      <c r="B23" s="64">
        <f>VLOOKUP($A23,'Return Data'!$B$7:$R$1700,3,0)</f>
        <v>44041</v>
      </c>
      <c r="C23" s="65">
        <f>VLOOKUP($A23,'Return Data'!$B$7:$R$1700,4,0)</f>
        <v>24.617899999999999</v>
      </c>
      <c r="D23" s="65">
        <f>VLOOKUP($A23,'Return Data'!$B$7:$R$1700,9,0)</f>
        <v>9.2172999999999998</v>
      </c>
      <c r="E23" s="66">
        <f t="shared" si="0"/>
        <v>14</v>
      </c>
      <c r="F23" s="65">
        <f>VLOOKUP($A23,'Return Data'!$B$7:$R$1700,10,0)</f>
        <v>8.7197999999999993</v>
      </c>
      <c r="G23" s="66">
        <f t="shared" si="1"/>
        <v>17</v>
      </c>
      <c r="H23" s="65">
        <f>VLOOKUP($A23,'Return Data'!$B$7:$R$1700,11,0)</f>
        <v>-19.9359</v>
      </c>
      <c r="I23" s="66">
        <f t="shared" si="2"/>
        <v>19</v>
      </c>
      <c r="J23" s="65">
        <f>VLOOKUP($A23,'Return Data'!$B$7:$R$1700,12,0)</f>
        <v>-12.6174</v>
      </c>
      <c r="K23" s="66">
        <f t="shared" si="4"/>
        <v>18</v>
      </c>
      <c r="L23" s="65">
        <f>VLOOKUP($A23,'Return Data'!$B$7:$R$1700,13,0)</f>
        <v>-8.2325999999999997</v>
      </c>
      <c r="M23" s="66">
        <f t="shared" si="5"/>
        <v>17</v>
      </c>
      <c r="N23" s="65">
        <f>VLOOKUP($A23,'Return Data'!$B$7:$R$1700,17,0)</f>
        <v>-2.1879</v>
      </c>
      <c r="O23" s="66">
        <f>RANK(N23,N$8:N$31,0)</f>
        <v>16</v>
      </c>
      <c r="P23" s="65">
        <f>VLOOKUP($A23,'Return Data'!$B$7:$R$1700,14,0)</f>
        <v>0.52270000000000005</v>
      </c>
      <c r="Q23" s="66">
        <f>RANK(P23,P$8:P$31,0)</f>
        <v>16</v>
      </c>
      <c r="R23" s="65">
        <f>VLOOKUP($A23,'Return Data'!$B$7:$R$1700,16,0)</f>
        <v>6.2931999999999997</v>
      </c>
      <c r="S23" s="67">
        <f t="shared" si="3"/>
        <v>17</v>
      </c>
    </row>
    <row r="24" spans="1:19" x14ac:dyDescent="0.3">
      <c r="A24" s="82" t="s">
        <v>708</v>
      </c>
      <c r="B24" s="64">
        <f>VLOOKUP($A24,'Return Data'!$B$7:$R$1700,3,0)</f>
        <v>44041</v>
      </c>
      <c r="C24" s="65">
        <f>VLOOKUP($A24,'Return Data'!$B$7:$R$1700,4,0)</f>
        <v>0.16120000000000001</v>
      </c>
      <c r="D24" s="65">
        <f>VLOOKUP($A24,'Return Data'!$B$7:$R$1700,9,0)</f>
        <v>9.125</v>
      </c>
      <c r="E24" s="66">
        <f t="shared" si="0"/>
        <v>15</v>
      </c>
      <c r="F24" s="65">
        <f>VLOOKUP($A24,'Return Data'!$B$7:$R$1700,10,0)</f>
        <v>9.1622000000000003</v>
      </c>
      <c r="G24" s="66">
        <f t="shared" si="1"/>
        <v>15</v>
      </c>
      <c r="H24" s="65"/>
      <c r="I24" s="66"/>
      <c r="J24" s="65"/>
      <c r="K24" s="66"/>
      <c r="L24" s="65"/>
      <c r="M24" s="66"/>
      <c r="N24" s="65"/>
      <c r="O24" s="66"/>
      <c r="P24" s="65"/>
      <c r="Q24" s="66"/>
      <c r="R24" s="65">
        <f>VLOOKUP($A24,'Return Data'!$B$7:$R$1700,16,0)</f>
        <v>9.4086999999999996</v>
      </c>
      <c r="S24" s="67">
        <f t="shared" si="3"/>
        <v>3</v>
      </c>
    </row>
    <row r="25" spans="1:19" x14ac:dyDescent="0.3">
      <c r="A25" s="82" t="s">
        <v>711</v>
      </c>
      <c r="B25" s="64">
        <f>VLOOKUP($A25,'Return Data'!$B$7:$R$1700,3,0)</f>
        <v>44041</v>
      </c>
      <c r="C25" s="65">
        <f>VLOOKUP($A25,'Return Data'!$B$7:$R$1700,4,0)</f>
        <v>14.547599999999999</v>
      </c>
      <c r="D25" s="65">
        <f>VLOOKUP($A25,'Return Data'!$B$7:$R$1700,9,0)</f>
        <v>-4.1757</v>
      </c>
      <c r="E25" s="66">
        <f t="shared" si="0"/>
        <v>22</v>
      </c>
      <c r="F25" s="65">
        <f>VLOOKUP($A25,'Return Data'!$B$7:$R$1700,10,0)</f>
        <v>1.6834</v>
      </c>
      <c r="G25" s="66">
        <f t="shared" si="1"/>
        <v>19</v>
      </c>
      <c r="H25" s="65">
        <f>VLOOKUP($A25,'Return Data'!$B$7:$R$1700,11,0)</f>
        <v>-13.066700000000001</v>
      </c>
      <c r="I25" s="66">
        <f>RANK(H25,H$8:H$31,0)</f>
        <v>17</v>
      </c>
      <c r="J25" s="65">
        <f>VLOOKUP($A25,'Return Data'!$B$7:$R$1700,12,0)</f>
        <v>-6.7435</v>
      </c>
      <c r="K25" s="66">
        <f>RANK(J25,J$8:J$31,0)</f>
        <v>15</v>
      </c>
      <c r="L25" s="65">
        <f>VLOOKUP($A25,'Return Data'!$B$7:$R$1700,13,0)</f>
        <v>-2.0596999999999999</v>
      </c>
      <c r="M25" s="66">
        <f>RANK(L25,L$8:L$31,0)</f>
        <v>15</v>
      </c>
      <c r="N25" s="65">
        <f>VLOOKUP($A25,'Return Data'!$B$7:$R$1700,17,0)</f>
        <v>0.3679</v>
      </c>
      <c r="O25" s="66">
        <f>RANK(N25,N$8:N$31,0)</f>
        <v>15</v>
      </c>
      <c r="P25" s="65">
        <f>VLOOKUP($A25,'Return Data'!$B$7:$R$1700,14,0)</f>
        <v>2.1957</v>
      </c>
      <c r="Q25" s="66">
        <f>RANK(P25,P$8:P$31,0)</f>
        <v>15</v>
      </c>
      <c r="R25" s="65">
        <f>VLOOKUP($A25,'Return Data'!$B$7:$R$1700,16,0)</f>
        <v>6.6341000000000001</v>
      </c>
      <c r="S25" s="67">
        <f t="shared" si="3"/>
        <v>16</v>
      </c>
    </row>
    <row r="26" spans="1:19" x14ac:dyDescent="0.3">
      <c r="A26" s="82" t="s">
        <v>716</v>
      </c>
      <c r="B26" s="64">
        <f>VLOOKUP($A26,'Return Data'!$B$7:$R$1700,3,0)</f>
        <v>44041</v>
      </c>
      <c r="C26" s="65">
        <f>VLOOKUP($A26,'Return Data'!$B$7:$R$1700,4,0)</f>
        <v>3218.4203000000002</v>
      </c>
      <c r="D26" s="65">
        <f>VLOOKUP($A26,'Return Data'!$B$7:$R$1700,9,0)</f>
        <v>164.47380000000001</v>
      </c>
      <c r="E26" s="66">
        <f t="shared" si="0"/>
        <v>1</v>
      </c>
      <c r="F26" s="65">
        <f>VLOOKUP($A26,'Return Data'!$B$7:$R$1700,10,0)</f>
        <v>30.404900000000001</v>
      </c>
      <c r="G26" s="66">
        <f t="shared" si="1"/>
        <v>1</v>
      </c>
      <c r="H26" s="65">
        <f>VLOOKUP($A26,'Return Data'!$B$7:$R$1700,11,0)</f>
        <v>17.773299999999999</v>
      </c>
      <c r="I26" s="66">
        <f>RANK(H26,H$8:H$31,0)</f>
        <v>1</v>
      </c>
      <c r="J26" s="65">
        <f>VLOOKUP($A26,'Return Data'!$B$7:$R$1700,12,0)</f>
        <v>14.207599999999999</v>
      </c>
      <c r="K26" s="66">
        <f>RANK(J26,J$8:J$31,0)</f>
        <v>1</v>
      </c>
      <c r="L26" s="65">
        <f>VLOOKUP($A26,'Return Data'!$B$7:$R$1700,13,0)</f>
        <v>12.8954</v>
      </c>
      <c r="M26" s="66">
        <f>RANK(L26,L$8:L$31,0)</f>
        <v>1</v>
      </c>
      <c r="N26" s="65">
        <f>VLOOKUP($A26,'Return Data'!$B$7:$R$1700,17,0)</f>
        <v>6.7287999999999997</v>
      </c>
      <c r="O26" s="66">
        <f>RANK(N26,N$8:N$31,0)</f>
        <v>7</v>
      </c>
      <c r="P26" s="65">
        <f>VLOOKUP($A26,'Return Data'!$B$7:$R$1700,14,0)</f>
        <v>6.7686999999999999</v>
      </c>
      <c r="Q26" s="66">
        <f>RANK(P26,P$8:P$31,0)</f>
        <v>6</v>
      </c>
      <c r="R26" s="65">
        <f>VLOOKUP($A26,'Return Data'!$B$7:$R$1700,16,0)</f>
        <v>8.0488</v>
      </c>
      <c r="S26" s="67">
        <f t="shared" si="3"/>
        <v>8</v>
      </c>
    </row>
    <row r="27" spans="1:19" x14ac:dyDescent="0.3">
      <c r="A27" s="82" t="s">
        <v>717</v>
      </c>
      <c r="B27" s="64">
        <f>VLOOKUP($A27,'Return Data'!$B$7:$R$1700,3,0)</f>
        <v>44041</v>
      </c>
      <c r="C27" s="65">
        <f>VLOOKUP($A27,'Return Data'!$B$7:$R$1700,4,0)</f>
        <v>34.2575</v>
      </c>
      <c r="D27" s="65">
        <f>VLOOKUP($A27,'Return Data'!$B$7:$R$1700,9,0)</f>
        <v>13.669</v>
      </c>
      <c r="E27" s="66">
        <f t="shared" si="0"/>
        <v>9</v>
      </c>
      <c r="F27" s="65">
        <f>VLOOKUP($A27,'Return Data'!$B$7:$R$1700,10,0)</f>
        <v>18.747399999999999</v>
      </c>
      <c r="G27" s="66">
        <f t="shared" si="1"/>
        <v>6</v>
      </c>
      <c r="H27" s="65">
        <f>VLOOKUP($A27,'Return Data'!$B$7:$R$1700,11,0)</f>
        <v>9.7225999999999999</v>
      </c>
      <c r="I27" s="66">
        <f>RANK(H27,H$8:H$31,0)</f>
        <v>5</v>
      </c>
      <c r="J27" s="65">
        <f>VLOOKUP($A27,'Return Data'!$B$7:$R$1700,12,0)</f>
        <v>9.0394000000000005</v>
      </c>
      <c r="K27" s="66">
        <f>RANK(J27,J$8:J$31,0)</f>
        <v>5</v>
      </c>
      <c r="L27" s="65">
        <f>VLOOKUP($A27,'Return Data'!$B$7:$R$1700,13,0)</f>
        <v>9.3687000000000005</v>
      </c>
      <c r="M27" s="66">
        <f>RANK(L27,L$8:L$31,0)</f>
        <v>5</v>
      </c>
      <c r="N27" s="65">
        <f>VLOOKUP($A27,'Return Data'!$B$7:$R$1700,17,0)</f>
        <v>8.2548999999999992</v>
      </c>
      <c r="O27" s="66">
        <f>RANK(N27,N$8:N$31,0)</f>
        <v>5</v>
      </c>
      <c r="P27" s="65">
        <f>VLOOKUP($A27,'Return Data'!$B$7:$R$1700,14,0)</f>
        <v>7.4</v>
      </c>
      <c r="Q27" s="66">
        <f>RANK(P27,P$8:P$31,0)</f>
        <v>5</v>
      </c>
      <c r="R27" s="65">
        <f>VLOOKUP($A27,'Return Data'!$B$7:$R$1700,16,0)</f>
        <v>9.3466000000000005</v>
      </c>
      <c r="S27" s="67">
        <f t="shared" si="3"/>
        <v>4</v>
      </c>
    </row>
    <row r="28" spans="1:19" x14ac:dyDescent="0.3">
      <c r="A28" s="82" t="s">
        <v>720</v>
      </c>
      <c r="B28" s="64">
        <f>VLOOKUP($A28,'Return Data'!$B$7:$R$1700,3,0)</f>
        <v>44041</v>
      </c>
      <c r="C28" s="65">
        <f>VLOOKUP($A28,'Return Data'!$B$7:$R$1700,4,0)</f>
        <v>27.326699999999999</v>
      </c>
      <c r="D28" s="65">
        <f>VLOOKUP($A28,'Return Data'!$B$7:$R$1700,9,0)</f>
        <v>7.3459000000000003</v>
      </c>
      <c r="E28" s="66">
        <f t="shared" si="0"/>
        <v>18</v>
      </c>
      <c r="F28" s="65">
        <f>VLOOKUP($A28,'Return Data'!$B$7:$R$1700,10,0)</f>
        <v>9.0396999999999998</v>
      </c>
      <c r="G28" s="66">
        <f t="shared" si="1"/>
        <v>16</v>
      </c>
      <c r="H28" s="65">
        <f>VLOOKUP($A28,'Return Data'!$B$7:$R$1700,11,0)</f>
        <v>7.2515000000000001</v>
      </c>
      <c r="I28" s="66">
        <f>RANK(H28,H$8:H$31,0)</f>
        <v>9</v>
      </c>
      <c r="J28" s="65">
        <f>VLOOKUP($A28,'Return Data'!$B$7:$R$1700,12,0)</f>
        <v>7.0682</v>
      </c>
      <c r="K28" s="66">
        <f>RANK(J28,J$8:J$31,0)</f>
        <v>9</v>
      </c>
      <c r="L28" s="65">
        <f>VLOOKUP($A28,'Return Data'!$B$7:$R$1700,13,0)</f>
        <v>1.1996</v>
      </c>
      <c r="M28" s="66">
        <f>RANK(L28,L$8:L$31,0)</f>
        <v>13</v>
      </c>
      <c r="N28" s="65">
        <f>VLOOKUP($A28,'Return Data'!$B$7:$R$1700,17,0)</f>
        <v>0.9587</v>
      </c>
      <c r="O28" s="66">
        <f>RANK(N28,N$8:N$31,0)</f>
        <v>14</v>
      </c>
      <c r="P28" s="65">
        <f>VLOOKUP($A28,'Return Data'!$B$7:$R$1700,14,0)</f>
        <v>3.0131999999999999</v>
      </c>
      <c r="Q28" s="66">
        <f>RANK(P28,P$8:P$31,0)</f>
        <v>13</v>
      </c>
      <c r="R28" s="65">
        <f>VLOOKUP($A28,'Return Data'!$B$7:$R$1700,16,0)</f>
        <v>5.5713999999999997</v>
      </c>
      <c r="S28" s="67">
        <f t="shared" si="3"/>
        <v>18</v>
      </c>
    </row>
    <row r="29" spans="1:19" x14ac:dyDescent="0.3">
      <c r="A29" s="82" t="s">
        <v>723</v>
      </c>
      <c r="B29" s="64">
        <f>VLOOKUP($A29,'Return Data'!$B$7:$R$1700,3,0)</f>
        <v>44041</v>
      </c>
      <c r="C29" s="65">
        <f>VLOOKUP($A29,'Return Data'!$B$7:$R$1700,4,0)</f>
        <v>0.19800000000000001</v>
      </c>
      <c r="D29" s="65">
        <f>VLOOKUP($A29,'Return Data'!$B$7:$R$1700,9,0)</f>
        <v>0</v>
      </c>
      <c r="E29" s="66">
        <f t="shared" si="0"/>
        <v>20</v>
      </c>
      <c r="F29" s="65">
        <f>VLOOKUP($A29,'Return Data'!$B$7:$R$1700,10,0)</f>
        <v>0</v>
      </c>
      <c r="G29" s="66">
        <f t="shared" si="1"/>
        <v>20</v>
      </c>
      <c r="H29" s="65">
        <f>VLOOKUP($A29,'Return Data'!$B$7:$R$1700,11,0)</f>
        <v>0</v>
      </c>
      <c r="I29" s="66">
        <f>RANK(H29,H$8:H$31,0)</f>
        <v>14</v>
      </c>
      <c r="J29" s="65">
        <f>VLOOKUP($A29,'Return Data'!$B$7:$R$1700,12,0)</f>
        <v>-33.642400000000002</v>
      </c>
      <c r="K29" s="66">
        <f>RANK(J29,J$8:J$31,0)</f>
        <v>19</v>
      </c>
      <c r="L29" s="65"/>
      <c r="M29" s="66"/>
      <c r="N29" s="65"/>
      <c r="O29" s="66"/>
      <c r="P29" s="65"/>
      <c r="Q29" s="66"/>
      <c r="R29" s="65">
        <f>VLOOKUP($A29,'Return Data'!$B$7:$R$1700,16,0)</f>
        <v>-29.792400000000001</v>
      </c>
      <c r="S29" s="67">
        <f t="shared" si="3"/>
        <v>22</v>
      </c>
    </row>
    <row r="30" spans="1:19" x14ac:dyDescent="0.3">
      <c r="A30" s="82" t="s">
        <v>725</v>
      </c>
      <c r="B30" s="64">
        <f>VLOOKUP($A30,'Return Data'!$B$7:$R$1700,3,0)</f>
        <v>44041</v>
      </c>
      <c r="C30" s="65">
        <f>VLOOKUP($A30,'Return Data'!$B$7:$R$1700,4,0)</f>
        <v>0.77210000000000001</v>
      </c>
      <c r="D30" s="65">
        <f>VLOOKUP($A30,'Return Data'!$B$7:$R$1700,9,0)</f>
        <v>-540.40989999999999</v>
      </c>
      <c r="E30" s="66">
        <f t="shared" si="0"/>
        <v>24</v>
      </c>
      <c r="F30" s="65">
        <f>VLOOKUP($A30,'Return Data'!$B$7:$R$1700,10,0)</f>
        <v>-200.2894</v>
      </c>
      <c r="G30" s="66">
        <f t="shared" si="1"/>
        <v>24</v>
      </c>
      <c r="H30" s="65"/>
      <c r="I30" s="66"/>
      <c r="J30" s="65"/>
      <c r="K30" s="66"/>
      <c r="L30" s="65"/>
      <c r="M30" s="66"/>
      <c r="N30" s="65"/>
      <c r="O30" s="66"/>
      <c r="P30" s="65"/>
      <c r="Q30" s="66"/>
      <c r="R30" s="65">
        <f>VLOOKUP($A30,'Return Data'!$B$7:$R$1700,16,0)</f>
        <v>-109.9932</v>
      </c>
      <c r="S30" s="67">
        <f t="shared" si="3"/>
        <v>24</v>
      </c>
    </row>
    <row r="31" spans="1:19" x14ac:dyDescent="0.3">
      <c r="A31" s="82" t="s">
        <v>727</v>
      </c>
      <c r="B31" s="64">
        <f>VLOOKUP($A31,'Return Data'!$B$7:$R$1700,3,0)</f>
        <v>44041</v>
      </c>
      <c r="C31" s="65">
        <f>VLOOKUP($A31,'Return Data'!$B$7:$R$1700,4,0)</f>
        <v>11.9407</v>
      </c>
      <c r="D31" s="65">
        <f>VLOOKUP($A31,'Return Data'!$B$7:$R$1700,9,0)</f>
        <v>-106.9503</v>
      </c>
      <c r="E31" s="66">
        <f t="shared" si="0"/>
        <v>23</v>
      </c>
      <c r="F31" s="65">
        <f>VLOOKUP($A31,'Return Data'!$B$7:$R$1700,10,0)</f>
        <v>-27.014600000000002</v>
      </c>
      <c r="G31" s="66">
        <f t="shared" si="1"/>
        <v>23</v>
      </c>
      <c r="H31" s="65">
        <f>VLOOKUP($A31,'Return Data'!$B$7:$R$1700,11,0)</f>
        <v>-42.281799999999997</v>
      </c>
      <c r="I31" s="66">
        <f>RANK(H31,H$8:H$31,0)</f>
        <v>20</v>
      </c>
      <c r="J31" s="65">
        <f>VLOOKUP($A31,'Return Data'!$B$7:$R$1700,12,0)</f>
        <v>-38.858699999999999</v>
      </c>
      <c r="K31" s="66">
        <f>RANK(J31,J$8:J$31,0)</f>
        <v>20</v>
      </c>
      <c r="L31" s="65">
        <f>VLOOKUP($A31,'Return Data'!$B$7:$R$1700,13,0)</f>
        <v>-32.660899999999998</v>
      </c>
      <c r="M31" s="66">
        <f>RANK(L31,L$8:L$31,0)</f>
        <v>19</v>
      </c>
      <c r="N31" s="65">
        <f>VLOOKUP($A31,'Return Data'!$B$7:$R$1700,17,0)</f>
        <v>-16.4239</v>
      </c>
      <c r="O31" s="66">
        <f>RANK(N31,N$8:N$31,0)</f>
        <v>18</v>
      </c>
      <c r="P31" s="65">
        <f>VLOOKUP($A31,'Return Data'!$B$7:$R$1700,14,0)</f>
        <v>-9.5355000000000008</v>
      </c>
      <c r="Q31" s="66">
        <f>RANK(P31,P$8:P$31,0)</f>
        <v>18</v>
      </c>
      <c r="R31" s="65">
        <f>VLOOKUP($A31,'Return Data'!$B$7:$R$1700,16,0)</f>
        <v>2.2035</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-9.2668916666666679</v>
      </c>
      <c r="E33" s="88"/>
      <c r="F33" s="89">
        <f>AVERAGE(F8:F31)</f>
        <v>2.5714166666666656</v>
      </c>
      <c r="G33" s="88"/>
      <c r="H33" s="89">
        <f>AVERAGE(H8:H31)</f>
        <v>-6.5639000000000012</v>
      </c>
      <c r="I33" s="88"/>
      <c r="J33" s="89">
        <f>AVERAGE(J8:J31)</f>
        <v>-3.2531238095238102</v>
      </c>
      <c r="K33" s="88"/>
      <c r="L33" s="89">
        <f>AVERAGE(L8:L31)</f>
        <v>-0.36303499999999983</v>
      </c>
      <c r="M33" s="88"/>
      <c r="N33" s="89">
        <f>AVERAGE(N8:N31)</f>
        <v>0.2438526315789471</v>
      </c>
      <c r="O33" s="88"/>
      <c r="P33" s="89">
        <f>AVERAGE(P8:P31)</f>
        <v>1.9470368421052631</v>
      </c>
      <c r="Q33" s="88"/>
      <c r="R33" s="89">
        <f>AVERAGE(R8:R31)</f>
        <v>-1.7524500000000005</v>
      </c>
      <c r="S33" s="90"/>
    </row>
    <row r="34" spans="1:19" x14ac:dyDescent="0.3">
      <c r="A34" s="87" t="s">
        <v>28</v>
      </c>
      <c r="B34" s="88"/>
      <c r="C34" s="88"/>
      <c r="D34" s="89">
        <f>MIN(D8:D31)</f>
        <v>-540.40989999999999</v>
      </c>
      <c r="E34" s="88"/>
      <c r="F34" s="89">
        <f>MIN(F8:F31)</f>
        <v>-200.2894</v>
      </c>
      <c r="G34" s="88"/>
      <c r="H34" s="89">
        <f>MIN(H8:H31)</f>
        <v>-96.159899999999993</v>
      </c>
      <c r="I34" s="88"/>
      <c r="J34" s="89">
        <f>MIN(J8:J31)</f>
        <v>-62.0792</v>
      </c>
      <c r="K34" s="88"/>
      <c r="L34" s="89">
        <f>MIN(L8:L31)</f>
        <v>-46.778500000000001</v>
      </c>
      <c r="M34" s="88"/>
      <c r="N34" s="89">
        <f>MIN(N8:N31)</f>
        <v>-47.309100000000001</v>
      </c>
      <c r="O34" s="88"/>
      <c r="P34" s="89">
        <f>MIN(P8:P31)</f>
        <v>-33.251899999999999</v>
      </c>
      <c r="Q34" s="88"/>
      <c r="R34" s="89">
        <f>MIN(R8:R31)</f>
        <v>-109.9932</v>
      </c>
      <c r="S34" s="90"/>
    </row>
    <row r="35" spans="1:19" ht="15" thickBot="1" x14ac:dyDescent="0.35">
      <c r="A35" s="91" t="s">
        <v>29</v>
      </c>
      <c r="B35" s="92"/>
      <c r="C35" s="92"/>
      <c r="D35" s="93">
        <f>MAX(D8:D31)</f>
        <v>164.47380000000001</v>
      </c>
      <c r="E35" s="92"/>
      <c r="F35" s="93">
        <f>MAX(F8:F31)</f>
        <v>30.404900000000001</v>
      </c>
      <c r="G35" s="92"/>
      <c r="H35" s="93">
        <f>MAX(H8:H31)</f>
        <v>17.773299999999999</v>
      </c>
      <c r="I35" s="92"/>
      <c r="J35" s="93">
        <f>MAX(J8:J31)</f>
        <v>14.207599999999999</v>
      </c>
      <c r="K35" s="92"/>
      <c r="L35" s="93">
        <f>MAX(L8:L31)</f>
        <v>12.8954</v>
      </c>
      <c r="M35" s="92"/>
      <c r="N35" s="93">
        <f>MAX(N8:N31)</f>
        <v>9.8505000000000003</v>
      </c>
      <c r="O35" s="92"/>
      <c r="P35" s="93">
        <f>MAX(P8:P31)</f>
        <v>8.7291000000000007</v>
      </c>
      <c r="Q35" s="92"/>
      <c r="R35" s="93">
        <f>MAX(R8:R31)</f>
        <v>9.6945999999999994</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44041</v>
      </c>
      <c r="C8" s="65">
        <f>VLOOKUP($A8,'Return Data'!$B$7:$R$1700,4,0)</f>
        <v>14.3864</v>
      </c>
      <c r="D8" s="65">
        <f>VLOOKUP($A8,'Return Data'!$B$7:$R$1700,9,0)</f>
        <v>22.875699999999998</v>
      </c>
      <c r="E8" s="66">
        <f t="shared" ref="E8:E31" si="0">RANK(D8,D$8:D$31,0)</f>
        <v>4</v>
      </c>
      <c r="F8" s="65">
        <f>VLOOKUP($A8,'Return Data'!$B$7:$R$1700,10,0)</f>
        <v>20.388200000000001</v>
      </c>
      <c r="G8" s="66">
        <f t="shared" ref="G8:G31" si="1">RANK(F8,F$8:F$31,0)</f>
        <v>4</v>
      </c>
      <c r="H8" s="65">
        <f>VLOOKUP($A8,'Return Data'!$B$7:$R$1700,11,0)</f>
        <v>7.2165999999999997</v>
      </c>
      <c r="I8" s="66">
        <f t="shared" ref="I8:I23" si="2">RANK(H8,H$8:H$31,0)</f>
        <v>6</v>
      </c>
      <c r="J8" s="65">
        <f>VLOOKUP($A8,'Return Data'!$B$7:$R$1700,12,0)</f>
        <v>3.1507000000000001</v>
      </c>
      <c r="K8" s="66">
        <f>RANK(J8,J$8:J$31,0)</f>
        <v>13</v>
      </c>
      <c r="L8" s="65">
        <f>VLOOKUP($A8,'Return Data'!$B$7:$R$1700,13,0)</f>
        <v>3.1168</v>
      </c>
      <c r="M8" s="66">
        <f>RANK(L8,L$8:L$31,0)</f>
        <v>10</v>
      </c>
      <c r="N8" s="65">
        <f>VLOOKUP($A8,'Return Data'!$B$7:$R$1700,17,0)</f>
        <v>4.5632000000000001</v>
      </c>
      <c r="O8" s="66">
        <f>RANK(N8,N$8:N$31,0)</f>
        <v>8</v>
      </c>
      <c r="P8" s="65">
        <f>VLOOKUP($A8,'Return Data'!$B$7:$R$1700,14,0)</f>
        <v>4.9183000000000003</v>
      </c>
      <c r="Q8" s="66">
        <f>RANK(P8,P$8:P$31,0)</f>
        <v>8</v>
      </c>
      <c r="R8" s="65">
        <f>VLOOKUP($A8,'Return Data'!$B$7:$R$1700,16,0)</f>
        <v>7.1048999999999998</v>
      </c>
      <c r="S8" s="67">
        <f t="shared" ref="S8:S31" si="3">RANK(R8,R$8:R$31,0)</f>
        <v>10</v>
      </c>
    </row>
    <row r="9" spans="1:19" x14ac:dyDescent="0.3">
      <c r="A9" s="82" t="s">
        <v>670</v>
      </c>
      <c r="B9" s="64">
        <f>VLOOKUP($A9,'Return Data'!$B$7:$R$1700,3,0)</f>
        <v>44041</v>
      </c>
      <c r="C9" s="65">
        <f>VLOOKUP($A9,'Return Data'!$B$7:$R$1700,4,0)</f>
        <v>0.39800000000000002</v>
      </c>
      <c r="D9" s="65">
        <f>VLOOKUP($A9,'Return Data'!$B$7:$R$1700,9,0)</f>
        <v>0</v>
      </c>
      <c r="E9" s="66">
        <f t="shared" si="0"/>
        <v>20</v>
      </c>
      <c r="F9" s="65">
        <f>VLOOKUP($A9,'Return Data'!$B$7:$R$1700,10,0)</f>
        <v>0</v>
      </c>
      <c r="G9" s="66">
        <f t="shared" si="1"/>
        <v>20</v>
      </c>
      <c r="H9" s="65">
        <f>VLOOKUP($A9,'Return Data'!$B$7:$R$1700,11,0)</f>
        <v>-50.4861</v>
      </c>
      <c r="I9" s="66">
        <f t="shared" si="2"/>
        <v>21</v>
      </c>
      <c r="J9" s="65"/>
      <c r="K9" s="66"/>
      <c r="L9" s="65"/>
      <c r="M9" s="66"/>
      <c r="N9" s="65"/>
      <c r="O9" s="66"/>
      <c r="P9" s="65"/>
      <c r="Q9" s="66"/>
      <c r="R9" s="65">
        <f>VLOOKUP($A9,'Return Data'!$B$7:$R$1700,16,0)</f>
        <v>-35.361600000000003</v>
      </c>
      <c r="S9" s="67">
        <f t="shared" si="3"/>
        <v>23</v>
      </c>
    </row>
    <row r="10" spans="1:19" x14ac:dyDescent="0.3">
      <c r="A10" s="82" t="s">
        <v>672</v>
      </c>
      <c r="B10" s="64">
        <f>VLOOKUP($A10,'Return Data'!$B$7:$R$1700,3,0)</f>
        <v>44041</v>
      </c>
      <c r="C10" s="65">
        <f>VLOOKUP($A10,'Return Data'!$B$7:$R$1700,4,0)</f>
        <v>15.4826</v>
      </c>
      <c r="D10" s="65">
        <f>VLOOKUP($A10,'Return Data'!$B$7:$R$1700,9,0)</f>
        <v>11.622400000000001</v>
      </c>
      <c r="E10" s="66">
        <f t="shared" si="0"/>
        <v>10</v>
      </c>
      <c r="F10" s="65">
        <f>VLOOKUP($A10,'Return Data'!$B$7:$R$1700,10,0)</f>
        <v>13.5571</v>
      </c>
      <c r="G10" s="66">
        <f t="shared" si="1"/>
        <v>10</v>
      </c>
      <c r="H10" s="65">
        <f>VLOOKUP($A10,'Return Data'!$B$7:$R$1700,11,0)</f>
        <v>7.0391000000000004</v>
      </c>
      <c r="I10" s="66">
        <f t="shared" si="2"/>
        <v>7</v>
      </c>
      <c r="J10" s="65">
        <f>VLOOKUP($A10,'Return Data'!$B$7:$R$1700,12,0)</f>
        <v>7.6429</v>
      </c>
      <c r="K10" s="66">
        <f t="shared" ref="K10:K23" si="4">RANK(J10,J$8:J$31,0)</f>
        <v>6</v>
      </c>
      <c r="L10" s="65">
        <f>VLOOKUP($A10,'Return Data'!$B$7:$R$1700,13,0)</f>
        <v>7.8830999999999998</v>
      </c>
      <c r="M10" s="66">
        <f t="shared" ref="M10:M23" si="5">RANK(L10,L$8:L$31,0)</f>
        <v>6</v>
      </c>
      <c r="N10" s="65">
        <f>VLOOKUP($A10,'Return Data'!$B$7:$R$1700,17,0)</f>
        <v>5.8747999999999996</v>
      </c>
      <c r="O10" s="66">
        <f t="shared" ref="O10:O21" si="6">RANK(N10,N$8:N$31,0)</f>
        <v>6</v>
      </c>
      <c r="P10" s="65">
        <f>VLOOKUP($A10,'Return Data'!$B$7:$R$1700,14,0)</f>
        <v>5.4462999999999999</v>
      </c>
      <c r="Q10" s="66">
        <f t="shared" ref="Q10:Q21" si="7">RANK(P10,P$8:P$31,0)</f>
        <v>7</v>
      </c>
      <c r="R10" s="65">
        <f>VLOOKUP($A10,'Return Data'!$B$7:$R$1700,16,0)</f>
        <v>7.5007000000000001</v>
      </c>
      <c r="S10" s="67">
        <f t="shared" si="3"/>
        <v>6</v>
      </c>
    </row>
    <row r="11" spans="1:19" x14ac:dyDescent="0.3">
      <c r="A11" s="82" t="s">
        <v>673</v>
      </c>
      <c r="B11" s="64">
        <f>VLOOKUP($A11,'Return Data'!$B$7:$R$1700,3,0)</f>
        <v>44041</v>
      </c>
      <c r="C11" s="65">
        <f>VLOOKUP($A11,'Return Data'!$B$7:$R$1700,4,0)</f>
        <v>13.8992</v>
      </c>
      <c r="D11" s="65">
        <f>VLOOKUP($A11,'Return Data'!$B$7:$R$1700,9,0)</f>
        <v>19.4499</v>
      </c>
      <c r="E11" s="66">
        <f t="shared" si="0"/>
        <v>5</v>
      </c>
      <c r="F11" s="65">
        <f>VLOOKUP($A11,'Return Data'!$B$7:$R$1700,10,0)</f>
        <v>-0.75180000000000002</v>
      </c>
      <c r="G11" s="66">
        <f t="shared" si="1"/>
        <v>22</v>
      </c>
      <c r="H11" s="65">
        <f>VLOOKUP($A11,'Return Data'!$B$7:$R$1700,11,0)</f>
        <v>-7.6058000000000003</v>
      </c>
      <c r="I11" s="66">
        <f t="shared" si="2"/>
        <v>16</v>
      </c>
      <c r="J11" s="65">
        <f>VLOOKUP($A11,'Return Data'!$B$7:$R$1700,12,0)</f>
        <v>-3.4632999999999998</v>
      </c>
      <c r="K11" s="66">
        <f t="shared" si="4"/>
        <v>14</v>
      </c>
      <c r="L11" s="65">
        <f>VLOOKUP($A11,'Return Data'!$B$7:$R$1700,13,0)</f>
        <v>-1.89</v>
      </c>
      <c r="M11" s="66">
        <f t="shared" si="5"/>
        <v>14</v>
      </c>
      <c r="N11" s="65">
        <f>VLOOKUP($A11,'Return Data'!$B$7:$R$1700,17,0)</f>
        <v>0.90390000000000004</v>
      </c>
      <c r="O11" s="66">
        <f t="shared" si="6"/>
        <v>11</v>
      </c>
      <c r="P11" s="65">
        <f>VLOOKUP($A11,'Return Data'!$B$7:$R$1700,14,0)</f>
        <v>2.4020000000000001</v>
      </c>
      <c r="Q11" s="66">
        <f t="shared" si="7"/>
        <v>11</v>
      </c>
      <c r="R11" s="65">
        <f>VLOOKUP($A11,'Return Data'!$B$7:$R$1700,16,0)</f>
        <v>6.1486000000000001</v>
      </c>
      <c r="S11" s="67">
        <f t="shared" si="3"/>
        <v>14</v>
      </c>
    </row>
    <row r="12" spans="1:19" x14ac:dyDescent="0.3">
      <c r="A12" s="82" t="s">
        <v>678</v>
      </c>
      <c r="B12" s="64">
        <f>VLOOKUP($A12,'Return Data'!$B$7:$R$1700,3,0)</f>
        <v>44041</v>
      </c>
      <c r="C12" s="65">
        <f>VLOOKUP($A12,'Return Data'!$B$7:$R$1700,4,0)</f>
        <v>3.7507000000000001</v>
      </c>
      <c r="D12" s="65">
        <f>VLOOKUP($A12,'Return Data'!$B$7:$R$1700,9,0)</f>
        <v>10.271599999999999</v>
      </c>
      <c r="E12" s="66">
        <f t="shared" si="0"/>
        <v>11</v>
      </c>
      <c r="F12" s="65">
        <f>VLOOKUP($A12,'Return Data'!$B$7:$R$1700,10,0)</f>
        <v>11.269299999999999</v>
      </c>
      <c r="G12" s="66">
        <f t="shared" si="1"/>
        <v>12</v>
      </c>
      <c r="H12" s="65">
        <f>VLOOKUP($A12,'Return Data'!$B$7:$R$1700,11,0)</f>
        <v>-96.308800000000005</v>
      </c>
      <c r="I12" s="66">
        <f t="shared" si="2"/>
        <v>22</v>
      </c>
      <c r="J12" s="65">
        <f>VLOOKUP($A12,'Return Data'!$B$7:$R$1700,12,0)</f>
        <v>-62.230400000000003</v>
      </c>
      <c r="K12" s="66">
        <f t="shared" si="4"/>
        <v>21</v>
      </c>
      <c r="L12" s="65">
        <f>VLOOKUP($A12,'Return Data'!$B$7:$R$1700,13,0)</f>
        <v>-46.923900000000003</v>
      </c>
      <c r="M12" s="66">
        <f t="shared" si="5"/>
        <v>20</v>
      </c>
      <c r="N12" s="65">
        <f>VLOOKUP($A12,'Return Data'!$B$7:$R$1700,17,0)</f>
        <v>-47.443800000000003</v>
      </c>
      <c r="O12" s="66">
        <f t="shared" si="6"/>
        <v>19</v>
      </c>
      <c r="P12" s="65">
        <f>VLOOKUP($A12,'Return Data'!$B$7:$R$1700,14,0)</f>
        <v>-33.3964</v>
      </c>
      <c r="Q12" s="66">
        <f t="shared" si="7"/>
        <v>19</v>
      </c>
      <c r="R12" s="65">
        <f>VLOOKUP($A12,'Return Data'!$B$7:$R$1700,16,0)</f>
        <v>-16.545300000000001</v>
      </c>
      <c r="S12" s="67">
        <f t="shared" si="3"/>
        <v>21</v>
      </c>
    </row>
    <row r="13" spans="1:19" x14ac:dyDescent="0.3">
      <c r="A13" s="82" t="s">
        <v>680</v>
      </c>
      <c r="B13" s="64">
        <f>VLOOKUP($A13,'Return Data'!$B$7:$R$1700,3,0)</f>
        <v>44041</v>
      </c>
      <c r="C13" s="65">
        <f>VLOOKUP($A13,'Return Data'!$B$7:$R$1700,4,0)</f>
        <v>29.009499999999999</v>
      </c>
      <c r="D13" s="65">
        <f>VLOOKUP($A13,'Return Data'!$B$7:$R$1700,9,0)</f>
        <v>8.0042000000000009</v>
      </c>
      <c r="E13" s="66">
        <f t="shared" si="0"/>
        <v>16</v>
      </c>
      <c r="F13" s="65">
        <f>VLOOKUP($A13,'Return Data'!$B$7:$R$1700,10,0)</f>
        <v>7.6337999999999999</v>
      </c>
      <c r="G13" s="66">
        <f t="shared" si="1"/>
        <v>18</v>
      </c>
      <c r="H13" s="65">
        <f>VLOOKUP($A13,'Return Data'!$B$7:$R$1700,11,0)</f>
        <v>1.36</v>
      </c>
      <c r="I13" s="66">
        <f t="shared" si="2"/>
        <v>12</v>
      </c>
      <c r="J13" s="65">
        <f>VLOOKUP($A13,'Return Data'!$B$7:$R$1700,12,0)</f>
        <v>3.3980999999999999</v>
      </c>
      <c r="K13" s="66">
        <f t="shared" si="4"/>
        <v>11</v>
      </c>
      <c r="L13" s="65">
        <f>VLOOKUP($A13,'Return Data'!$B$7:$R$1700,13,0)</f>
        <v>2.8125</v>
      </c>
      <c r="M13" s="66">
        <f t="shared" si="5"/>
        <v>11</v>
      </c>
      <c r="N13" s="65">
        <f>VLOOKUP($A13,'Return Data'!$B$7:$R$1700,17,0)</f>
        <v>0.17119999999999999</v>
      </c>
      <c r="O13" s="66">
        <f t="shared" si="6"/>
        <v>14</v>
      </c>
      <c r="P13" s="65">
        <f>VLOOKUP($A13,'Return Data'!$B$7:$R$1700,14,0)</f>
        <v>1.5887</v>
      </c>
      <c r="Q13" s="66">
        <f t="shared" si="7"/>
        <v>14</v>
      </c>
      <c r="R13" s="65">
        <f>VLOOKUP($A13,'Return Data'!$B$7:$R$1700,16,0)</f>
        <v>6.3784000000000001</v>
      </c>
      <c r="S13" s="67">
        <f t="shared" si="3"/>
        <v>13</v>
      </c>
    </row>
    <row r="14" spans="1:19" x14ac:dyDescent="0.3">
      <c r="A14" s="82" t="s">
        <v>681</v>
      </c>
      <c r="B14" s="64">
        <f>VLOOKUP($A14,'Return Data'!$B$7:$R$1700,3,0)</f>
        <v>44041</v>
      </c>
      <c r="C14" s="65">
        <f>VLOOKUP($A14,'Return Data'!$B$7:$R$1700,4,0)</f>
        <v>18.692299999999999</v>
      </c>
      <c r="D14" s="65">
        <f>VLOOKUP($A14,'Return Data'!$B$7:$R$1700,9,0)</f>
        <v>0.85980000000000001</v>
      </c>
      <c r="E14" s="66">
        <f t="shared" si="0"/>
        <v>19</v>
      </c>
      <c r="F14" s="65">
        <f>VLOOKUP($A14,'Return Data'!$B$7:$R$1700,10,0)</f>
        <v>12.5176</v>
      </c>
      <c r="G14" s="66">
        <f t="shared" si="1"/>
        <v>11</v>
      </c>
      <c r="H14" s="65">
        <f>VLOOKUP($A14,'Return Data'!$B$7:$R$1700,11,0)</f>
        <v>-5.0199999999999996</v>
      </c>
      <c r="I14" s="66">
        <f t="shared" si="2"/>
        <v>15</v>
      </c>
      <c r="J14" s="65">
        <f>VLOOKUP($A14,'Return Data'!$B$7:$R$1700,12,0)</f>
        <v>-7.6984000000000004</v>
      </c>
      <c r="K14" s="66">
        <f t="shared" si="4"/>
        <v>15</v>
      </c>
      <c r="L14" s="65">
        <f>VLOOKUP($A14,'Return Data'!$B$7:$R$1700,13,0)</f>
        <v>-5.2656999999999998</v>
      </c>
      <c r="M14" s="66">
        <f t="shared" si="5"/>
        <v>16</v>
      </c>
      <c r="N14" s="65">
        <f>VLOOKUP($A14,'Return Data'!$B$7:$R$1700,17,0)</f>
        <v>0.87529999999999997</v>
      </c>
      <c r="O14" s="66">
        <f t="shared" si="6"/>
        <v>12</v>
      </c>
      <c r="P14" s="65">
        <f>VLOOKUP($A14,'Return Data'!$B$7:$R$1700,14,0)</f>
        <v>2.6863999999999999</v>
      </c>
      <c r="Q14" s="66">
        <f t="shared" si="7"/>
        <v>10</v>
      </c>
      <c r="R14" s="65">
        <f>VLOOKUP($A14,'Return Data'!$B$7:$R$1700,16,0)</f>
        <v>7.5</v>
      </c>
      <c r="S14" s="67">
        <f t="shared" si="3"/>
        <v>7</v>
      </c>
    </row>
    <row r="15" spans="1:19" x14ac:dyDescent="0.3">
      <c r="A15" s="82" t="s">
        <v>689</v>
      </c>
      <c r="B15" s="64">
        <f>VLOOKUP($A15,'Return Data'!$B$7:$R$1700,3,0)</f>
        <v>44041</v>
      </c>
      <c r="C15" s="65">
        <f>VLOOKUP($A15,'Return Data'!$B$7:$R$1700,4,0)</f>
        <v>17.149000000000001</v>
      </c>
      <c r="D15" s="65">
        <f>VLOOKUP($A15,'Return Data'!$B$7:$R$1700,9,0)</f>
        <v>17.7653</v>
      </c>
      <c r="E15" s="66">
        <f t="shared" si="0"/>
        <v>6</v>
      </c>
      <c r="F15" s="65">
        <f>VLOOKUP($A15,'Return Data'!$B$7:$R$1700,10,0)</f>
        <v>21.771100000000001</v>
      </c>
      <c r="G15" s="66">
        <f t="shared" si="1"/>
        <v>3</v>
      </c>
      <c r="H15" s="65">
        <f>VLOOKUP($A15,'Return Data'!$B$7:$R$1700,11,0)</f>
        <v>9.3806999999999992</v>
      </c>
      <c r="I15" s="66">
        <f t="shared" si="2"/>
        <v>4</v>
      </c>
      <c r="J15" s="65">
        <f>VLOOKUP($A15,'Return Data'!$B$7:$R$1700,12,0)</f>
        <v>9.5663</v>
      </c>
      <c r="K15" s="66">
        <f t="shared" si="4"/>
        <v>3</v>
      </c>
      <c r="L15" s="65">
        <f>VLOOKUP($A15,'Return Data'!$B$7:$R$1700,13,0)</f>
        <v>9.4794999999999998</v>
      </c>
      <c r="M15" s="66">
        <f t="shared" si="5"/>
        <v>3</v>
      </c>
      <c r="N15" s="65">
        <f>VLOOKUP($A15,'Return Data'!$B$7:$R$1700,17,0)</f>
        <v>8.6954999999999991</v>
      </c>
      <c r="O15" s="66">
        <f t="shared" si="6"/>
        <v>2</v>
      </c>
      <c r="P15" s="65">
        <f>VLOOKUP($A15,'Return Data'!$B$7:$R$1700,14,0)</f>
        <v>7.0888999999999998</v>
      </c>
      <c r="Q15" s="66">
        <f t="shared" si="7"/>
        <v>2</v>
      </c>
      <c r="R15" s="65">
        <f>VLOOKUP($A15,'Return Data'!$B$7:$R$1700,16,0)</f>
        <v>8.8638999999999992</v>
      </c>
      <c r="S15" s="67">
        <f t="shared" si="3"/>
        <v>2</v>
      </c>
    </row>
    <row r="16" spans="1:19" x14ac:dyDescent="0.3">
      <c r="A16" s="82" t="s">
        <v>691</v>
      </c>
      <c r="B16" s="64">
        <f>VLOOKUP($A16,'Return Data'!$B$7:$R$1700,3,0)</f>
        <v>44041</v>
      </c>
      <c r="C16" s="65">
        <f>VLOOKUP($A16,'Return Data'!$B$7:$R$1700,4,0)</f>
        <v>22.491</v>
      </c>
      <c r="D16" s="65">
        <f>VLOOKUP($A16,'Return Data'!$B$7:$R$1700,9,0)</f>
        <v>23.7989</v>
      </c>
      <c r="E16" s="66">
        <f t="shared" si="0"/>
        <v>3</v>
      </c>
      <c r="F16" s="65">
        <f>VLOOKUP($A16,'Return Data'!$B$7:$R$1700,10,0)</f>
        <v>17.4697</v>
      </c>
      <c r="G16" s="66">
        <f t="shared" si="1"/>
        <v>7</v>
      </c>
      <c r="H16" s="65">
        <f>VLOOKUP($A16,'Return Data'!$B$7:$R$1700,11,0)</f>
        <v>9.6555</v>
      </c>
      <c r="I16" s="66">
        <f t="shared" si="2"/>
        <v>3</v>
      </c>
      <c r="J16" s="65">
        <f>VLOOKUP($A16,'Return Data'!$B$7:$R$1700,12,0)</f>
        <v>10.3309</v>
      </c>
      <c r="K16" s="66">
        <f t="shared" si="4"/>
        <v>2</v>
      </c>
      <c r="L16" s="65">
        <f>VLOOKUP($A16,'Return Data'!$B$7:$R$1700,13,0)</f>
        <v>10.287800000000001</v>
      </c>
      <c r="M16" s="66">
        <f t="shared" si="5"/>
        <v>2</v>
      </c>
      <c r="N16" s="65">
        <f>VLOOKUP($A16,'Return Data'!$B$7:$R$1700,17,0)</f>
        <v>9.1014999999999997</v>
      </c>
      <c r="O16" s="66">
        <f t="shared" si="6"/>
        <v>1</v>
      </c>
      <c r="P16" s="65">
        <f>VLOOKUP($A16,'Return Data'!$B$7:$R$1700,14,0)</f>
        <v>7.8952</v>
      </c>
      <c r="Q16" s="66">
        <f t="shared" si="7"/>
        <v>1</v>
      </c>
      <c r="R16" s="65">
        <f>VLOOKUP($A16,'Return Data'!$B$7:$R$1700,16,0)</f>
        <v>8.7523999999999997</v>
      </c>
      <c r="S16" s="67">
        <f t="shared" si="3"/>
        <v>3</v>
      </c>
    </row>
    <row r="17" spans="1:19" x14ac:dyDescent="0.3">
      <c r="A17" s="82" t="s">
        <v>693</v>
      </c>
      <c r="B17" s="64">
        <f>VLOOKUP($A17,'Return Data'!$B$7:$R$1700,3,0)</f>
        <v>44041</v>
      </c>
      <c r="C17" s="65">
        <f>VLOOKUP($A17,'Return Data'!$B$7:$R$1700,4,0)</f>
        <v>12.457100000000001</v>
      </c>
      <c r="D17" s="65">
        <f>VLOOKUP($A17,'Return Data'!$B$7:$R$1700,9,0)</f>
        <v>15.3294</v>
      </c>
      <c r="E17" s="66">
        <f t="shared" si="0"/>
        <v>8</v>
      </c>
      <c r="F17" s="65">
        <f>VLOOKUP($A17,'Return Data'!$B$7:$R$1700,10,0)</f>
        <v>25.9147</v>
      </c>
      <c r="G17" s="66">
        <f t="shared" si="1"/>
        <v>2</v>
      </c>
      <c r="H17" s="65">
        <f>VLOOKUP($A17,'Return Data'!$B$7:$R$1700,11,0)</f>
        <v>-17.265899999999998</v>
      </c>
      <c r="I17" s="66">
        <f t="shared" si="2"/>
        <v>18</v>
      </c>
      <c r="J17" s="65">
        <f>VLOOKUP($A17,'Return Data'!$B$7:$R$1700,12,0)</f>
        <v>-10.1715</v>
      </c>
      <c r="K17" s="66">
        <f t="shared" si="4"/>
        <v>17</v>
      </c>
      <c r="L17" s="65">
        <f>VLOOKUP($A17,'Return Data'!$B$7:$R$1700,13,0)</f>
        <v>-9.9368999999999996</v>
      </c>
      <c r="M17" s="66">
        <f t="shared" si="5"/>
        <v>18</v>
      </c>
      <c r="N17" s="65">
        <f>VLOOKUP($A17,'Return Data'!$B$7:$R$1700,17,0)</f>
        <v>-5.4892000000000003</v>
      </c>
      <c r="O17" s="66">
        <f t="shared" si="6"/>
        <v>17</v>
      </c>
      <c r="P17" s="65">
        <f>VLOOKUP($A17,'Return Data'!$B$7:$R$1700,14,0)</f>
        <v>-2.0781999999999998</v>
      </c>
      <c r="Q17" s="66">
        <f t="shared" si="7"/>
        <v>17</v>
      </c>
      <c r="R17" s="65">
        <f>VLOOKUP($A17,'Return Data'!$B$7:$R$1700,16,0)</f>
        <v>3.4864000000000002</v>
      </c>
      <c r="S17" s="67">
        <f t="shared" si="3"/>
        <v>19</v>
      </c>
    </row>
    <row r="18" spans="1:19" x14ac:dyDescent="0.3">
      <c r="A18" s="82" t="s">
        <v>696</v>
      </c>
      <c r="B18" s="64">
        <f>VLOOKUP($A18,'Return Data'!$B$7:$R$1700,3,0)</f>
        <v>44041</v>
      </c>
      <c r="C18" s="65">
        <f>VLOOKUP($A18,'Return Data'!$B$7:$R$1700,4,0)</f>
        <v>12.5634</v>
      </c>
      <c r="D18" s="65">
        <f>VLOOKUP($A18,'Return Data'!$B$7:$R$1700,9,0)</f>
        <v>8.9457000000000004</v>
      </c>
      <c r="E18" s="66">
        <f t="shared" si="0"/>
        <v>14</v>
      </c>
      <c r="F18" s="65">
        <f>VLOOKUP($A18,'Return Data'!$B$7:$R$1700,10,0)</f>
        <v>15.8642</v>
      </c>
      <c r="G18" s="66">
        <f t="shared" si="1"/>
        <v>9</v>
      </c>
      <c r="H18" s="65">
        <f>VLOOKUP($A18,'Return Data'!$B$7:$R$1700,11,0)</f>
        <v>6.4147999999999996</v>
      </c>
      <c r="I18" s="66">
        <f t="shared" si="2"/>
        <v>9</v>
      </c>
      <c r="J18" s="65">
        <f>VLOOKUP($A18,'Return Data'!$B$7:$R$1700,12,0)</f>
        <v>7.3082000000000003</v>
      </c>
      <c r="K18" s="66">
        <f t="shared" si="4"/>
        <v>7</v>
      </c>
      <c r="L18" s="65">
        <f>VLOOKUP($A18,'Return Data'!$B$7:$R$1700,13,0)</f>
        <v>7.5004999999999997</v>
      </c>
      <c r="M18" s="66">
        <f t="shared" si="5"/>
        <v>7</v>
      </c>
      <c r="N18" s="65">
        <f>VLOOKUP($A18,'Return Data'!$B$7:$R$1700,17,0)</f>
        <v>7.9135999999999997</v>
      </c>
      <c r="O18" s="66">
        <f t="shared" si="6"/>
        <v>3</v>
      </c>
      <c r="P18" s="65">
        <f>VLOOKUP($A18,'Return Data'!$B$7:$R$1700,14,0)</f>
        <v>6.4619</v>
      </c>
      <c r="Q18" s="66">
        <f t="shared" si="7"/>
        <v>5</v>
      </c>
      <c r="R18" s="65">
        <f>VLOOKUP($A18,'Return Data'!$B$7:$R$1700,16,0)</f>
        <v>6.9249000000000001</v>
      </c>
      <c r="S18" s="67">
        <f t="shared" si="3"/>
        <v>11</v>
      </c>
    </row>
    <row r="19" spans="1:19" x14ac:dyDescent="0.3">
      <c r="A19" s="82" t="s">
        <v>697</v>
      </c>
      <c r="B19" s="64">
        <f>VLOOKUP($A19,'Return Data'!$B$7:$R$1700,3,0)</f>
        <v>44041</v>
      </c>
      <c r="C19" s="65">
        <f>VLOOKUP($A19,'Return Data'!$B$7:$R$1700,4,0)</f>
        <v>1412.9549</v>
      </c>
      <c r="D19" s="65">
        <f>VLOOKUP($A19,'Return Data'!$B$7:$R$1700,9,0)</f>
        <v>9.5047999999999995</v>
      </c>
      <c r="E19" s="66">
        <f t="shared" si="0"/>
        <v>13</v>
      </c>
      <c r="F19" s="65">
        <f>VLOOKUP($A19,'Return Data'!$B$7:$R$1700,10,0)</f>
        <v>16.427299999999999</v>
      </c>
      <c r="G19" s="66">
        <f t="shared" si="1"/>
        <v>8</v>
      </c>
      <c r="H19" s="65">
        <f>VLOOKUP($A19,'Return Data'!$B$7:$R$1700,11,0)</f>
        <v>10.118</v>
      </c>
      <c r="I19" s="66">
        <f t="shared" si="2"/>
        <v>2</v>
      </c>
      <c r="J19" s="65">
        <f>VLOOKUP($A19,'Return Data'!$B$7:$R$1700,12,0)</f>
        <v>8.8185000000000002</v>
      </c>
      <c r="K19" s="66">
        <f t="shared" si="4"/>
        <v>4</v>
      </c>
      <c r="L19" s="65">
        <f>VLOOKUP($A19,'Return Data'!$B$7:$R$1700,13,0)</f>
        <v>8.8115000000000006</v>
      </c>
      <c r="M19" s="66">
        <f t="shared" si="5"/>
        <v>4</v>
      </c>
      <c r="N19" s="65">
        <f>VLOOKUP($A19,'Return Data'!$B$7:$R$1700,17,0)</f>
        <v>0.91159999999999997</v>
      </c>
      <c r="O19" s="66">
        <f t="shared" si="6"/>
        <v>10</v>
      </c>
      <c r="P19" s="65">
        <f>VLOOKUP($A19,'Return Data'!$B$7:$R$1700,14,0)</f>
        <v>2.3572000000000002</v>
      </c>
      <c r="Q19" s="66">
        <f t="shared" si="7"/>
        <v>12</v>
      </c>
      <c r="R19" s="65">
        <f>VLOOKUP($A19,'Return Data'!$B$7:$R$1700,16,0)</f>
        <v>6.0297999999999998</v>
      </c>
      <c r="S19" s="67">
        <f t="shared" si="3"/>
        <v>15</v>
      </c>
    </row>
    <row r="20" spans="1:19" x14ac:dyDescent="0.3">
      <c r="A20" s="82" t="s">
        <v>699</v>
      </c>
      <c r="B20" s="64">
        <f>VLOOKUP($A20,'Return Data'!$B$7:$R$1700,3,0)</f>
        <v>44041</v>
      </c>
      <c r="C20" s="65">
        <f>VLOOKUP($A20,'Return Data'!$B$7:$R$1700,4,0)</f>
        <v>22.395399999999999</v>
      </c>
      <c r="D20" s="65">
        <f>VLOOKUP($A20,'Return Data'!$B$7:$R$1700,9,0)</f>
        <v>15.8499</v>
      </c>
      <c r="E20" s="66">
        <f t="shared" si="0"/>
        <v>7</v>
      </c>
      <c r="F20" s="65">
        <f>VLOOKUP($A20,'Return Data'!$B$7:$R$1700,10,0)</f>
        <v>20.067799999999998</v>
      </c>
      <c r="G20" s="66">
        <f t="shared" si="1"/>
        <v>5</v>
      </c>
      <c r="H20" s="65">
        <f>VLOOKUP($A20,'Return Data'!$B$7:$R$1700,11,0)</f>
        <v>4.4000000000000004</v>
      </c>
      <c r="I20" s="66">
        <f t="shared" si="2"/>
        <v>11</v>
      </c>
      <c r="J20" s="65">
        <f>VLOOKUP($A20,'Return Data'!$B$7:$R$1700,12,0)</f>
        <v>6.0523999999999996</v>
      </c>
      <c r="K20" s="66">
        <f t="shared" si="4"/>
        <v>10</v>
      </c>
      <c r="L20" s="65">
        <f>VLOOKUP($A20,'Return Data'!$B$7:$R$1700,13,0)</f>
        <v>7.1379999999999999</v>
      </c>
      <c r="M20" s="66">
        <f t="shared" si="5"/>
        <v>8</v>
      </c>
      <c r="N20" s="65">
        <f>VLOOKUP($A20,'Return Data'!$B$7:$R$1700,17,0)</f>
        <v>7.4557000000000002</v>
      </c>
      <c r="O20" s="66">
        <f t="shared" si="6"/>
        <v>5</v>
      </c>
      <c r="P20" s="65">
        <f>VLOOKUP($A20,'Return Data'!$B$7:$R$1700,14,0)</f>
        <v>6.7203999999999997</v>
      </c>
      <c r="Q20" s="66">
        <f t="shared" si="7"/>
        <v>3</v>
      </c>
      <c r="R20" s="65">
        <f>VLOOKUP($A20,'Return Data'!$B$7:$R$1700,16,0)</f>
        <v>8.2048000000000005</v>
      </c>
      <c r="S20" s="67">
        <f t="shared" si="3"/>
        <v>4</v>
      </c>
    </row>
    <row r="21" spans="1:19" x14ac:dyDescent="0.3">
      <c r="A21" s="82" t="s">
        <v>701</v>
      </c>
      <c r="B21" s="64">
        <f>VLOOKUP($A21,'Return Data'!$B$7:$R$1700,3,0)</f>
        <v>44041</v>
      </c>
      <c r="C21" s="65">
        <f>VLOOKUP($A21,'Return Data'!$B$7:$R$1700,4,0)</f>
        <v>21.377500000000001</v>
      </c>
      <c r="D21" s="65">
        <f>VLOOKUP($A21,'Return Data'!$B$7:$R$1700,9,0)</f>
        <v>41.693199999999997</v>
      </c>
      <c r="E21" s="66">
        <f t="shared" si="0"/>
        <v>2</v>
      </c>
      <c r="F21" s="65">
        <f>VLOOKUP($A21,'Return Data'!$B$7:$R$1700,10,0)</f>
        <v>8.8989999999999991</v>
      </c>
      <c r="G21" s="66">
        <f t="shared" si="1"/>
        <v>14</v>
      </c>
      <c r="H21" s="65">
        <f>VLOOKUP($A21,'Return Data'!$B$7:$R$1700,11,0)</f>
        <v>0.71079999999999999</v>
      </c>
      <c r="I21" s="66">
        <f t="shared" si="2"/>
        <v>13</v>
      </c>
      <c r="J21" s="65">
        <f>VLOOKUP($A21,'Return Data'!$B$7:$R$1700,12,0)</f>
        <v>3.3159000000000001</v>
      </c>
      <c r="K21" s="66">
        <f t="shared" si="4"/>
        <v>12</v>
      </c>
      <c r="L21" s="65">
        <f>VLOOKUP($A21,'Return Data'!$B$7:$R$1700,13,0)</f>
        <v>1.5024999999999999</v>
      </c>
      <c r="M21" s="66">
        <f t="shared" si="5"/>
        <v>12</v>
      </c>
      <c r="N21" s="65">
        <f>VLOOKUP($A21,'Return Data'!$B$7:$R$1700,17,0)</f>
        <v>3.0722999999999998</v>
      </c>
      <c r="O21" s="66">
        <f t="shared" si="6"/>
        <v>9</v>
      </c>
      <c r="P21" s="65">
        <f>VLOOKUP($A21,'Return Data'!$B$7:$R$1700,14,0)</f>
        <v>3.6257999999999999</v>
      </c>
      <c r="Q21" s="66">
        <f t="shared" si="7"/>
        <v>9</v>
      </c>
      <c r="R21" s="65">
        <f>VLOOKUP($A21,'Return Data'!$B$7:$R$1700,16,0)</f>
        <v>7.2785000000000002</v>
      </c>
      <c r="S21" s="67">
        <f t="shared" si="3"/>
        <v>9</v>
      </c>
    </row>
    <row r="22" spans="1:19" x14ac:dyDescent="0.3">
      <c r="A22" s="82" t="s">
        <v>704</v>
      </c>
      <c r="B22" s="64">
        <f>VLOOKUP($A22,'Return Data'!$B$7:$R$1700,3,0)</f>
        <v>44041</v>
      </c>
      <c r="C22" s="65">
        <f>VLOOKUP($A22,'Return Data'!$B$7:$R$1700,4,0)</f>
        <v>11.3278</v>
      </c>
      <c r="D22" s="65">
        <f>VLOOKUP($A22,'Return Data'!$B$7:$R$1700,9,0)</f>
        <v>7.9241000000000001</v>
      </c>
      <c r="E22" s="66">
        <f t="shared" si="0"/>
        <v>17</v>
      </c>
      <c r="F22" s="65">
        <f>VLOOKUP($A22,'Return Data'!$B$7:$R$1700,10,0)</f>
        <v>8.6856000000000009</v>
      </c>
      <c r="G22" s="66">
        <f t="shared" si="1"/>
        <v>15</v>
      </c>
      <c r="H22" s="65">
        <f>VLOOKUP($A22,'Return Data'!$B$7:$R$1700,11,0)</f>
        <v>5.4203000000000001</v>
      </c>
      <c r="I22" s="66">
        <f t="shared" si="2"/>
        <v>10</v>
      </c>
      <c r="J22" s="65">
        <f>VLOOKUP($A22,'Return Data'!$B$7:$R$1700,12,0)</f>
        <v>6.0909000000000004</v>
      </c>
      <c r="K22" s="66">
        <f t="shared" si="4"/>
        <v>9</v>
      </c>
      <c r="L22" s="65">
        <f>VLOOKUP($A22,'Return Data'!$B$7:$R$1700,13,0)</f>
        <v>6.4496000000000002</v>
      </c>
      <c r="M22" s="66">
        <f t="shared" si="5"/>
        <v>9</v>
      </c>
      <c r="N22" s="65"/>
      <c r="O22" s="66"/>
      <c r="P22" s="65"/>
      <c r="Q22" s="66"/>
      <c r="R22" s="65">
        <f>VLOOKUP($A22,'Return Data'!$B$7:$R$1700,16,0)</f>
        <v>6.6288</v>
      </c>
      <c r="S22" s="67">
        <f t="shared" si="3"/>
        <v>12</v>
      </c>
    </row>
    <row r="23" spans="1:19" x14ac:dyDescent="0.3">
      <c r="A23" s="82" t="s">
        <v>705</v>
      </c>
      <c r="B23" s="64">
        <f>VLOOKUP($A23,'Return Data'!$B$7:$R$1700,3,0)</f>
        <v>44041</v>
      </c>
      <c r="C23" s="65">
        <f>VLOOKUP($A23,'Return Data'!$B$7:$R$1700,4,0)</f>
        <v>23.143899999999999</v>
      </c>
      <c r="D23" s="65">
        <f>VLOOKUP($A23,'Return Data'!$B$7:$R$1700,9,0)</f>
        <v>8.5975999999999999</v>
      </c>
      <c r="E23" s="66">
        <f t="shared" si="0"/>
        <v>15</v>
      </c>
      <c r="F23" s="65">
        <f>VLOOKUP($A23,'Return Data'!$B$7:$R$1700,10,0)</f>
        <v>8.1049000000000007</v>
      </c>
      <c r="G23" s="66">
        <f t="shared" si="1"/>
        <v>17</v>
      </c>
      <c r="H23" s="65">
        <f>VLOOKUP($A23,'Return Data'!$B$7:$R$1700,11,0)</f>
        <v>-20.505500000000001</v>
      </c>
      <c r="I23" s="66">
        <f t="shared" si="2"/>
        <v>19</v>
      </c>
      <c r="J23" s="65">
        <f>VLOOKUP($A23,'Return Data'!$B$7:$R$1700,12,0)</f>
        <v>-13.206200000000001</v>
      </c>
      <c r="K23" s="66">
        <f t="shared" si="4"/>
        <v>18</v>
      </c>
      <c r="L23" s="65">
        <f>VLOOKUP($A23,'Return Data'!$B$7:$R$1700,13,0)</f>
        <v>-8.8110999999999997</v>
      </c>
      <c r="M23" s="66">
        <f t="shared" si="5"/>
        <v>17</v>
      </c>
      <c r="N23" s="65">
        <f>VLOOKUP($A23,'Return Data'!$B$7:$R$1700,17,0)</f>
        <v>-2.8527</v>
      </c>
      <c r="O23" s="66">
        <f>RANK(N23,N$8:N$31,0)</f>
        <v>16</v>
      </c>
      <c r="P23" s="65">
        <f>VLOOKUP($A23,'Return Data'!$B$7:$R$1700,14,0)</f>
        <v>-0.23080000000000001</v>
      </c>
      <c r="Q23" s="66">
        <f>RANK(P23,P$8:P$31,0)</f>
        <v>16</v>
      </c>
      <c r="R23" s="65">
        <f>VLOOKUP($A23,'Return Data'!$B$7:$R$1700,16,0)</f>
        <v>5.6772999999999998</v>
      </c>
      <c r="S23" s="67">
        <f t="shared" si="3"/>
        <v>16</v>
      </c>
    </row>
    <row r="24" spans="1:19" x14ac:dyDescent="0.3">
      <c r="A24" s="82" t="s">
        <v>707</v>
      </c>
      <c r="B24" s="64">
        <f>VLOOKUP($A24,'Return Data'!$B$7:$R$1700,3,0)</f>
        <v>44041</v>
      </c>
      <c r="C24" s="65">
        <f>VLOOKUP($A24,'Return Data'!$B$7:$R$1700,4,0)</f>
        <v>0.152</v>
      </c>
      <c r="D24" s="65">
        <f>VLOOKUP($A24,'Return Data'!$B$7:$R$1700,9,0)</f>
        <v>9.6816999999999993</v>
      </c>
      <c r="E24" s="66">
        <f t="shared" si="0"/>
        <v>12</v>
      </c>
      <c r="F24" s="65">
        <f>VLOOKUP($A24,'Return Data'!$B$7:$R$1700,10,0)</f>
        <v>9.4535</v>
      </c>
      <c r="G24" s="66">
        <f t="shared" si="1"/>
        <v>13</v>
      </c>
      <c r="H24" s="65"/>
      <c r="I24" s="66"/>
      <c r="J24" s="65"/>
      <c r="K24" s="66"/>
      <c r="L24" s="65"/>
      <c r="M24" s="66"/>
      <c r="N24" s="65"/>
      <c r="O24" s="66"/>
      <c r="P24" s="65"/>
      <c r="Q24" s="66"/>
      <c r="R24" s="65">
        <f>VLOOKUP($A24,'Return Data'!$B$7:$R$1700,16,0)</f>
        <v>9.3621999999999996</v>
      </c>
      <c r="S24" s="67">
        <f t="shared" si="3"/>
        <v>1</v>
      </c>
    </row>
    <row r="25" spans="1:19" x14ac:dyDescent="0.3">
      <c r="A25" s="82" t="s">
        <v>712</v>
      </c>
      <c r="B25" s="64">
        <f>VLOOKUP($A25,'Return Data'!$B$7:$R$1700,3,0)</f>
        <v>44041</v>
      </c>
      <c r="C25" s="65">
        <f>VLOOKUP($A25,'Return Data'!$B$7:$R$1700,4,0)</f>
        <v>13.7</v>
      </c>
      <c r="D25" s="65">
        <f>VLOOKUP($A25,'Return Data'!$B$7:$R$1700,9,0)</f>
        <v>-6.0793999999999997</v>
      </c>
      <c r="E25" s="66">
        <f t="shared" si="0"/>
        <v>22</v>
      </c>
      <c r="F25" s="65">
        <f>VLOOKUP($A25,'Return Data'!$B$7:$R$1700,10,0)</f>
        <v>0.33700000000000002</v>
      </c>
      <c r="G25" s="66">
        <f t="shared" si="1"/>
        <v>19</v>
      </c>
      <c r="H25" s="65">
        <f>VLOOKUP($A25,'Return Data'!$B$7:$R$1700,11,0)</f>
        <v>-14.172800000000001</v>
      </c>
      <c r="I25" s="66">
        <f>RANK(H25,H$8:H$31,0)</f>
        <v>17</v>
      </c>
      <c r="J25" s="65">
        <f>VLOOKUP($A25,'Return Data'!$B$7:$R$1700,12,0)</f>
        <v>-7.8010999999999999</v>
      </c>
      <c r="K25" s="66">
        <f>RANK(J25,J$8:J$31,0)</f>
        <v>16</v>
      </c>
      <c r="L25" s="65">
        <f>VLOOKUP($A25,'Return Data'!$B$7:$R$1700,13,0)</f>
        <v>-3.1053000000000002</v>
      </c>
      <c r="M25" s="66">
        <f>RANK(L25,L$8:L$31,0)</f>
        <v>15</v>
      </c>
      <c r="N25" s="65">
        <f>VLOOKUP($A25,'Return Data'!$B$7:$R$1700,17,0)</f>
        <v>-0.6532</v>
      </c>
      <c r="O25" s="66">
        <f>RANK(N25,N$8:N$31,0)</f>
        <v>15</v>
      </c>
      <c r="P25" s="65">
        <f>VLOOKUP($A25,'Return Data'!$B$7:$R$1700,14,0)</f>
        <v>1.1233</v>
      </c>
      <c r="Q25" s="66">
        <f>RANK(P25,P$8:P$31,0)</f>
        <v>15</v>
      </c>
      <c r="R25" s="65">
        <f>VLOOKUP($A25,'Return Data'!$B$7:$R$1700,16,0)</f>
        <v>5.5427999999999997</v>
      </c>
      <c r="S25" s="67">
        <f t="shared" si="3"/>
        <v>17</v>
      </c>
    </row>
    <row r="26" spans="1:19" x14ac:dyDescent="0.3">
      <c r="A26" s="82" t="s">
        <v>715</v>
      </c>
      <c r="B26" s="64">
        <f>VLOOKUP($A26,'Return Data'!$B$7:$R$1700,3,0)</f>
        <v>44041</v>
      </c>
      <c r="C26" s="65">
        <f>VLOOKUP($A26,'Return Data'!$B$7:$R$1700,4,0)</f>
        <v>3095.2748000000001</v>
      </c>
      <c r="D26" s="65">
        <f>VLOOKUP($A26,'Return Data'!$B$7:$R$1700,9,0)</f>
        <v>163.73269999999999</v>
      </c>
      <c r="E26" s="66">
        <f t="shared" si="0"/>
        <v>1</v>
      </c>
      <c r="F26" s="65">
        <f>VLOOKUP($A26,'Return Data'!$B$7:$R$1700,10,0)</f>
        <v>29.672499999999999</v>
      </c>
      <c r="G26" s="66">
        <f t="shared" si="1"/>
        <v>1</v>
      </c>
      <c r="H26" s="65">
        <f>VLOOKUP($A26,'Return Data'!$B$7:$R$1700,11,0)</f>
        <v>17.075199999999999</v>
      </c>
      <c r="I26" s="66">
        <f>RANK(H26,H$8:H$31,0)</f>
        <v>1</v>
      </c>
      <c r="J26" s="65">
        <f>VLOOKUP($A26,'Return Data'!$B$7:$R$1700,12,0)</f>
        <v>13.4765</v>
      </c>
      <c r="K26" s="66">
        <f>RANK(J26,J$8:J$31,0)</f>
        <v>1</v>
      </c>
      <c r="L26" s="65">
        <f>VLOOKUP($A26,'Return Data'!$B$7:$R$1700,13,0)</f>
        <v>12.0573</v>
      </c>
      <c r="M26" s="66">
        <f>RANK(L26,L$8:L$31,0)</f>
        <v>1</v>
      </c>
      <c r="N26" s="65">
        <f>VLOOKUP($A26,'Return Data'!$B$7:$R$1700,17,0)</f>
        <v>5.7854000000000001</v>
      </c>
      <c r="O26" s="66">
        <f>RANK(N26,N$8:N$31,0)</f>
        <v>7</v>
      </c>
      <c r="P26" s="65">
        <f>VLOOKUP($A26,'Return Data'!$B$7:$R$1700,14,0)</f>
        <v>5.9367999999999999</v>
      </c>
      <c r="Q26" s="66">
        <f>RANK(P26,P$8:P$31,0)</f>
        <v>6</v>
      </c>
      <c r="R26" s="65">
        <f>VLOOKUP($A26,'Return Data'!$B$7:$R$1700,16,0)</f>
        <v>7.3733000000000004</v>
      </c>
      <c r="S26" s="67">
        <f t="shared" si="3"/>
        <v>8</v>
      </c>
    </row>
    <row r="27" spans="1:19" x14ac:dyDescent="0.3">
      <c r="A27" s="82" t="s">
        <v>718</v>
      </c>
      <c r="B27" s="64">
        <f>VLOOKUP($A27,'Return Data'!$B$7:$R$1700,3,0)</f>
        <v>44041</v>
      </c>
      <c r="C27" s="65">
        <f>VLOOKUP($A27,'Return Data'!$B$7:$R$1700,4,0)</f>
        <v>32.736400000000003</v>
      </c>
      <c r="D27" s="65">
        <f>VLOOKUP($A27,'Return Data'!$B$7:$R$1700,9,0)</f>
        <v>13.049799999999999</v>
      </c>
      <c r="E27" s="66">
        <f t="shared" si="0"/>
        <v>9</v>
      </c>
      <c r="F27" s="65">
        <f>VLOOKUP($A27,'Return Data'!$B$7:$R$1700,10,0)</f>
        <v>18.089600000000001</v>
      </c>
      <c r="G27" s="66">
        <f t="shared" si="1"/>
        <v>6</v>
      </c>
      <c r="H27" s="65">
        <f>VLOOKUP($A27,'Return Data'!$B$7:$R$1700,11,0)</f>
        <v>9.0748999999999995</v>
      </c>
      <c r="I27" s="66">
        <f>RANK(H27,H$8:H$31,0)</f>
        <v>5</v>
      </c>
      <c r="J27" s="65">
        <f>VLOOKUP($A27,'Return Data'!$B$7:$R$1700,12,0)</f>
        <v>8.3873999999999995</v>
      </c>
      <c r="K27" s="66">
        <f>RANK(J27,J$8:J$31,0)</f>
        <v>5</v>
      </c>
      <c r="L27" s="65">
        <f>VLOOKUP($A27,'Return Data'!$B$7:$R$1700,13,0)</f>
        <v>8.7050000000000001</v>
      </c>
      <c r="M27" s="66">
        <f>RANK(L27,L$8:L$31,0)</f>
        <v>5</v>
      </c>
      <c r="N27" s="65">
        <f>VLOOKUP($A27,'Return Data'!$B$7:$R$1700,17,0)</f>
        <v>7.5571999999999999</v>
      </c>
      <c r="O27" s="66">
        <f>RANK(N27,N$8:N$31,0)</f>
        <v>4</v>
      </c>
      <c r="P27" s="65">
        <f>VLOOKUP($A27,'Return Data'!$B$7:$R$1700,14,0)</f>
        <v>6.6337999999999999</v>
      </c>
      <c r="Q27" s="66">
        <f>RANK(P27,P$8:P$31,0)</f>
        <v>4</v>
      </c>
      <c r="R27" s="65">
        <f>VLOOKUP($A27,'Return Data'!$B$7:$R$1700,16,0)</f>
        <v>7.6676000000000002</v>
      </c>
      <c r="S27" s="67">
        <f t="shared" si="3"/>
        <v>5</v>
      </c>
    </row>
    <row r="28" spans="1:19" x14ac:dyDescent="0.3">
      <c r="A28" s="82" t="s">
        <v>719</v>
      </c>
      <c r="B28" s="64">
        <f>VLOOKUP($A28,'Return Data'!$B$7:$R$1700,3,0)</f>
        <v>44041</v>
      </c>
      <c r="C28" s="65">
        <f>VLOOKUP($A28,'Return Data'!$B$7:$R$1700,4,0)</f>
        <v>25.988499999999998</v>
      </c>
      <c r="D28" s="65">
        <f>VLOOKUP($A28,'Return Data'!$B$7:$R$1700,9,0)</f>
        <v>6.6086</v>
      </c>
      <c r="E28" s="66">
        <f t="shared" si="0"/>
        <v>18</v>
      </c>
      <c r="F28" s="65">
        <f>VLOOKUP($A28,'Return Data'!$B$7:$R$1700,10,0)</f>
        <v>8.2858000000000001</v>
      </c>
      <c r="G28" s="66">
        <f t="shared" si="1"/>
        <v>16</v>
      </c>
      <c r="H28" s="65">
        <f>VLOOKUP($A28,'Return Data'!$B$7:$R$1700,11,0)</f>
        <v>6.4977999999999998</v>
      </c>
      <c r="I28" s="66">
        <f>RANK(H28,H$8:H$31,0)</f>
        <v>8</v>
      </c>
      <c r="J28" s="65">
        <f>VLOOKUP($A28,'Return Data'!$B$7:$R$1700,12,0)</f>
        <v>6.3018000000000001</v>
      </c>
      <c r="K28" s="66">
        <f>RANK(J28,J$8:J$31,0)</f>
        <v>8</v>
      </c>
      <c r="L28" s="65">
        <f>VLOOKUP($A28,'Return Data'!$B$7:$R$1700,13,0)</f>
        <v>0.49519999999999997</v>
      </c>
      <c r="M28" s="66">
        <f>RANK(L28,L$8:L$31,0)</f>
        <v>13</v>
      </c>
      <c r="N28" s="65">
        <f>VLOOKUP($A28,'Return Data'!$B$7:$R$1700,17,0)</f>
        <v>0.25390000000000001</v>
      </c>
      <c r="O28" s="66">
        <f>RANK(N28,N$8:N$31,0)</f>
        <v>13</v>
      </c>
      <c r="P28" s="65">
        <f>VLOOKUP($A28,'Return Data'!$B$7:$R$1700,14,0)</f>
        <v>2.2012</v>
      </c>
      <c r="Q28" s="66">
        <f>RANK(P28,P$8:P$31,0)</f>
        <v>13</v>
      </c>
      <c r="R28" s="65">
        <f>VLOOKUP($A28,'Return Data'!$B$7:$R$1700,16,0)</f>
        <v>5.4458000000000002</v>
      </c>
      <c r="S28" s="67">
        <f t="shared" si="3"/>
        <v>18</v>
      </c>
    </row>
    <row r="29" spans="1:19" x14ac:dyDescent="0.3">
      <c r="A29" s="82" t="s">
        <v>724</v>
      </c>
      <c r="B29" s="64">
        <f>VLOOKUP($A29,'Return Data'!$B$7:$R$1700,3,0)</f>
        <v>44041</v>
      </c>
      <c r="C29" s="65">
        <f>VLOOKUP($A29,'Return Data'!$B$7:$R$1700,4,0)</f>
        <v>0.18290000000000001</v>
      </c>
      <c r="D29" s="65">
        <f>VLOOKUP($A29,'Return Data'!$B$7:$R$1700,9,0)</f>
        <v>0</v>
      </c>
      <c r="E29" s="66">
        <f t="shared" si="0"/>
        <v>20</v>
      </c>
      <c r="F29" s="65">
        <f>VLOOKUP($A29,'Return Data'!$B$7:$R$1700,10,0)</f>
        <v>0</v>
      </c>
      <c r="G29" s="66">
        <f t="shared" si="1"/>
        <v>20</v>
      </c>
      <c r="H29" s="65">
        <f>VLOOKUP($A29,'Return Data'!$B$7:$R$1700,11,0)</f>
        <v>0</v>
      </c>
      <c r="I29" s="66">
        <f>RANK(H29,H$8:H$31,0)</f>
        <v>14</v>
      </c>
      <c r="J29" s="65">
        <f>VLOOKUP($A29,'Return Data'!$B$7:$R$1700,12,0)</f>
        <v>-33.724499999999999</v>
      </c>
      <c r="K29" s="66">
        <f>RANK(J29,J$8:J$31,0)</f>
        <v>19</v>
      </c>
      <c r="L29" s="65"/>
      <c r="M29" s="66"/>
      <c r="N29" s="65"/>
      <c r="O29" s="66"/>
      <c r="P29" s="65"/>
      <c r="Q29" s="66"/>
      <c r="R29" s="65">
        <f>VLOOKUP($A29,'Return Data'!$B$7:$R$1700,16,0)</f>
        <v>-29.8735</v>
      </c>
      <c r="S29" s="67">
        <f t="shared" si="3"/>
        <v>22</v>
      </c>
    </row>
    <row r="30" spans="1:19" x14ac:dyDescent="0.3">
      <c r="A30" s="82" t="s">
        <v>726</v>
      </c>
      <c r="B30" s="64">
        <f>VLOOKUP($A30,'Return Data'!$B$7:$R$1700,3,0)</f>
        <v>44041</v>
      </c>
      <c r="C30" s="65">
        <f>VLOOKUP($A30,'Return Data'!$B$7:$R$1700,4,0)</f>
        <v>0.70540000000000003</v>
      </c>
      <c r="D30" s="65">
        <f>VLOOKUP($A30,'Return Data'!$B$7:$R$1700,9,0)</f>
        <v>-546.01210000000003</v>
      </c>
      <c r="E30" s="66">
        <f t="shared" si="0"/>
        <v>24</v>
      </c>
      <c r="F30" s="65">
        <f>VLOOKUP($A30,'Return Data'!$B$7:$R$1700,10,0)</f>
        <v>-201.947</v>
      </c>
      <c r="G30" s="66">
        <f t="shared" si="1"/>
        <v>24</v>
      </c>
      <c r="H30" s="65"/>
      <c r="I30" s="66"/>
      <c r="J30" s="65"/>
      <c r="K30" s="66"/>
      <c r="L30" s="65"/>
      <c r="M30" s="66"/>
      <c r="N30" s="65"/>
      <c r="O30" s="66"/>
      <c r="P30" s="65"/>
      <c r="Q30" s="66"/>
      <c r="R30" s="65">
        <f>VLOOKUP($A30,'Return Data'!$B$7:$R$1700,16,0)</f>
        <v>-110.93</v>
      </c>
      <c r="S30" s="67">
        <f t="shared" si="3"/>
        <v>24</v>
      </c>
    </row>
    <row r="31" spans="1:19" x14ac:dyDescent="0.3">
      <c r="A31" s="82" t="s">
        <v>728</v>
      </c>
      <c r="B31" s="64">
        <f>VLOOKUP($A31,'Return Data'!$B$7:$R$1700,3,0)</f>
        <v>44041</v>
      </c>
      <c r="C31" s="65">
        <f>VLOOKUP($A31,'Return Data'!$B$7:$R$1700,4,0)</f>
        <v>10.960800000000001</v>
      </c>
      <c r="D31" s="65">
        <f>VLOOKUP($A31,'Return Data'!$B$7:$R$1700,9,0)</f>
        <v>-107.71980000000001</v>
      </c>
      <c r="E31" s="66">
        <f t="shared" si="0"/>
        <v>23</v>
      </c>
      <c r="F31" s="65">
        <f>VLOOKUP($A31,'Return Data'!$B$7:$R$1700,10,0)</f>
        <v>-27.712399999999999</v>
      </c>
      <c r="G31" s="66">
        <f t="shared" si="1"/>
        <v>23</v>
      </c>
      <c r="H31" s="65">
        <f>VLOOKUP($A31,'Return Data'!$B$7:$R$1700,11,0)</f>
        <v>-42.895699999999998</v>
      </c>
      <c r="I31" s="66">
        <f>RANK(H31,H$8:H$31,0)</f>
        <v>20</v>
      </c>
      <c r="J31" s="65">
        <f>VLOOKUP($A31,'Return Data'!$B$7:$R$1700,12,0)</f>
        <v>-39.436</v>
      </c>
      <c r="K31" s="66">
        <f>RANK(J31,J$8:J$31,0)</f>
        <v>20</v>
      </c>
      <c r="L31" s="65">
        <f>VLOOKUP($A31,'Return Data'!$B$7:$R$1700,13,0)</f>
        <v>-33.228499999999997</v>
      </c>
      <c r="M31" s="66">
        <f>RANK(L31,L$8:L$31,0)</f>
        <v>19</v>
      </c>
      <c r="N31" s="65">
        <f>VLOOKUP($A31,'Return Data'!$B$7:$R$1700,17,0)</f>
        <v>-17.2029</v>
      </c>
      <c r="O31" s="66">
        <f>RANK(N31,N$8:N$31,0)</f>
        <v>18</v>
      </c>
      <c r="P31" s="65">
        <f>VLOOKUP($A31,'Return Data'!$B$7:$R$1700,14,0)</f>
        <v>-10.421200000000001</v>
      </c>
      <c r="Q31" s="66">
        <f>RANK(P31,P$8:P$31,0)</f>
        <v>18</v>
      </c>
      <c r="R31" s="65">
        <f>VLOOKUP($A31,'Return Data'!$B$7:$R$1700,16,0)</f>
        <v>1.1992</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-10.176916666666669</v>
      </c>
      <c r="E33" s="88"/>
      <c r="F33" s="89">
        <f>AVERAGE(F8:F31)</f>
        <v>1.8332291666666667</v>
      </c>
      <c r="G33" s="88"/>
      <c r="H33" s="89">
        <f>AVERAGE(H8:H31)</f>
        <v>-7.2680409090909111</v>
      </c>
      <c r="I33" s="88"/>
      <c r="J33" s="89">
        <f>AVERAGE(J8:J31)</f>
        <v>-3.9948047619047622</v>
      </c>
      <c r="K33" s="88"/>
      <c r="L33" s="89">
        <f>AVERAGE(L8:L31)</f>
        <v>-1.1461049999999999</v>
      </c>
      <c r="M33" s="88"/>
      <c r="N33" s="89">
        <f>AVERAGE(N8:N31)</f>
        <v>-0.55298421052631586</v>
      </c>
      <c r="O33" s="88"/>
      <c r="P33" s="89">
        <f>AVERAGE(P8:P31)</f>
        <v>1.1031368421052632</v>
      </c>
      <c r="Q33" s="88"/>
      <c r="R33" s="89">
        <f>AVERAGE(R8:R31)</f>
        <v>-2.4850041666666676</v>
      </c>
      <c r="S33" s="90"/>
    </row>
    <row r="34" spans="1:19" x14ac:dyDescent="0.3">
      <c r="A34" s="87" t="s">
        <v>28</v>
      </c>
      <c r="B34" s="88"/>
      <c r="C34" s="88"/>
      <c r="D34" s="89">
        <f>MIN(D8:D31)</f>
        <v>-546.01210000000003</v>
      </c>
      <c r="E34" s="88"/>
      <c r="F34" s="89">
        <f>MIN(F8:F31)</f>
        <v>-201.947</v>
      </c>
      <c r="G34" s="88"/>
      <c r="H34" s="89">
        <f>MIN(H8:H31)</f>
        <v>-96.308800000000005</v>
      </c>
      <c r="I34" s="88"/>
      <c r="J34" s="89">
        <f>MIN(J8:J31)</f>
        <v>-62.230400000000003</v>
      </c>
      <c r="K34" s="88"/>
      <c r="L34" s="89">
        <f>MIN(L8:L31)</f>
        <v>-46.923900000000003</v>
      </c>
      <c r="M34" s="88"/>
      <c r="N34" s="89">
        <f>MIN(N8:N31)</f>
        <v>-47.443800000000003</v>
      </c>
      <c r="O34" s="88"/>
      <c r="P34" s="89">
        <f>MIN(P8:P31)</f>
        <v>-33.3964</v>
      </c>
      <c r="Q34" s="88"/>
      <c r="R34" s="89">
        <f>MIN(R8:R31)</f>
        <v>-110.93</v>
      </c>
      <c r="S34" s="90"/>
    </row>
    <row r="35" spans="1:19" ht="15" thickBot="1" x14ac:dyDescent="0.35">
      <c r="A35" s="91" t="s">
        <v>29</v>
      </c>
      <c r="B35" s="92"/>
      <c r="C35" s="92"/>
      <c r="D35" s="93">
        <f>MAX(D8:D31)</f>
        <v>163.73269999999999</v>
      </c>
      <c r="E35" s="92"/>
      <c r="F35" s="93">
        <f>MAX(F8:F31)</f>
        <v>29.672499999999999</v>
      </c>
      <c r="G35" s="92"/>
      <c r="H35" s="93">
        <f>MAX(H8:H31)</f>
        <v>17.075199999999999</v>
      </c>
      <c r="I35" s="92"/>
      <c r="J35" s="93">
        <f>MAX(J8:J31)</f>
        <v>13.4765</v>
      </c>
      <c r="K35" s="92"/>
      <c r="L35" s="93">
        <f>MAX(L8:L31)</f>
        <v>12.0573</v>
      </c>
      <c r="M35" s="92"/>
      <c r="N35" s="93">
        <f>MAX(N8:N31)</f>
        <v>9.1014999999999997</v>
      </c>
      <c r="O35" s="92"/>
      <c r="P35" s="93">
        <f>MAX(P8:P31)</f>
        <v>7.8952</v>
      </c>
      <c r="Q35" s="92"/>
      <c r="R35" s="93">
        <f>MAX(R8:R31)</f>
        <v>9.3621999999999996</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44041</v>
      </c>
      <c r="C8" s="65">
        <f>VLOOKUP($A8,'Return Data'!$B$7:$R$1700,4,0)</f>
        <v>83.743300000000005</v>
      </c>
      <c r="D8" s="65">
        <f>VLOOKUP($A8,'Return Data'!$B$7:$R$1700,9,0)</f>
        <v>14.402100000000001</v>
      </c>
      <c r="E8" s="66">
        <f>RANK(D8,D$8:D$27,0)</f>
        <v>8</v>
      </c>
      <c r="F8" s="65">
        <f>VLOOKUP($A8,'Return Data'!$B$7:$R$1700,10,0)</f>
        <v>20.666899999999998</v>
      </c>
      <c r="G8" s="66">
        <f>RANK(F8,F$8:F$27,0)</f>
        <v>7</v>
      </c>
      <c r="H8" s="65">
        <f>VLOOKUP($A8,'Return Data'!$B$7:$R$1700,11,0)</f>
        <v>15.465</v>
      </c>
      <c r="I8" s="66">
        <f>RANK(H8,H$8:H$27,0)</f>
        <v>5</v>
      </c>
      <c r="J8" s="65">
        <f>VLOOKUP($A8,'Return Data'!$B$7:$R$1700,12,0)</f>
        <v>13.0261</v>
      </c>
      <c r="K8" s="66">
        <f>RANK(J8,J$8:J$27,0)</f>
        <v>4</v>
      </c>
      <c r="L8" s="65">
        <f>VLOOKUP($A8,'Return Data'!$B$7:$R$1700,13,0)</f>
        <v>12.0726</v>
      </c>
      <c r="M8" s="66">
        <f>RANK(L8,L$8:L$27,0)</f>
        <v>8</v>
      </c>
      <c r="N8" s="65">
        <f>VLOOKUP($A8,'Return Data'!$B$7:$R$1700,17,0)</f>
        <v>11.1569</v>
      </c>
      <c r="O8" s="66">
        <f>RANK(N8,N$8:N$27,0)</f>
        <v>4</v>
      </c>
      <c r="P8" s="65">
        <f>VLOOKUP($A8,'Return Data'!$B$7:$R$1700,14,0)</f>
        <v>9.1125000000000007</v>
      </c>
      <c r="Q8" s="66">
        <f>RANK(P8,P$8:P$27,0)</f>
        <v>2</v>
      </c>
      <c r="R8" s="65">
        <f>VLOOKUP($A8,'Return Data'!$B$7:$R$1700,16,0)</f>
        <v>9.3562999999999992</v>
      </c>
      <c r="S8" s="67">
        <f>RANK(R8,R$8:R$27,0)</f>
        <v>5</v>
      </c>
    </row>
    <row r="9" spans="1:19" x14ac:dyDescent="0.3">
      <c r="A9" s="82" t="s">
        <v>626</v>
      </c>
      <c r="B9" s="64">
        <f>VLOOKUP($A9,'Return Data'!$B$7:$R$1700,3,0)</f>
        <v>44041</v>
      </c>
      <c r="C9" s="65">
        <f>VLOOKUP($A9,'Return Data'!$B$7:$R$1700,4,0)</f>
        <v>13.0495</v>
      </c>
      <c r="D9" s="65">
        <f>VLOOKUP($A9,'Return Data'!$B$7:$R$1700,9,0)</f>
        <v>18.6584</v>
      </c>
      <c r="E9" s="66">
        <f t="shared" ref="E9:E27" si="0">RANK(D9,D$8:D$27,0)</f>
        <v>1</v>
      </c>
      <c r="F9" s="65">
        <f>VLOOKUP($A9,'Return Data'!$B$7:$R$1700,10,0)</f>
        <v>24.5413</v>
      </c>
      <c r="G9" s="66">
        <f t="shared" ref="G9:G27" si="1">RANK(F9,F$8:F$27,0)</f>
        <v>2</v>
      </c>
      <c r="H9" s="65">
        <f>VLOOKUP($A9,'Return Data'!$B$7:$R$1700,11,0)</f>
        <v>15.503399999999999</v>
      </c>
      <c r="I9" s="66">
        <f t="shared" ref="I9:I27" si="2">RANK(H9,H$8:H$27,0)</f>
        <v>4</v>
      </c>
      <c r="J9" s="65">
        <f>VLOOKUP($A9,'Return Data'!$B$7:$R$1700,12,0)</f>
        <v>13.309799999999999</v>
      </c>
      <c r="K9" s="66">
        <f t="shared" ref="K9:K27" si="3">RANK(J9,J$8:J$27,0)</f>
        <v>2</v>
      </c>
      <c r="L9" s="65">
        <f>VLOOKUP($A9,'Return Data'!$B$7:$R$1700,13,0)</f>
        <v>13.0253</v>
      </c>
      <c r="M9" s="66">
        <f t="shared" ref="M9:M27" si="4">RANK(L9,L$8:L$27,0)</f>
        <v>2</v>
      </c>
      <c r="N9" s="65">
        <f>VLOOKUP($A9,'Return Data'!$B$7:$R$1700,17,0)</f>
        <v>9.8582999999999998</v>
      </c>
      <c r="O9" s="66">
        <f t="shared" ref="O9:O26" si="5">RANK(N9,N$8:N$27,0)</f>
        <v>11</v>
      </c>
      <c r="P9" s="65"/>
      <c r="Q9" s="66"/>
      <c r="R9" s="65">
        <f>VLOOKUP($A9,'Return Data'!$B$7:$R$1700,16,0)</f>
        <v>9.1295000000000002</v>
      </c>
      <c r="S9" s="67">
        <f t="shared" ref="S9:S27" si="6">RANK(R9,R$8:R$27,0)</f>
        <v>8</v>
      </c>
    </row>
    <row r="10" spans="1:19" x14ac:dyDescent="0.3">
      <c r="A10" s="82" t="s">
        <v>629</v>
      </c>
      <c r="B10" s="64">
        <f>VLOOKUP($A10,'Return Data'!$B$7:$R$1700,3,0)</f>
        <v>44041</v>
      </c>
      <c r="C10" s="65">
        <f>VLOOKUP($A10,'Return Data'!$B$7:$R$1700,4,0)</f>
        <v>22.0016</v>
      </c>
      <c r="D10" s="65">
        <f>VLOOKUP($A10,'Return Data'!$B$7:$R$1700,9,0)</f>
        <v>13.8535</v>
      </c>
      <c r="E10" s="66">
        <f t="shared" si="0"/>
        <v>10</v>
      </c>
      <c r="F10" s="65">
        <f>VLOOKUP($A10,'Return Data'!$B$7:$R$1700,10,0)</f>
        <v>20.1556</v>
      </c>
      <c r="G10" s="66">
        <f t="shared" si="1"/>
        <v>9</v>
      </c>
      <c r="H10" s="65">
        <f>VLOOKUP($A10,'Return Data'!$B$7:$R$1700,11,0)</f>
        <v>12.309100000000001</v>
      </c>
      <c r="I10" s="66">
        <f t="shared" si="2"/>
        <v>14</v>
      </c>
      <c r="J10" s="65">
        <f>VLOOKUP($A10,'Return Data'!$B$7:$R$1700,12,0)</f>
        <v>10.923299999999999</v>
      </c>
      <c r="K10" s="66">
        <f t="shared" si="3"/>
        <v>15</v>
      </c>
      <c r="L10" s="65">
        <f>VLOOKUP($A10,'Return Data'!$B$7:$R$1700,13,0)</f>
        <v>11.171099999999999</v>
      </c>
      <c r="M10" s="66">
        <f t="shared" si="4"/>
        <v>13</v>
      </c>
      <c r="N10" s="65">
        <f>VLOOKUP($A10,'Return Data'!$B$7:$R$1700,17,0)</f>
        <v>5.8205</v>
      </c>
      <c r="O10" s="66">
        <f t="shared" si="5"/>
        <v>15</v>
      </c>
      <c r="P10" s="65">
        <f>VLOOKUP($A10,'Return Data'!$B$7:$R$1700,14,0)</f>
        <v>5.4038000000000004</v>
      </c>
      <c r="Q10" s="66">
        <f t="shared" ref="Q10:Q24" si="7">RANK(P10,P$8:P$27,0)</f>
        <v>13</v>
      </c>
      <c r="R10" s="65">
        <f>VLOOKUP($A10,'Return Data'!$B$7:$R$1700,16,0)</f>
        <v>7.8375000000000004</v>
      </c>
      <c r="S10" s="67">
        <f t="shared" si="6"/>
        <v>18</v>
      </c>
    </row>
    <row r="11" spans="1:19" x14ac:dyDescent="0.3">
      <c r="A11" s="82" t="s">
        <v>630</v>
      </c>
      <c r="B11" s="64">
        <f>VLOOKUP($A11,'Return Data'!$B$7:$R$1700,3,0)</f>
        <v>44041</v>
      </c>
      <c r="C11" s="65">
        <f>VLOOKUP($A11,'Return Data'!$B$7:$R$1700,4,0)</f>
        <v>17.5853</v>
      </c>
      <c r="D11" s="65">
        <f>VLOOKUP($A11,'Return Data'!$B$7:$R$1700,9,0)</f>
        <v>13.5861</v>
      </c>
      <c r="E11" s="66">
        <f t="shared" si="0"/>
        <v>12</v>
      </c>
      <c r="F11" s="65">
        <f>VLOOKUP($A11,'Return Data'!$B$7:$R$1700,10,0)</f>
        <v>17.605</v>
      </c>
      <c r="G11" s="66">
        <f t="shared" si="1"/>
        <v>15</v>
      </c>
      <c r="H11" s="65">
        <f>VLOOKUP($A11,'Return Data'!$B$7:$R$1700,11,0)</f>
        <v>13.3222</v>
      </c>
      <c r="I11" s="66">
        <f t="shared" si="2"/>
        <v>11</v>
      </c>
      <c r="J11" s="65">
        <f>VLOOKUP($A11,'Return Data'!$B$7:$R$1700,12,0)</f>
        <v>11.490399999999999</v>
      </c>
      <c r="K11" s="66">
        <f t="shared" si="3"/>
        <v>11</v>
      </c>
      <c r="L11" s="65">
        <f>VLOOKUP($A11,'Return Data'!$B$7:$R$1700,13,0)</f>
        <v>10.9994</v>
      </c>
      <c r="M11" s="66">
        <f t="shared" si="4"/>
        <v>14</v>
      </c>
      <c r="N11" s="65">
        <f>VLOOKUP($A11,'Return Data'!$B$7:$R$1700,17,0)</f>
        <v>10.5944</v>
      </c>
      <c r="O11" s="66">
        <f t="shared" si="5"/>
        <v>7</v>
      </c>
      <c r="P11" s="65">
        <f>VLOOKUP($A11,'Return Data'!$B$7:$R$1700,14,0)</f>
        <v>8.3621999999999996</v>
      </c>
      <c r="Q11" s="66">
        <f t="shared" si="7"/>
        <v>9</v>
      </c>
      <c r="R11" s="65">
        <f>VLOOKUP($A11,'Return Data'!$B$7:$R$1700,16,0)</f>
        <v>9.1066000000000003</v>
      </c>
      <c r="S11" s="67">
        <f t="shared" si="6"/>
        <v>10</v>
      </c>
    </row>
    <row r="12" spans="1:19" x14ac:dyDescent="0.3">
      <c r="A12" s="82" t="s">
        <v>632</v>
      </c>
      <c r="B12" s="64">
        <f>VLOOKUP($A12,'Return Data'!$B$7:$R$1700,3,0)</f>
        <v>44041</v>
      </c>
      <c r="C12" s="65">
        <f>VLOOKUP($A12,'Return Data'!$B$7:$R$1700,4,0)</f>
        <v>12.3919</v>
      </c>
      <c r="D12" s="65">
        <f>VLOOKUP($A12,'Return Data'!$B$7:$R$1700,9,0)</f>
        <v>8.3434000000000008</v>
      </c>
      <c r="E12" s="66">
        <f t="shared" si="0"/>
        <v>18</v>
      </c>
      <c r="F12" s="65">
        <f>VLOOKUP($A12,'Return Data'!$B$7:$R$1700,10,0)</f>
        <v>17.833200000000001</v>
      </c>
      <c r="G12" s="66">
        <f t="shared" si="1"/>
        <v>14</v>
      </c>
      <c r="H12" s="65">
        <f>VLOOKUP($A12,'Return Data'!$B$7:$R$1700,11,0)</f>
        <v>12.196199999999999</v>
      </c>
      <c r="I12" s="66">
        <f t="shared" si="2"/>
        <v>15</v>
      </c>
      <c r="J12" s="65">
        <f>VLOOKUP($A12,'Return Data'!$B$7:$R$1700,12,0)</f>
        <v>10.9809</v>
      </c>
      <c r="K12" s="66">
        <f t="shared" si="3"/>
        <v>14</v>
      </c>
      <c r="L12" s="65">
        <f>VLOOKUP($A12,'Return Data'!$B$7:$R$1700,13,0)</f>
        <v>11.4697</v>
      </c>
      <c r="M12" s="66">
        <f t="shared" si="4"/>
        <v>12</v>
      </c>
      <c r="N12" s="65"/>
      <c r="O12" s="66"/>
      <c r="P12" s="65"/>
      <c r="Q12" s="66"/>
      <c r="R12" s="65">
        <f>VLOOKUP($A12,'Return Data'!$B$7:$R$1700,16,0)</f>
        <v>12.05</v>
      </c>
      <c r="S12" s="67">
        <f t="shared" si="6"/>
        <v>2</v>
      </c>
    </row>
    <row r="13" spans="1:19" x14ac:dyDescent="0.3">
      <c r="A13" s="82" t="s">
        <v>634</v>
      </c>
      <c r="B13" s="64">
        <f>VLOOKUP($A13,'Return Data'!$B$7:$R$1700,3,0)</f>
        <v>44041</v>
      </c>
      <c r="C13" s="65">
        <f>VLOOKUP($A13,'Return Data'!$B$7:$R$1700,4,0)</f>
        <v>13.319800000000001</v>
      </c>
      <c r="D13" s="65">
        <f>VLOOKUP($A13,'Return Data'!$B$7:$R$1700,9,0)</f>
        <v>-78.997500000000002</v>
      </c>
      <c r="E13" s="66">
        <f t="shared" si="0"/>
        <v>19</v>
      </c>
      <c r="F13" s="65">
        <f>VLOOKUP($A13,'Return Data'!$B$7:$R$1700,10,0)</f>
        <v>-11.4412</v>
      </c>
      <c r="G13" s="66">
        <f t="shared" si="1"/>
        <v>19</v>
      </c>
      <c r="H13" s="65">
        <f>VLOOKUP($A13,'Return Data'!$B$7:$R$1700,11,0)</f>
        <v>-1.1348</v>
      </c>
      <c r="I13" s="66">
        <f t="shared" si="2"/>
        <v>19</v>
      </c>
      <c r="J13" s="65">
        <f>VLOOKUP($A13,'Return Data'!$B$7:$R$1700,12,0)</f>
        <v>1.5357000000000001</v>
      </c>
      <c r="K13" s="66">
        <f t="shared" si="3"/>
        <v>19</v>
      </c>
      <c r="L13" s="65">
        <f>VLOOKUP($A13,'Return Data'!$B$7:$R$1700,13,0)</f>
        <v>2.6745999999999999</v>
      </c>
      <c r="M13" s="66">
        <f t="shared" si="4"/>
        <v>19</v>
      </c>
      <c r="N13" s="65">
        <f>VLOOKUP($A13,'Return Data'!$B$7:$R$1700,17,0)</f>
        <v>-1.3626</v>
      </c>
      <c r="O13" s="66">
        <f t="shared" si="5"/>
        <v>16</v>
      </c>
      <c r="P13" s="65">
        <f>VLOOKUP($A13,'Return Data'!$B$7:$R$1700,14,0)</f>
        <v>0.47510000000000002</v>
      </c>
      <c r="Q13" s="66">
        <f t="shared" si="7"/>
        <v>14</v>
      </c>
      <c r="R13" s="65">
        <f>VLOOKUP($A13,'Return Data'!$B$7:$R$1700,16,0)</f>
        <v>5.0180999999999996</v>
      </c>
      <c r="S13" s="67">
        <f t="shared" si="6"/>
        <v>19</v>
      </c>
    </row>
    <row r="14" spans="1:19" x14ac:dyDescent="0.3">
      <c r="A14" s="82" t="s">
        <v>637</v>
      </c>
      <c r="B14" s="64">
        <f>VLOOKUP($A14,'Return Data'!$B$7:$R$1700,3,0)</f>
        <v>44041</v>
      </c>
      <c r="C14" s="65">
        <f>VLOOKUP($A14,'Return Data'!$B$7:$R$1700,4,0)</f>
        <v>77.922300000000007</v>
      </c>
      <c r="D14" s="65">
        <f>VLOOKUP($A14,'Return Data'!$B$7:$R$1700,9,0)</f>
        <v>10.1518</v>
      </c>
      <c r="E14" s="66">
        <f t="shared" si="0"/>
        <v>17</v>
      </c>
      <c r="F14" s="65">
        <f>VLOOKUP($A14,'Return Data'!$B$7:$R$1700,10,0)</f>
        <v>16.771699999999999</v>
      </c>
      <c r="G14" s="66">
        <f t="shared" si="1"/>
        <v>17</v>
      </c>
      <c r="H14" s="65">
        <f>VLOOKUP($A14,'Return Data'!$B$7:$R$1700,11,0)</f>
        <v>8.1143999999999998</v>
      </c>
      <c r="I14" s="66">
        <f t="shared" si="2"/>
        <v>18</v>
      </c>
      <c r="J14" s="65">
        <f>VLOOKUP($A14,'Return Data'!$B$7:$R$1700,12,0)</f>
        <v>9.1671999999999993</v>
      </c>
      <c r="K14" s="66">
        <f t="shared" si="3"/>
        <v>18</v>
      </c>
      <c r="L14" s="65">
        <f>VLOOKUP($A14,'Return Data'!$B$7:$R$1700,13,0)</f>
        <v>8.7220999999999993</v>
      </c>
      <c r="M14" s="66">
        <f t="shared" si="4"/>
        <v>18</v>
      </c>
      <c r="N14" s="65">
        <f>VLOOKUP($A14,'Return Data'!$B$7:$R$1700,17,0)</f>
        <v>9.7759</v>
      </c>
      <c r="O14" s="66">
        <f t="shared" si="5"/>
        <v>12</v>
      </c>
      <c r="P14" s="65">
        <f>VLOOKUP($A14,'Return Data'!$B$7:$R$1700,14,0)</f>
        <v>8.5206</v>
      </c>
      <c r="Q14" s="66">
        <f t="shared" si="7"/>
        <v>8</v>
      </c>
      <c r="R14" s="65">
        <f>VLOOKUP($A14,'Return Data'!$B$7:$R$1700,16,0)</f>
        <v>9.5950000000000006</v>
      </c>
      <c r="S14" s="67">
        <f t="shared" si="6"/>
        <v>4</v>
      </c>
    </row>
    <row r="15" spans="1:19" x14ac:dyDescent="0.3">
      <c r="A15" s="82" t="s">
        <v>640</v>
      </c>
      <c r="B15" s="64">
        <f>VLOOKUP($A15,'Return Data'!$B$7:$R$1700,3,0)</f>
        <v>44041</v>
      </c>
      <c r="C15" s="65">
        <f>VLOOKUP($A15,'Return Data'!$B$7:$R$1700,4,0)</f>
        <v>24.383900000000001</v>
      </c>
      <c r="D15" s="65">
        <f>VLOOKUP($A15,'Return Data'!$B$7:$R$1700,9,0)</f>
        <v>15.820600000000001</v>
      </c>
      <c r="E15" s="66">
        <f t="shared" si="0"/>
        <v>5</v>
      </c>
      <c r="F15" s="65">
        <f>VLOOKUP($A15,'Return Data'!$B$7:$R$1700,10,0)</f>
        <v>21.396899999999999</v>
      </c>
      <c r="G15" s="66">
        <f t="shared" si="1"/>
        <v>5</v>
      </c>
      <c r="H15" s="65">
        <f>VLOOKUP($A15,'Return Data'!$B$7:$R$1700,11,0)</f>
        <v>15.635</v>
      </c>
      <c r="I15" s="66">
        <f t="shared" si="2"/>
        <v>3</v>
      </c>
      <c r="J15" s="65">
        <f>VLOOKUP($A15,'Return Data'!$B$7:$R$1700,12,0)</f>
        <v>13.1013</v>
      </c>
      <c r="K15" s="66">
        <f t="shared" si="3"/>
        <v>3</v>
      </c>
      <c r="L15" s="65">
        <f>VLOOKUP($A15,'Return Data'!$B$7:$R$1700,13,0)</f>
        <v>12.0511</v>
      </c>
      <c r="M15" s="66">
        <f t="shared" si="4"/>
        <v>9</v>
      </c>
      <c r="N15" s="65">
        <f>VLOOKUP($A15,'Return Data'!$B$7:$R$1700,17,0)</f>
        <v>11.416499999999999</v>
      </c>
      <c r="O15" s="66">
        <f t="shared" si="5"/>
        <v>3</v>
      </c>
      <c r="P15" s="65">
        <f>VLOOKUP($A15,'Return Data'!$B$7:$R$1700,14,0)</f>
        <v>9.0961999999999996</v>
      </c>
      <c r="Q15" s="66">
        <f t="shared" si="7"/>
        <v>3</v>
      </c>
      <c r="R15" s="65">
        <f>VLOOKUP($A15,'Return Data'!$B$7:$R$1700,16,0)</f>
        <v>9.2751999999999999</v>
      </c>
      <c r="S15" s="67">
        <f t="shared" si="6"/>
        <v>7</v>
      </c>
    </row>
    <row r="16" spans="1:19" x14ac:dyDescent="0.3">
      <c r="A16" s="82" t="s">
        <v>642</v>
      </c>
      <c r="B16" s="64">
        <f>VLOOKUP($A16,'Return Data'!$B$7:$R$1700,3,0)</f>
        <v>44041</v>
      </c>
      <c r="C16" s="65">
        <f>VLOOKUP($A16,'Return Data'!$B$7:$R$1700,4,0)</f>
        <v>22.7227</v>
      </c>
      <c r="D16" s="65">
        <f>VLOOKUP($A16,'Return Data'!$B$7:$R$1700,9,0)</f>
        <v>15.8879</v>
      </c>
      <c r="E16" s="66">
        <f t="shared" si="0"/>
        <v>4</v>
      </c>
      <c r="F16" s="65">
        <f>VLOOKUP($A16,'Return Data'!$B$7:$R$1700,10,0)</f>
        <v>20.361999999999998</v>
      </c>
      <c r="G16" s="66">
        <f t="shared" si="1"/>
        <v>8</v>
      </c>
      <c r="H16" s="65">
        <f>VLOOKUP($A16,'Return Data'!$B$7:$R$1700,11,0)</f>
        <v>13.9573</v>
      </c>
      <c r="I16" s="66">
        <f t="shared" si="2"/>
        <v>10</v>
      </c>
      <c r="J16" s="65">
        <f>VLOOKUP($A16,'Return Data'!$B$7:$R$1700,12,0)</f>
        <v>12.272500000000001</v>
      </c>
      <c r="K16" s="66">
        <f t="shared" si="3"/>
        <v>9</v>
      </c>
      <c r="L16" s="65">
        <f>VLOOKUP($A16,'Return Data'!$B$7:$R$1700,13,0)</f>
        <v>11.7926</v>
      </c>
      <c r="M16" s="66">
        <f t="shared" si="4"/>
        <v>11</v>
      </c>
      <c r="N16" s="65">
        <f>VLOOKUP($A16,'Return Data'!$B$7:$R$1700,17,0)</f>
        <v>10.685</v>
      </c>
      <c r="O16" s="66">
        <f t="shared" si="5"/>
        <v>6</v>
      </c>
      <c r="P16" s="65">
        <f>VLOOKUP($A16,'Return Data'!$B$7:$R$1700,14,0)</f>
        <v>8.8406000000000002</v>
      </c>
      <c r="Q16" s="66">
        <f t="shared" si="7"/>
        <v>5</v>
      </c>
      <c r="R16" s="65">
        <f>VLOOKUP($A16,'Return Data'!$B$7:$R$1700,16,0)</f>
        <v>9.2756000000000007</v>
      </c>
      <c r="S16" s="67">
        <f t="shared" si="6"/>
        <v>6</v>
      </c>
    </row>
    <row r="17" spans="1:19" x14ac:dyDescent="0.3">
      <c r="A17" s="82" t="s">
        <v>643</v>
      </c>
      <c r="B17" s="64">
        <f>VLOOKUP($A17,'Return Data'!$B$7:$R$1700,3,0)</f>
        <v>44041</v>
      </c>
      <c r="C17" s="65">
        <f>VLOOKUP($A17,'Return Data'!$B$7:$R$1700,4,0)</f>
        <v>14.815300000000001</v>
      </c>
      <c r="D17" s="65">
        <f>VLOOKUP($A17,'Return Data'!$B$7:$R$1700,9,0)</f>
        <v>16.235900000000001</v>
      </c>
      <c r="E17" s="66">
        <f t="shared" si="0"/>
        <v>3</v>
      </c>
      <c r="F17" s="65">
        <f>VLOOKUP($A17,'Return Data'!$B$7:$R$1700,10,0)</f>
        <v>23.622199999999999</v>
      </c>
      <c r="G17" s="66">
        <f t="shared" si="1"/>
        <v>3</v>
      </c>
      <c r="H17" s="65">
        <f>VLOOKUP($A17,'Return Data'!$B$7:$R$1700,11,0)</f>
        <v>16.035599999999999</v>
      </c>
      <c r="I17" s="66">
        <f t="shared" si="2"/>
        <v>2</v>
      </c>
      <c r="J17" s="65">
        <f>VLOOKUP($A17,'Return Data'!$B$7:$R$1700,12,0)</f>
        <v>12.9528</v>
      </c>
      <c r="K17" s="66">
        <f t="shared" si="3"/>
        <v>5</v>
      </c>
      <c r="L17" s="65">
        <f>VLOOKUP($A17,'Return Data'!$B$7:$R$1700,13,0)</f>
        <v>12.1029</v>
      </c>
      <c r="M17" s="66">
        <f t="shared" si="4"/>
        <v>7</v>
      </c>
      <c r="N17" s="65">
        <f>VLOOKUP($A17,'Return Data'!$B$7:$R$1700,17,0)</f>
        <v>10.510199999999999</v>
      </c>
      <c r="O17" s="66">
        <f t="shared" si="5"/>
        <v>8</v>
      </c>
      <c r="P17" s="65">
        <f>VLOOKUP($A17,'Return Data'!$B$7:$R$1700,14,0)</f>
        <v>8.5974000000000004</v>
      </c>
      <c r="Q17" s="66">
        <f t="shared" si="7"/>
        <v>6</v>
      </c>
      <c r="R17" s="65">
        <f>VLOOKUP($A17,'Return Data'!$B$7:$R$1700,16,0)</f>
        <v>9.0274000000000001</v>
      </c>
      <c r="S17" s="67">
        <f t="shared" si="6"/>
        <v>11</v>
      </c>
    </row>
    <row r="18" spans="1:19" x14ac:dyDescent="0.3">
      <c r="A18" s="82" t="s">
        <v>646</v>
      </c>
      <c r="B18" s="64">
        <f>VLOOKUP($A18,'Return Data'!$B$7:$R$1700,3,0)</f>
        <v>44041</v>
      </c>
      <c r="C18" s="65">
        <f>VLOOKUP($A18,'Return Data'!$B$7:$R$1700,4,0)</f>
        <v>2531.1071000000002</v>
      </c>
      <c r="D18" s="65">
        <f>VLOOKUP($A18,'Return Data'!$B$7:$R$1700,9,0)</f>
        <v>11.655799999999999</v>
      </c>
      <c r="E18" s="66">
        <f t="shared" si="0"/>
        <v>15</v>
      </c>
      <c r="F18" s="65">
        <f>VLOOKUP($A18,'Return Data'!$B$7:$R$1700,10,0)</f>
        <v>19.521000000000001</v>
      </c>
      <c r="G18" s="66">
        <f t="shared" si="1"/>
        <v>11</v>
      </c>
      <c r="H18" s="65">
        <f>VLOOKUP($A18,'Return Data'!$B$7:$R$1700,11,0)</f>
        <v>12.7027</v>
      </c>
      <c r="I18" s="66">
        <f t="shared" si="2"/>
        <v>12</v>
      </c>
      <c r="J18" s="65">
        <f>VLOOKUP($A18,'Return Data'!$B$7:$R$1700,12,0)</f>
        <v>11.327299999999999</v>
      </c>
      <c r="K18" s="66">
        <f t="shared" si="3"/>
        <v>12</v>
      </c>
      <c r="L18" s="65">
        <f>VLOOKUP($A18,'Return Data'!$B$7:$R$1700,13,0)</f>
        <v>11.811299999999999</v>
      </c>
      <c r="M18" s="66">
        <f t="shared" si="4"/>
        <v>10</v>
      </c>
      <c r="N18" s="65">
        <f>VLOOKUP($A18,'Return Data'!$B$7:$R$1700,17,0)</f>
        <v>11.071400000000001</v>
      </c>
      <c r="O18" s="66">
        <f t="shared" si="5"/>
        <v>5</v>
      </c>
      <c r="P18" s="65">
        <f>VLOOKUP($A18,'Return Data'!$B$7:$R$1700,14,0)</f>
        <v>7.1638000000000002</v>
      </c>
      <c r="Q18" s="66">
        <f t="shared" si="7"/>
        <v>12</v>
      </c>
      <c r="R18" s="65">
        <f>VLOOKUP($A18,'Return Data'!$B$7:$R$1700,16,0)</f>
        <v>8.3589000000000002</v>
      </c>
      <c r="S18" s="67">
        <f t="shared" si="6"/>
        <v>16</v>
      </c>
    </row>
    <row r="19" spans="1:19" x14ac:dyDescent="0.3">
      <c r="A19" s="82" t="s">
        <v>648</v>
      </c>
      <c r="B19" s="64">
        <f>VLOOKUP($A19,'Return Data'!$B$7:$R$1700,3,0)</f>
        <v>44041</v>
      </c>
      <c r="C19" s="65">
        <f>VLOOKUP($A19,'Return Data'!$B$7:$R$1700,4,0)</f>
        <v>2887.6702</v>
      </c>
      <c r="D19" s="65">
        <f>VLOOKUP($A19,'Return Data'!$B$7:$R$1700,9,0)</f>
        <v>13.4899</v>
      </c>
      <c r="E19" s="66">
        <f t="shared" si="0"/>
        <v>13</v>
      </c>
      <c r="F19" s="65">
        <f>VLOOKUP($A19,'Return Data'!$B$7:$R$1700,10,0)</f>
        <v>17.132100000000001</v>
      </c>
      <c r="G19" s="66">
        <f t="shared" si="1"/>
        <v>16</v>
      </c>
      <c r="H19" s="65">
        <f>VLOOKUP($A19,'Return Data'!$B$7:$R$1700,11,0)</f>
        <v>11.726900000000001</v>
      </c>
      <c r="I19" s="66">
        <f t="shared" si="2"/>
        <v>16</v>
      </c>
      <c r="J19" s="65">
        <f>VLOOKUP($A19,'Return Data'!$B$7:$R$1700,12,0)</f>
        <v>10.471</v>
      </c>
      <c r="K19" s="66">
        <f t="shared" si="3"/>
        <v>16</v>
      </c>
      <c r="L19" s="65">
        <f>VLOOKUP($A19,'Return Data'!$B$7:$R$1700,13,0)</f>
        <v>10.694000000000001</v>
      </c>
      <c r="M19" s="66">
        <f t="shared" si="4"/>
        <v>16</v>
      </c>
      <c r="N19" s="65">
        <f>VLOOKUP($A19,'Return Data'!$B$7:$R$1700,17,0)</f>
        <v>10.1</v>
      </c>
      <c r="O19" s="66">
        <f t="shared" si="5"/>
        <v>9</v>
      </c>
      <c r="P19" s="65">
        <f>VLOOKUP($A19,'Return Data'!$B$7:$R$1700,14,0)</f>
        <v>8.923</v>
      </c>
      <c r="Q19" s="66">
        <f t="shared" si="7"/>
        <v>4</v>
      </c>
      <c r="R19" s="65">
        <f>VLOOKUP($A19,'Return Data'!$B$7:$R$1700,16,0)</f>
        <v>9.1216000000000008</v>
      </c>
      <c r="S19" s="67">
        <f t="shared" si="6"/>
        <v>9</v>
      </c>
    </row>
    <row r="20" spans="1:19" x14ac:dyDescent="0.3">
      <c r="A20" s="82" t="s">
        <v>649</v>
      </c>
      <c r="B20" s="64">
        <f>VLOOKUP($A20,'Return Data'!$B$7:$R$1700,3,0)</f>
        <v>44041</v>
      </c>
      <c r="C20" s="65">
        <f>VLOOKUP($A20,'Return Data'!$B$7:$R$1700,4,0)</f>
        <v>58.591000000000001</v>
      </c>
      <c r="D20" s="65">
        <f>VLOOKUP($A20,'Return Data'!$B$7:$R$1700,9,0)</f>
        <v>18.055800000000001</v>
      </c>
      <c r="E20" s="66">
        <f t="shared" si="0"/>
        <v>2</v>
      </c>
      <c r="F20" s="65">
        <f>VLOOKUP($A20,'Return Data'!$B$7:$R$1700,10,0)</f>
        <v>25.387899999999998</v>
      </c>
      <c r="G20" s="66">
        <f t="shared" si="1"/>
        <v>1</v>
      </c>
      <c r="H20" s="65">
        <f>VLOOKUP($A20,'Return Data'!$B$7:$R$1700,11,0)</f>
        <v>18.856000000000002</v>
      </c>
      <c r="I20" s="66">
        <f t="shared" si="2"/>
        <v>1</v>
      </c>
      <c r="J20" s="65">
        <f>VLOOKUP($A20,'Return Data'!$B$7:$R$1700,12,0)</f>
        <v>15.981999999999999</v>
      </c>
      <c r="K20" s="66">
        <f t="shared" si="3"/>
        <v>1</v>
      </c>
      <c r="L20" s="65">
        <f>VLOOKUP($A20,'Return Data'!$B$7:$R$1700,13,0)</f>
        <v>13.4682</v>
      </c>
      <c r="M20" s="66">
        <f t="shared" si="4"/>
        <v>1</v>
      </c>
      <c r="N20" s="65">
        <f>VLOOKUP($A20,'Return Data'!$B$7:$R$1700,17,0)</f>
        <v>13.7697</v>
      </c>
      <c r="O20" s="66">
        <f t="shared" si="5"/>
        <v>1</v>
      </c>
      <c r="P20" s="65">
        <f>VLOOKUP($A20,'Return Data'!$B$7:$R$1700,14,0)</f>
        <v>10.054500000000001</v>
      </c>
      <c r="Q20" s="66">
        <f t="shared" si="7"/>
        <v>1</v>
      </c>
      <c r="R20" s="65">
        <f>VLOOKUP($A20,'Return Data'!$B$7:$R$1700,16,0)</f>
        <v>8.9155999999999995</v>
      </c>
      <c r="S20" s="67">
        <f t="shared" si="6"/>
        <v>12</v>
      </c>
    </row>
    <row r="21" spans="1:19" x14ac:dyDescent="0.3">
      <c r="A21" s="82" t="s">
        <v>652</v>
      </c>
      <c r="B21" s="64">
        <f>VLOOKUP($A21,'Return Data'!$B$7:$R$1700,3,0)</f>
        <v>44041</v>
      </c>
      <c r="C21" s="65">
        <f>VLOOKUP($A21,'Return Data'!$B$7:$R$1700,4,0)</f>
        <v>44.901000000000003</v>
      </c>
      <c r="D21" s="65">
        <f>VLOOKUP($A21,'Return Data'!$B$7:$R$1700,9,0)</f>
        <v>15.263</v>
      </c>
      <c r="E21" s="66">
        <f t="shared" si="0"/>
        <v>6</v>
      </c>
      <c r="F21" s="65">
        <f>VLOOKUP($A21,'Return Data'!$B$7:$R$1700,10,0)</f>
        <v>14.8718</v>
      </c>
      <c r="G21" s="66">
        <f t="shared" si="1"/>
        <v>18</v>
      </c>
      <c r="H21" s="65">
        <f>VLOOKUP($A21,'Return Data'!$B$7:$R$1700,11,0)</f>
        <v>10.2461</v>
      </c>
      <c r="I21" s="66">
        <f t="shared" si="2"/>
        <v>17</v>
      </c>
      <c r="J21" s="65">
        <f>VLOOKUP($A21,'Return Data'!$B$7:$R$1700,12,0)</f>
        <v>9.8804999999999996</v>
      </c>
      <c r="K21" s="66">
        <f t="shared" si="3"/>
        <v>17</v>
      </c>
      <c r="L21" s="65">
        <f>VLOOKUP($A21,'Return Data'!$B$7:$R$1700,13,0)</f>
        <v>9.4479000000000006</v>
      </c>
      <c r="M21" s="66">
        <f t="shared" si="4"/>
        <v>17</v>
      </c>
      <c r="N21" s="65">
        <f>VLOOKUP($A21,'Return Data'!$B$7:$R$1700,17,0)</f>
        <v>8.8346999999999998</v>
      </c>
      <c r="O21" s="66">
        <f t="shared" si="5"/>
        <v>13</v>
      </c>
      <c r="P21" s="65">
        <f>VLOOKUP($A21,'Return Data'!$B$7:$R$1700,14,0)</f>
        <v>7.9832000000000001</v>
      </c>
      <c r="Q21" s="66">
        <f t="shared" si="7"/>
        <v>11</v>
      </c>
      <c r="R21" s="65">
        <f>VLOOKUP($A21,'Return Data'!$B$7:$R$1700,16,0)</f>
        <v>8.6929999999999996</v>
      </c>
      <c r="S21" s="67">
        <f t="shared" si="6"/>
        <v>13</v>
      </c>
    </row>
    <row r="22" spans="1:19" x14ac:dyDescent="0.3">
      <c r="A22" s="82" t="s">
        <v>654</v>
      </c>
      <c r="B22" s="64">
        <f>VLOOKUP($A22,'Return Data'!$B$7:$R$1700,3,0)</f>
        <v>44041</v>
      </c>
      <c r="C22" s="65">
        <f>VLOOKUP($A22,'Return Data'!$B$7:$R$1700,4,0)</f>
        <v>35.166800000000002</v>
      </c>
      <c r="D22" s="65">
        <f>VLOOKUP($A22,'Return Data'!$B$7:$R$1700,9,0)</f>
        <v>13.711399999999999</v>
      </c>
      <c r="E22" s="66">
        <f t="shared" si="0"/>
        <v>11</v>
      </c>
      <c r="F22" s="65">
        <f>VLOOKUP($A22,'Return Data'!$B$7:$R$1700,10,0)</f>
        <v>19.873799999999999</v>
      </c>
      <c r="G22" s="66">
        <f t="shared" si="1"/>
        <v>10</v>
      </c>
      <c r="H22" s="65">
        <f>VLOOKUP($A22,'Return Data'!$B$7:$R$1700,11,0)</f>
        <v>12.3714</v>
      </c>
      <c r="I22" s="66">
        <f t="shared" si="2"/>
        <v>13</v>
      </c>
      <c r="J22" s="65">
        <f>VLOOKUP($A22,'Return Data'!$B$7:$R$1700,12,0)</f>
        <v>11.196899999999999</v>
      </c>
      <c r="K22" s="66">
        <f t="shared" si="3"/>
        <v>13</v>
      </c>
      <c r="L22" s="65">
        <f>VLOOKUP($A22,'Return Data'!$B$7:$R$1700,13,0)</f>
        <v>10.8147</v>
      </c>
      <c r="M22" s="66">
        <f t="shared" si="4"/>
        <v>15</v>
      </c>
      <c r="N22" s="65">
        <f>VLOOKUP($A22,'Return Data'!$B$7:$R$1700,17,0)</f>
        <v>9.9330999999999996</v>
      </c>
      <c r="O22" s="66">
        <f t="shared" si="5"/>
        <v>10</v>
      </c>
      <c r="P22" s="65">
        <f>VLOOKUP($A22,'Return Data'!$B$7:$R$1700,14,0)</f>
        <v>7.9911000000000003</v>
      </c>
      <c r="Q22" s="66">
        <f t="shared" si="7"/>
        <v>10</v>
      </c>
      <c r="R22" s="65">
        <f>VLOOKUP($A22,'Return Data'!$B$7:$R$1700,16,0)</f>
        <v>8.3722999999999992</v>
      </c>
      <c r="S22" s="67">
        <f t="shared" si="6"/>
        <v>15</v>
      </c>
    </row>
    <row r="23" spans="1:19" x14ac:dyDescent="0.3">
      <c r="A23" s="82" t="s">
        <v>655</v>
      </c>
      <c r="B23" s="64">
        <f>VLOOKUP($A23,'Return Data'!$B$7:$R$1700,3,0)</f>
        <v>44041</v>
      </c>
      <c r="C23" s="65">
        <f>VLOOKUP($A23,'Return Data'!$B$7:$R$1700,4,0)</f>
        <v>11.897500000000001</v>
      </c>
      <c r="D23" s="65">
        <f>VLOOKUP($A23,'Return Data'!$B$7:$R$1700,9,0)</f>
        <v>13.211</v>
      </c>
      <c r="E23" s="66">
        <f t="shared" si="0"/>
        <v>14</v>
      </c>
      <c r="F23" s="65">
        <f>VLOOKUP($A23,'Return Data'!$B$7:$R$1700,10,0)</f>
        <v>19.3185</v>
      </c>
      <c r="G23" s="66">
        <f t="shared" si="1"/>
        <v>12</v>
      </c>
      <c r="H23" s="65">
        <f>VLOOKUP($A23,'Return Data'!$B$7:$R$1700,11,0)</f>
        <v>14.315899999999999</v>
      </c>
      <c r="I23" s="66">
        <f t="shared" si="2"/>
        <v>6</v>
      </c>
      <c r="J23" s="65">
        <f>VLOOKUP($A23,'Return Data'!$B$7:$R$1700,12,0)</f>
        <v>12.3309</v>
      </c>
      <c r="K23" s="66">
        <f t="shared" si="3"/>
        <v>8</v>
      </c>
      <c r="L23" s="65">
        <f>VLOOKUP($A23,'Return Data'!$B$7:$R$1700,13,0)</f>
        <v>12.2515</v>
      </c>
      <c r="M23" s="66">
        <f t="shared" si="4"/>
        <v>6</v>
      </c>
      <c r="N23" s="65"/>
      <c r="O23" s="66"/>
      <c r="P23" s="65"/>
      <c r="Q23" s="66"/>
      <c r="R23" s="65">
        <f>VLOOKUP($A23,'Return Data'!$B$7:$R$1700,16,0)</f>
        <v>12.364100000000001</v>
      </c>
      <c r="S23" s="67">
        <f t="shared" si="6"/>
        <v>1</v>
      </c>
    </row>
    <row r="24" spans="1:19" x14ac:dyDescent="0.3">
      <c r="A24" s="82" t="s">
        <v>658</v>
      </c>
      <c r="B24" s="64">
        <f>VLOOKUP($A24,'Return Data'!$B$7:$R$1700,3,0)</f>
        <v>44041</v>
      </c>
      <c r="C24" s="65">
        <f>VLOOKUP($A24,'Return Data'!$B$7:$R$1700,4,0)</f>
        <v>30.982099999999999</v>
      </c>
      <c r="D24" s="65">
        <f>VLOOKUP($A24,'Return Data'!$B$7:$R$1700,9,0)</f>
        <v>11.0519</v>
      </c>
      <c r="E24" s="66">
        <f t="shared" si="0"/>
        <v>16</v>
      </c>
      <c r="F24" s="65">
        <f>VLOOKUP($A24,'Return Data'!$B$7:$R$1700,10,0)</f>
        <v>19.1614</v>
      </c>
      <c r="G24" s="66">
        <f t="shared" si="1"/>
        <v>13</v>
      </c>
      <c r="H24" s="65">
        <f>VLOOKUP($A24,'Return Data'!$B$7:$R$1700,11,0)</f>
        <v>14.1106</v>
      </c>
      <c r="I24" s="66">
        <f t="shared" si="2"/>
        <v>9</v>
      </c>
      <c r="J24" s="65">
        <f>VLOOKUP($A24,'Return Data'!$B$7:$R$1700,12,0)</f>
        <v>12.350300000000001</v>
      </c>
      <c r="K24" s="66">
        <f t="shared" si="3"/>
        <v>7</v>
      </c>
      <c r="L24" s="65">
        <f>VLOOKUP($A24,'Return Data'!$B$7:$R$1700,13,0)</f>
        <v>12.6435</v>
      </c>
      <c r="M24" s="66">
        <f t="shared" si="4"/>
        <v>4</v>
      </c>
      <c r="N24" s="65">
        <f>VLOOKUP($A24,'Return Data'!$B$7:$R$1700,17,0)</f>
        <v>11.801500000000001</v>
      </c>
      <c r="O24" s="66">
        <f t="shared" si="5"/>
        <v>2</v>
      </c>
      <c r="P24" s="65">
        <f>VLOOKUP($A24,'Return Data'!$B$7:$R$1700,14,0)</f>
        <v>8.5937000000000001</v>
      </c>
      <c r="Q24" s="66">
        <f t="shared" si="7"/>
        <v>7</v>
      </c>
      <c r="R24" s="65">
        <f>VLOOKUP($A24,'Return Data'!$B$7:$R$1700,16,0)</f>
        <v>8.6645000000000003</v>
      </c>
      <c r="S24" s="67">
        <f t="shared" si="6"/>
        <v>14</v>
      </c>
    </row>
    <row r="25" spans="1:19" x14ac:dyDescent="0.3">
      <c r="A25" s="82" t="s">
        <v>659</v>
      </c>
      <c r="B25" s="64">
        <f>VLOOKUP($A25,'Return Data'!$B$7:$R$1700,3,0)</f>
        <v>44041</v>
      </c>
      <c r="C25" s="65">
        <f>VLOOKUP($A25,'Return Data'!$B$7:$R$1700,4,0)</f>
        <v>201.22649999999999</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-20.994199999999999</v>
      </c>
      <c r="M25" s="66">
        <f t="shared" si="4"/>
        <v>20</v>
      </c>
      <c r="N25" s="65"/>
      <c r="O25" s="66"/>
      <c r="P25" s="65"/>
      <c r="Q25" s="66"/>
      <c r="R25" s="65">
        <f>VLOOKUP($A25,'Return Data'!$B$7:$R$1700,16,0)</f>
        <v>-18.353999999999999</v>
      </c>
      <c r="S25" s="67">
        <f t="shared" si="6"/>
        <v>20</v>
      </c>
    </row>
    <row r="26" spans="1:19" x14ac:dyDescent="0.3">
      <c r="A26" s="82" t="s">
        <v>661</v>
      </c>
      <c r="B26" s="64">
        <f>VLOOKUP($A26,'Return Data'!$B$7:$R$1700,3,0)</f>
        <v>44041</v>
      </c>
      <c r="C26" s="65">
        <f>VLOOKUP($A26,'Return Data'!$B$7:$R$1700,4,0)</f>
        <v>11.8073</v>
      </c>
      <c r="D26" s="65">
        <f>VLOOKUP($A26,'Return Data'!$B$7:$R$1700,9,0)</f>
        <v>15.0532</v>
      </c>
      <c r="E26" s="66">
        <f t="shared" si="0"/>
        <v>7</v>
      </c>
      <c r="F26" s="65">
        <f>VLOOKUP($A26,'Return Data'!$B$7:$R$1700,10,0)</f>
        <v>21.352799999999998</v>
      </c>
      <c r="G26" s="66">
        <f t="shared" si="1"/>
        <v>6</v>
      </c>
      <c r="H26" s="65">
        <f>VLOOKUP($A26,'Return Data'!$B$7:$R$1700,11,0)</f>
        <v>14.1934</v>
      </c>
      <c r="I26" s="66">
        <f t="shared" si="2"/>
        <v>8</v>
      </c>
      <c r="J26" s="65">
        <f>VLOOKUP($A26,'Return Data'!$B$7:$R$1700,12,0)</f>
        <v>12.179399999999999</v>
      </c>
      <c r="K26" s="66">
        <f t="shared" si="3"/>
        <v>10</v>
      </c>
      <c r="L26" s="65">
        <f>VLOOKUP($A26,'Return Data'!$B$7:$R$1700,13,0)</f>
        <v>12.98</v>
      </c>
      <c r="M26" s="66">
        <f t="shared" si="4"/>
        <v>3</v>
      </c>
      <c r="N26" s="65">
        <f>VLOOKUP($A26,'Return Data'!$B$7:$R$1700,17,0)</f>
        <v>7.8305999999999996</v>
      </c>
      <c r="O26" s="66">
        <f t="shared" si="5"/>
        <v>14</v>
      </c>
      <c r="P26" s="65"/>
      <c r="Q26" s="66"/>
      <c r="R26" s="65">
        <f>VLOOKUP($A26,'Return Data'!$B$7:$R$1700,16,0)</f>
        <v>7.9156000000000004</v>
      </c>
      <c r="S26" s="67">
        <f t="shared" si="6"/>
        <v>17</v>
      </c>
    </row>
    <row r="27" spans="1:19" x14ac:dyDescent="0.3">
      <c r="A27" s="82" t="s">
        <v>663</v>
      </c>
      <c r="B27" s="64">
        <f>VLOOKUP($A27,'Return Data'!$B$7:$R$1700,3,0)</f>
        <v>44041</v>
      </c>
      <c r="C27" s="65">
        <f>VLOOKUP($A27,'Return Data'!$B$7:$R$1700,4,0)</f>
        <v>12.418900000000001</v>
      </c>
      <c r="D27" s="65">
        <f>VLOOKUP($A27,'Return Data'!$B$7:$R$1700,9,0)</f>
        <v>14.232900000000001</v>
      </c>
      <c r="E27" s="66">
        <f t="shared" si="0"/>
        <v>9</v>
      </c>
      <c r="F27" s="65">
        <f>VLOOKUP($A27,'Return Data'!$B$7:$R$1700,10,0)</f>
        <v>21.492100000000001</v>
      </c>
      <c r="G27" s="66">
        <f t="shared" si="1"/>
        <v>4</v>
      </c>
      <c r="H27" s="65">
        <f>VLOOKUP($A27,'Return Data'!$B$7:$R$1700,11,0)</f>
        <v>14.217000000000001</v>
      </c>
      <c r="I27" s="66">
        <f t="shared" si="2"/>
        <v>7</v>
      </c>
      <c r="J27" s="65">
        <f>VLOOKUP($A27,'Return Data'!$B$7:$R$1700,12,0)</f>
        <v>12.5685</v>
      </c>
      <c r="K27" s="66">
        <f t="shared" si="3"/>
        <v>6</v>
      </c>
      <c r="L27" s="65">
        <f>VLOOKUP($A27,'Return Data'!$B$7:$R$1700,13,0)</f>
        <v>12.252000000000001</v>
      </c>
      <c r="M27" s="66">
        <f t="shared" si="4"/>
        <v>5</v>
      </c>
      <c r="N27" s="65"/>
      <c r="O27" s="66"/>
      <c r="P27" s="65"/>
      <c r="Q27" s="66"/>
      <c r="R27" s="65">
        <f>VLOOKUP($A27,'Return Data'!$B$7:$R$1700,16,0)</f>
        <v>11.5909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-0.2668300000000004</v>
      </c>
      <c r="E29" s="88"/>
      <c r="F29" s="89">
        <f>AVERAGE(F8:F27)</f>
        <v>14.53064</v>
      </c>
      <c r="G29" s="88"/>
      <c r="H29" s="89">
        <f>AVERAGE(H8:H27)</f>
        <v>10.731865000000003</v>
      </c>
      <c r="I29" s="88"/>
      <c r="J29" s="89">
        <f>AVERAGE(J8:J27)</f>
        <v>9.8723949999999991</v>
      </c>
      <c r="K29" s="88"/>
      <c r="L29" s="89">
        <f>AVERAGE(L8:L27)</f>
        <v>9.5725149999999992</v>
      </c>
      <c r="M29" s="88"/>
      <c r="N29" s="89">
        <f>AVERAGE(N8:N27)</f>
        <v>9.4872562499999997</v>
      </c>
      <c r="O29" s="88"/>
      <c r="P29" s="89">
        <f>AVERAGE(P8:P27)</f>
        <v>7.7941214285714286</v>
      </c>
      <c r="Q29" s="88"/>
      <c r="R29" s="89">
        <f>AVERAGE(R8:R27)</f>
        <v>7.7656850000000022</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-20.994199999999999</v>
      </c>
      <c r="M30" s="88"/>
      <c r="N30" s="89">
        <f>MIN(N8:N27)</f>
        <v>-1.3626</v>
      </c>
      <c r="O30" s="88"/>
      <c r="P30" s="89">
        <f>MIN(P8:P27)</f>
        <v>0.47510000000000002</v>
      </c>
      <c r="Q30" s="88"/>
      <c r="R30" s="89">
        <f>MIN(R8:R27)</f>
        <v>-18.353999999999999</v>
      </c>
      <c r="S30" s="90"/>
    </row>
    <row r="31" spans="1:19" ht="15" thickBot="1" x14ac:dyDescent="0.35">
      <c r="A31" s="91" t="s">
        <v>29</v>
      </c>
      <c r="B31" s="92"/>
      <c r="C31" s="92"/>
      <c r="D31" s="93">
        <f>MAX(D8:D27)</f>
        <v>18.6584</v>
      </c>
      <c r="E31" s="92"/>
      <c r="F31" s="93">
        <f>MAX(F8:F27)</f>
        <v>25.387899999999998</v>
      </c>
      <c r="G31" s="92"/>
      <c r="H31" s="93">
        <f>MAX(H8:H27)</f>
        <v>18.856000000000002</v>
      </c>
      <c r="I31" s="92"/>
      <c r="J31" s="93">
        <f>MAX(J8:J27)</f>
        <v>15.981999999999999</v>
      </c>
      <c r="K31" s="92"/>
      <c r="L31" s="93">
        <f>MAX(L8:L27)</f>
        <v>13.4682</v>
      </c>
      <c r="M31" s="92"/>
      <c r="N31" s="93">
        <f>MAX(N8:N27)</f>
        <v>13.7697</v>
      </c>
      <c r="O31" s="92"/>
      <c r="P31" s="93">
        <f>MAX(P8:P27)</f>
        <v>10.054500000000001</v>
      </c>
      <c r="Q31" s="92"/>
      <c r="R31" s="93">
        <f>MAX(R8:R27)</f>
        <v>12.364100000000001</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44041</v>
      </c>
      <c r="C8" s="65">
        <f>VLOOKUP($A8,'Return Data'!$B$7:$R$1700,4,0)</f>
        <v>83.028199999999998</v>
      </c>
      <c r="D8" s="65">
        <f>VLOOKUP($A8,'Return Data'!$B$7:$R$1700,9,0)</f>
        <v>14.191599999999999</v>
      </c>
      <c r="E8" s="66">
        <f>RANK(D8,D$8:D$27,0)</f>
        <v>8</v>
      </c>
      <c r="F8" s="65">
        <f>VLOOKUP($A8,'Return Data'!$B$7:$R$1700,10,0)</f>
        <v>20.488800000000001</v>
      </c>
      <c r="G8" s="66">
        <f>RANK(F8,F$8:F$27,0)</f>
        <v>7</v>
      </c>
      <c r="H8" s="65">
        <f>VLOOKUP($A8,'Return Data'!$B$7:$R$1700,11,0)</f>
        <v>15.2911</v>
      </c>
      <c r="I8" s="66">
        <f>RANK(H8,H$8:H$27,0)</f>
        <v>4</v>
      </c>
      <c r="J8" s="65">
        <f>VLOOKUP($A8,'Return Data'!$B$7:$R$1700,12,0)</f>
        <v>12.864000000000001</v>
      </c>
      <c r="K8" s="66">
        <f>RANK(J8,J$8:J$27,0)</f>
        <v>3</v>
      </c>
      <c r="L8" s="65">
        <f>VLOOKUP($A8,'Return Data'!$B$7:$R$1700,13,0)</f>
        <v>11.914999999999999</v>
      </c>
      <c r="M8" s="66">
        <f>RANK(L8,L$8:L$27,0)</f>
        <v>6</v>
      </c>
      <c r="N8" s="65">
        <f>VLOOKUP($A8,'Return Data'!$B$7:$R$1700,17,0)</f>
        <v>11.0143</v>
      </c>
      <c r="O8" s="66">
        <f>RANK(N8,N$8:N$27,0)</f>
        <v>4</v>
      </c>
      <c r="P8" s="65">
        <f>VLOOKUP($A8,'Return Data'!$B$7:$R$1700,14,0)</f>
        <v>8.9716000000000005</v>
      </c>
      <c r="Q8" s="66">
        <f>RANK(P8,P$8:P$27,0)</f>
        <v>2</v>
      </c>
      <c r="R8" s="65">
        <f>VLOOKUP($A8,'Return Data'!$B$7:$R$1700,16,0)</f>
        <v>9.4577000000000009</v>
      </c>
      <c r="S8" s="67">
        <f>RANK(R8,R$8:R$27,0)</f>
        <v>4</v>
      </c>
    </row>
    <row r="9" spans="1:19" x14ac:dyDescent="0.3">
      <c r="A9" s="82" t="s">
        <v>627</v>
      </c>
      <c r="B9" s="64">
        <f>VLOOKUP($A9,'Return Data'!$B$7:$R$1700,3,0)</f>
        <v>44041</v>
      </c>
      <c r="C9" s="65">
        <f>VLOOKUP($A9,'Return Data'!$B$7:$R$1700,4,0)</f>
        <v>12.729799999999999</v>
      </c>
      <c r="D9" s="65">
        <f>VLOOKUP($A9,'Return Data'!$B$7:$R$1700,9,0)</f>
        <v>17.942399999999999</v>
      </c>
      <c r="E9" s="66">
        <f t="shared" ref="E9:E27" si="0">RANK(D9,D$8:D$27,0)</f>
        <v>1</v>
      </c>
      <c r="F9" s="65">
        <f>VLOOKUP($A9,'Return Data'!$B$7:$R$1700,10,0)</f>
        <v>23.749099999999999</v>
      </c>
      <c r="G9" s="66">
        <f t="shared" ref="G9:G27" si="1">RANK(F9,F$8:F$27,0)</f>
        <v>2</v>
      </c>
      <c r="H9" s="65">
        <f>VLOOKUP($A9,'Return Data'!$B$7:$R$1700,11,0)</f>
        <v>14.686299999999999</v>
      </c>
      <c r="I9" s="66">
        <f t="shared" ref="I9:I27" si="2">RANK(H9,H$8:H$27,0)</f>
        <v>5</v>
      </c>
      <c r="J9" s="65">
        <f>VLOOKUP($A9,'Return Data'!$B$7:$R$1700,12,0)</f>
        <v>12.4758</v>
      </c>
      <c r="K9" s="66">
        <f t="shared" ref="K9:K27" si="3">RANK(J9,J$8:J$27,0)</f>
        <v>5</v>
      </c>
      <c r="L9" s="65">
        <f>VLOOKUP($A9,'Return Data'!$B$7:$R$1700,13,0)</f>
        <v>12.167999999999999</v>
      </c>
      <c r="M9" s="66">
        <f t="shared" ref="M9:M27" si="4">RANK(L9,L$8:L$27,0)</f>
        <v>4</v>
      </c>
      <c r="N9" s="65">
        <f>VLOOKUP($A9,'Return Data'!$B$7:$R$1700,17,0)</f>
        <v>9.0092999999999996</v>
      </c>
      <c r="O9" s="66">
        <f t="shared" ref="O9:O26" si="5">RANK(N9,N$8:N$27,0)</f>
        <v>11</v>
      </c>
      <c r="P9" s="65"/>
      <c r="Q9" s="66"/>
      <c r="R9" s="65">
        <f>VLOOKUP($A9,'Return Data'!$B$7:$R$1700,16,0)</f>
        <v>8.2446000000000002</v>
      </c>
      <c r="S9" s="67">
        <f t="shared" ref="S9:S27" si="6">RANK(R9,R$8:R$27,0)</f>
        <v>10</v>
      </c>
    </row>
    <row r="10" spans="1:19" x14ac:dyDescent="0.3">
      <c r="A10" s="82" t="s">
        <v>628</v>
      </c>
      <c r="B10" s="64">
        <f>VLOOKUP($A10,'Return Data'!$B$7:$R$1700,3,0)</f>
        <v>44041</v>
      </c>
      <c r="C10" s="65">
        <f>VLOOKUP($A10,'Return Data'!$B$7:$R$1700,4,0)</f>
        <v>21.1463</v>
      </c>
      <c r="D10" s="65">
        <f>VLOOKUP($A10,'Return Data'!$B$7:$R$1700,9,0)</f>
        <v>13.3964</v>
      </c>
      <c r="E10" s="66">
        <f t="shared" si="0"/>
        <v>10</v>
      </c>
      <c r="F10" s="65">
        <f>VLOOKUP($A10,'Return Data'!$B$7:$R$1700,10,0)</f>
        <v>19.690000000000001</v>
      </c>
      <c r="G10" s="66">
        <f t="shared" si="1"/>
        <v>9</v>
      </c>
      <c r="H10" s="65">
        <f>VLOOKUP($A10,'Return Data'!$B$7:$R$1700,11,0)</f>
        <v>11.9152</v>
      </c>
      <c r="I10" s="66">
        <f t="shared" si="2"/>
        <v>14</v>
      </c>
      <c r="J10" s="65">
        <f>VLOOKUP($A10,'Return Data'!$B$7:$R$1700,12,0)</f>
        <v>10.541700000000001</v>
      </c>
      <c r="K10" s="66">
        <f t="shared" si="3"/>
        <v>14</v>
      </c>
      <c r="L10" s="65">
        <f>VLOOKUP($A10,'Return Data'!$B$7:$R$1700,13,0)</f>
        <v>10.7555</v>
      </c>
      <c r="M10" s="66">
        <f t="shared" si="4"/>
        <v>13</v>
      </c>
      <c r="N10" s="65">
        <f>VLOOKUP($A10,'Return Data'!$B$7:$R$1700,17,0)</f>
        <v>5.4127000000000001</v>
      </c>
      <c r="O10" s="66">
        <f t="shared" si="5"/>
        <v>15</v>
      </c>
      <c r="P10" s="65">
        <f>VLOOKUP($A10,'Return Data'!$B$7:$R$1700,14,0)</f>
        <v>4.9614000000000003</v>
      </c>
      <c r="Q10" s="66">
        <f t="shared" ref="Q10:Q24" si="7">RANK(P10,P$8:P$27,0)</f>
        <v>13</v>
      </c>
      <c r="R10" s="65">
        <f>VLOOKUP($A10,'Return Data'!$B$7:$R$1700,16,0)</f>
        <v>6.5932000000000004</v>
      </c>
      <c r="S10" s="67">
        <f t="shared" si="6"/>
        <v>18</v>
      </c>
    </row>
    <row r="11" spans="1:19" x14ac:dyDescent="0.3">
      <c r="A11" s="82" t="s">
        <v>631</v>
      </c>
      <c r="B11" s="64">
        <f>VLOOKUP($A11,'Return Data'!$B$7:$R$1700,3,0)</f>
        <v>44041</v>
      </c>
      <c r="C11" s="65">
        <f>VLOOKUP($A11,'Return Data'!$B$7:$R$1700,4,0)</f>
        <v>16.936599999999999</v>
      </c>
      <c r="D11" s="65">
        <f>VLOOKUP($A11,'Return Data'!$B$7:$R$1700,9,0)</f>
        <v>12.864000000000001</v>
      </c>
      <c r="E11" s="66">
        <f t="shared" si="0"/>
        <v>13</v>
      </c>
      <c r="F11" s="65">
        <f>VLOOKUP($A11,'Return Data'!$B$7:$R$1700,10,0)</f>
        <v>16.870200000000001</v>
      </c>
      <c r="G11" s="66">
        <f t="shared" si="1"/>
        <v>15</v>
      </c>
      <c r="H11" s="65">
        <f>VLOOKUP($A11,'Return Data'!$B$7:$R$1700,11,0)</f>
        <v>12.5936</v>
      </c>
      <c r="I11" s="66">
        <f t="shared" si="2"/>
        <v>11</v>
      </c>
      <c r="J11" s="65">
        <f>VLOOKUP($A11,'Return Data'!$B$7:$R$1700,12,0)</f>
        <v>10.7316</v>
      </c>
      <c r="K11" s="66">
        <f t="shared" si="3"/>
        <v>12</v>
      </c>
      <c r="L11" s="65">
        <f>VLOOKUP($A11,'Return Data'!$B$7:$R$1700,13,0)</f>
        <v>10.217000000000001</v>
      </c>
      <c r="M11" s="66">
        <f t="shared" si="4"/>
        <v>15</v>
      </c>
      <c r="N11" s="65">
        <f>VLOOKUP($A11,'Return Data'!$B$7:$R$1700,17,0)</f>
        <v>9.7986000000000004</v>
      </c>
      <c r="O11" s="66">
        <f t="shared" si="5"/>
        <v>8</v>
      </c>
      <c r="P11" s="65">
        <f>VLOOKUP($A11,'Return Data'!$B$7:$R$1700,14,0)</f>
        <v>7.5980999999999996</v>
      </c>
      <c r="Q11" s="66">
        <f t="shared" si="7"/>
        <v>9</v>
      </c>
      <c r="R11" s="65">
        <f>VLOOKUP($A11,'Return Data'!$B$7:$R$1700,16,0)</f>
        <v>8.4751999999999992</v>
      </c>
      <c r="S11" s="67">
        <f t="shared" si="6"/>
        <v>8</v>
      </c>
    </row>
    <row r="12" spans="1:19" x14ac:dyDescent="0.3">
      <c r="A12" s="82" t="s">
        <v>633</v>
      </c>
      <c r="B12" s="64">
        <f>VLOOKUP($A12,'Return Data'!$B$7:$R$1700,3,0)</f>
        <v>44041</v>
      </c>
      <c r="C12" s="65">
        <f>VLOOKUP($A12,'Return Data'!$B$7:$R$1700,4,0)</f>
        <v>12.3325</v>
      </c>
      <c r="D12" s="65">
        <f>VLOOKUP($A12,'Return Data'!$B$7:$R$1700,9,0)</f>
        <v>8.0838999999999999</v>
      </c>
      <c r="E12" s="66">
        <f t="shared" si="0"/>
        <v>18</v>
      </c>
      <c r="F12" s="65">
        <f>VLOOKUP($A12,'Return Data'!$B$7:$R$1700,10,0)</f>
        <v>17.5611</v>
      </c>
      <c r="G12" s="66">
        <f t="shared" si="1"/>
        <v>14</v>
      </c>
      <c r="H12" s="65">
        <f>VLOOKUP($A12,'Return Data'!$B$7:$R$1700,11,0)</f>
        <v>11.916700000000001</v>
      </c>
      <c r="I12" s="66">
        <f t="shared" si="2"/>
        <v>13</v>
      </c>
      <c r="J12" s="65">
        <f>VLOOKUP($A12,'Return Data'!$B$7:$R$1700,12,0)</f>
        <v>10.696999999999999</v>
      </c>
      <c r="K12" s="66">
        <f t="shared" si="3"/>
        <v>13</v>
      </c>
      <c r="L12" s="65">
        <f>VLOOKUP($A12,'Return Data'!$B$7:$R$1700,13,0)</f>
        <v>11.1812</v>
      </c>
      <c r="M12" s="66">
        <f t="shared" si="4"/>
        <v>12</v>
      </c>
      <c r="N12" s="65"/>
      <c r="O12" s="66"/>
      <c r="P12" s="65"/>
      <c r="Q12" s="66"/>
      <c r="R12" s="65">
        <f>VLOOKUP($A12,'Return Data'!$B$7:$R$1700,16,0)</f>
        <v>11.764699999999999</v>
      </c>
      <c r="S12" s="67">
        <f t="shared" si="6"/>
        <v>2</v>
      </c>
    </row>
    <row r="13" spans="1:19" x14ac:dyDescent="0.3">
      <c r="A13" s="82" t="s">
        <v>635</v>
      </c>
      <c r="B13" s="64">
        <f>VLOOKUP($A13,'Return Data'!$B$7:$R$1700,3,0)</f>
        <v>44041</v>
      </c>
      <c r="C13" s="65">
        <f>VLOOKUP($A13,'Return Data'!$B$7:$R$1700,4,0)</f>
        <v>12.9474</v>
      </c>
      <c r="D13" s="65">
        <f>VLOOKUP($A13,'Return Data'!$B$7:$R$1700,9,0)</f>
        <v>-79.371899999999997</v>
      </c>
      <c r="E13" s="66">
        <f t="shared" si="0"/>
        <v>19</v>
      </c>
      <c r="F13" s="65">
        <f>VLOOKUP($A13,'Return Data'!$B$7:$R$1700,10,0)</f>
        <v>-11.8278</v>
      </c>
      <c r="G13" s="66">
        <f t="shared" si="1"/>
        <v>19</v>
      </c>
      <c r="H13" s="65">
        <f>VLOOKUP($A13,'Return Data'!$B$7:$R$1700,11,0)</f>
        <v>-1.534</v>
      </c>
      <c r="I13" s="66">
        <f t="shared" si="2"/>
        <v>19</v>
      </c>
      <c r="J13" s="65">
        <f>VLOOKUP($A13,'Return Data'!$B$7:$R$1700,12,0)</f>
        <v>1.131</v>
      </c>
      <c r="K13" s="66">
        <f t="shared" si="3"/>
        <v>19</v>
      </c>
      <c r="L13" s="65">
        <f>VLOOKUP($A13,'Return Data'!$B$7:$R$1700,13,0)</f>
        <v>2.2646999999999999</v>
      </c>
      <c r="M13" s="66">
        <f t="shared" si="4"/>
        <v>19</v>
      </c>
      <c r="N13" s="65">
        <f>VLOOKUP($A13,'Return Data'!$B$7:$R$1700,17,0)</f>
        <v>-1.8527</v>
      </c>
      <c r="O13" s="66">
        <f t="shared" si="5"/>
        <v>16</v>
      </c>
      <c r="P13" s="65">
        <f>VLOOKUP($A13,'Return Data'!$B$7:$R$1700,14,0)</f>
        <v>-2.4400000000000002E-2</v>
      </c>
      <c r="Q13" s="66">
        <f t="shared" si="7"/>
        <v>14</v>
      </c>
      <c r="R13" s="65">
        <f>VLOOKUP($A13,'Return Data'!$B$7:$R$1700,16,0)</f>
        <v>4.5042</v>
      </c>
      <c r="S13" s="67">
        <f t="shared" si="6"/>
        <v>19</v>
      </c>
    </row>
    <row r="14" spans="1:19" x14ac:dyDescent="0.3">
      <c r="A14" s="82" t="s">
        <v>636</v>
      </c>
      <c r="B14" s="64">
        <f>VLOOKUP($A14,'Return Data'!$B$7:$R$1700,3,0)</f>
        <v>44041</v>
      </c>
      <c r="C14" s="65">
        <f>VLOOKUP($A14,'Return Data'!$B$7:$R$1700,4,0)</f>
        <v>73.916399999999996</v>
      </c>
      <c r="D14" s="65">
        <f>VLOOKUP($A14,'Return Data'!$B$7:$R$1700,9,0)</f>
        <v>9.5854999999999997</v>
      </c>
      <c r="E14" s="66">
        <f t="shared" si="0"/>
        <v>17</v>
      </c>
      <c r="F14" s="65">
        <f>VLOOKUP($A14,'Return Data'!$B$7:$R$1700,10,0)</f>
        <v>16.162299999999998</v>
      </c>
      <c r="G14" s="66">
        <f t="shared" si="1"/>
        <v>17</v>
      </c>
      <c r="H14" s="65">
        <f>VLOOKUP($A14,'Return Data'!$B$7:$R$1700,11,0)</f>
        <v>7.5133999999999999</v>
      </c>
      <c r="I14" s="66">
        <f t="shared" si="2"/>
        <v>18</v>
      </c>
      <c r="J14" s="65">
        <f>VLOOKUP($A14,'Return Data'!$B$7:$R$1700,12,0)</f>
        <v>8.5531000000000006</v>
      </c>
      <c r="K14" s="66">
        <f t="shared" si="3"/>
        <v>18</v>
      </c>
      <c r="L14" s="65">
        <f>VLOOKUP($A14,'Return Data'!$B$7:$R$1700,13,0)</f>
        <v>8.1012000000000004</v>
      </c>
      <c r="M14" s="66">
        <f t="shared" si="4"/>
        <v>18</v>
      </c>
      <c r="N14" s="65">
        <f>VLOOKUP($A14,'Return Data'!$B$7:$R$1700,17,0)</f>
        <v>9.1577999999999999</v>
      </c>
      <c r="O14" s="66">
        <f t="shared" si="5"/>
        <v>10</v>
      </c>
      <c r="P14" s="65">
        <f>VLOOKUP($A14,'Return Data'!$B$7:$R$1700,14,0)</f>
        <v>7.8921999999999999</v>
      </c>
      <c r="Q14" s="66">
        <f t="shared" si="7"/>
        <v>8</v>
      </c>
      <c r="R14" s="65">
        <f>VLOOKUP($A14,'Return Data'!$B$7:$R$1700,16,0)</f>
        <v>9.0394000000000005</v>
      </c>
      <c r="S14" s="67">
        <f t="shared" si="6"/>
        <v>6</v>
      </c>
    </row>
    <row r="15" spans="1:19" x14ac:dyDescent="0.3">
      <c r="A15" s="82" t="s">
        <v>639</v>
      </c>
      <c r="B15" s="64">
        <f>VLOOKUP($A15,'Return Data'!$B$7:$R$1700,3,0)</f>
        <v>44041</v>
      </c>
      <c r="C15" s="65">
        <f>VLOOKUP($A15,'Return Data'!$B$7:$R$1700,4,0)</f>
        <v>24.1858</v>
      </c>
      <c r="D15" s="65">
        <f>VLOOKUP($A15,'Return Data'!$B$7:$R$1700,9,0)</f>
        <v>15.513199999999999</v>
      </c>
      <c r="E15" s="66">
        <f t="shared" si="0"/>
        <v>5</v>
      </c>
      <c r="F15" s="65">
        <f>VLOOKUP($A15,'Return Data'!$B$7:$R$1700,10,0)</f>
        <v>21.136399999999998</v>
      </c>
      <c r="G15" s="66">
        <f t="shared" si="1"/>
        <v>5</v>
      </c>
      <c r="H15" s="65">
        <f>VLOOKUP($A15,'Return Data'!$B$7:$R$1700,11,0)</f>
        <v>15.4109</v>
      </c>
      <c r="I15" s="66">
        <f t="shared" si="2"/>
        <v>3</v>
      </c>
      <c r="J15" s="65">
        <f>VLOOKUP($A15,'Return Data'!$B$7:$R$1700,12,0)</f>
        <v>12.8925</v>
      </c>
      <c r="K15" s="66">
        <f t="shared" si="3"/>
        <v>2</v>
      </c>
      <c r="L15" s="65">
        <f>VLOOKUP($A15,'Return Data'!$B$7:$R$1700,13,0)</f>
        <v>11.8497</v>
      </c>
      <c r="M15" s="66">
        <f t="shared" si="4"/>
        <v>7</v>
      </c>
      <c r="N15" s="65">
        <f>VLOOKUP($A15,'Return Data'!$B$7:$R$1700,17,0)</f>
        <v>11.268700000000001</v>
      </c>
      <c r="O15" s="66">
        <f t="shared" si="5"/>
        <v>3</v>
      </c>
      <c r="P15" s="65">
        <f>VLOOKUP($A15,'Return Data'!$B$7:$R$1700,14,0)</f>
        <v>8.9490999999999996</v>
      </c>
      <c r="Q15" s="66">
        <f t="shared" si="7"/>
        <v>3</v>
      </c>
      <c r="R15" s="65">
        <f>VLOOKUP($A15,'Return Data'!$B$7:$R$1700,16,0)</f>
        <v>9.1471</v>
      </c>
      <c r="S15" s="67">
        <f t="shared" si="6"/>
        <v>5</v>
      </c>
    </row>
    <row r="16" spans="1:19" x14ac:dyDescent="0.3">
      <c r="A16" s="82" t="s">
        <v>641</v>
      </c>
      <c r="B16" s="64">
        <f>VLOOKUP($A16,'Return Data'!$B$7:$R$1700,3,0)</f>
        <v>44041</v>
      </c>
      <c r="C16" s="65">
        <f>VLOOKUP($A16,'Return Data'!$B$7:$R$1700,4,0)</f>
        <v>21.977599999999999</v>
      </c>
      <c r="D16" s="65">
        <f>VLOOKUP($A16,'Return Data'!$B$7:$R$1700,9,0)</f>
        <v>15.57</v>
      </c>
      <c r="E16" s="66">
        <f t="shared" si="0"/>
        <v>4</v>
      </c>
      <c r="F16" s="65">
        <f>VLOOKUP($A16,'Return Data'!$B$7:$R$1700,10,0)</f>
        <v>20.035799999999998</v>
      </c>
      <c r="G16" s="66">
        <f t="shared" si="1"/>
        <v>8</v>
      </c>
      <c r="H16" s="65">
        <f>VLOOKUP($A16,'Return Data'!$B$7:$R$1700,11,0)</f>
        <v>13.6257</v>
      </c>
      <c r="I16" s="66">
        <f t="shared" si="2"/>
        <v>10</v>
      </c>
      <c r="J16" s="65">
        <f>VLOOKUP($A16,'Return Data'!$B$7:$R$1700,12,0)</f>
        <v>11.9346</v>
      </c>
      <c r="K16" s="66">
        <f t="shared" si="3"/>
        <v>8</v>
      </c>
      <c r="L16" s="65">
        <f>VLOOKUP($A16,'Return Data'!$B$7:$R$1700,13,0)</f>
        <v>11.446899999999999</v>
      </c>
      <c r="M16" s="66">
        <f t="shared" si="4"/>
        <v>10</v>
      </c>
      <c r="N16" s="65">
        <f>VLOOKUP($A16,'Return Data'!$B$7:$R$1700,17,0)</f>
        <v>10.346500000000001</v>
      </c>
      <c r="O16" s="66">
        <f t="shared" si="5"/>
        <v>6</v>
      </c>
      <c r="P16" s="65">
        <f>VLOOKUP($A16,'Return Data'!$B$7:$R$1700,14,0)</f>
        <v>8.5058000000000007</v>
      </c>
      <c r="Q16" s="66">
        <f t="shared" si="7"/>
        <v>5</v>
      </c>
      <c r="R16" s="65">
        <f>VLOOKUP($A16,'Return Data'!$B$7:$R$1700,16,0)</f>
        <v>7.4401999999999999</v>
      </c>
      <c r="S16" s="67">
        <f t="shared" si="6"/>
        <v>14</v>
      </c>
    </row>
    <row r="17" spans="1:19" x14ac:dyDescent="0.3">
      <c r="A17" s="82" t="s">
        <v>644</v>
      </c>
      <c r="B17" s="64">
        <f>VLOOKUP($A17,'Return Data'!$B$7:$R$1700,3,0)</f>
        <v>44041</v>
      </c>
      <c r="C17" s="65">
        <f>VLOOKUP($A17,'Return Data'!$B$7:$R$1700,4,0)</f>
        <v>14.6081</v>
      </c>
      <c r="D17" s="65">
        <f>VLOOKUP($A17,'Return Data'!$B$7:$R$1700,9,0)</f>
        <v>15.9305</v>
      </c>
      <c r="E17" s="66">
        <f t="shared" si="0"/>
        <v>3</v>
      </c>
      <c r="F17" s="65">
        <f>VLOOKUP($A17,'Return Data'!$B$7:$R$1700,10,0)</f>
        <v>23.293800000000001</v>
      </c>
      <c r="G17" s="66">
        <f t="shared" si="1"/>
        <v>3</v>
      </c>
      <c r="H17" s="65">
        <f>VLOOKUP($A17,'Return Data'!$B$7:$R$1700,11,0)</f>
        <v>15.706899999999999</v>
      </c>
      <c r="I17" s="66">
        <f t="shared" si="2"/>
        <v>2</v>
      </c>
      <c r="J17" s="65">
        <f>VLOOKUP($A17,'Return Data'!$B$7:$R$1700,12,0)</f>
        <v>12.621600000000001</v>
      </c>
      <c r="K17" s="66">
        <f t="shared" si="3"/>
        <v>4</v>
      </c>
      <c r="L17" s="65">
        <f>VLOOKUP($A17,'Return Data'!$B$7:$R$1700,13,0)</f>
        <v>11.7616</v>
      </c>
      <c r="M17" s="66">
        <f t="shared" si="4"/>
        <v>8</v>
      </c>
      <c r="N17" s="65">
        <f>VLOOKUP($A17,'Return Data'!$B$7:$R$1700,17,0)</f>
        <v>10.1686</v>
      </c>
      <c r="O17" s="66">
        <f t="shared" si="5"/>
        <v>7</v>
      </c>
      <c r="P17" s="65">
        <f>VLOOKUP($A17,'Return Data'!$B$7:$R$1700,14,0)</f>
        <v>8.2726000000000006</v>
      </c>
      <c r="Q17" s="66">
        <f t="shared" si="7"/>
        <v>6</v>
      </c>
      <c r="R17" s="65">
        <f>VLOOKUP($A17,'Return Data'!$B$7:$R$1700,16,0)</f>
        <v>8.6903000000000006</v>
      </c>
      <c r="S17" s="67">
        <f t="shared" si="6"/>
        <v>7</v>
      </c>
    </row>
    <row r="18" spans="1:19" x14ac:dyDescent="0.3">
      <c r="A18" s="82" t="s">
        <v>645</v>
      </c>
      <c r="B18" s="64">
        <f>VLOOKUP($A18,'Return Data'!$B$7:$R$1700,3,0)</f>
        <v>44041</v>
      </c>
      <c r="C18" s="65">
        <f>VLOOKUP($A18,'Return Data'!$B$7:$R$1700,4,0)</f>
        <v>2407.2006999999999</v>
      </c>
      <c r="D18" s="65">
        <f>VLOOKUP($A18,'Return Data'!$B$7:$R$1700,9,0)</f>
        <v>11.2522</v>
      </c>
      <c r="E18" s="66">
        <f t="shared" si="0"/>
        <v>15</v>
      </c>
      <c r="F18" s="65">
        <f>VLOOKUP($A18,'Return Data'!$B$7:$R$1700,10,0)</f>
        <v>19.101900000000001</v>
      </c>
      <c r="G18" s="66">
        <f t="shared" si="1"/>
        <v>10</v>
      </c>
      <c r="H18" s="65">
        <f>VLOOKUP($A18,'Return Data'!$B$7:$R$1700,11,0)</f>
        <v>12.2783</v>
      </c>
      <c r="I18" s="66">
        <f t="shared" si="2"/>
        <v>12</v>
      </c>
      <c r="J18" s="65">
        <f>VLOOKUP($A18,'Return Data'!$B$7:$R$1700,12,0)</f>
        <v>10.8947</v>
      </c>
      <c r="K18" s="66">
        <f t="shared" si="3"/>
        <v>11</v>
      </c>
      <c r="L18" s="65">
        <f>VLOOKUP($A18,'Return Data'!$B$7:$R$1700,13,0)</f>
        <v>11.3712</v>
      </c>
      <c r="M18" s="66">
        <f t="shared" si="4"/>
        <v>11</v>
      </c>
      <c r="N18" s="65">
        <f>VLOOKUP($A18,'Return Data'!$B$7:$R$1700,17,0)</f>
        <v>10.551299999999999</v>
      </c>
      <c r="O18" s="66">
        <f t="shared" si="5"/>
        <v>5</v>
      </c>
      <c r="P18" s="65">
        <f>VLOOKUP($A18,'Return Data'!$B$7:$R$1700,14,0)</f>
        <v>6.5719000000000003</v>
      </c>
      <c r="Q18" s="66">
        <f t="shared" si="7"/>
        <v>12</v>
      </c>
      <c r="R18" s="65">
        <f>VLOOKUP($A18,'Return Data'!$B$7:$R$1700,16,0)</f>
        <v>6.9909999999999997</v>
      </c>
      <c r="S18" s="67">
        <f t="shared" si="6"/>
        <v>17</v>
      </c>
    </row>
    <row r="19" spans="1:19" x14ac:dyDescent="0.3">
      <c r="A19" s="82" t="s">
        <v>647</v>
      </c>
      <c r="B19" s="64">
        <f>VLOOKUP($A19,'Return Data'!$B$7:$R$1700,3,0)</f>
        <v>44041</v>
      </c>
      <c r="C19" s="65">
        <f>VLOOKUP($A19,'Return Data'!$B$7:$R$1700,4,0)</f>
        <v>2812.4694</v>
      </c>
      <c r="D19" s="65">
        <f>VLOOKUP($A19,'Return Data'!$B$7:$R$1700,9,0)</f>
        <v>13.196899999999999</v>
      </c>
      <c r="E19" s="66">
        <f t="shared" si="0"/>
        <v>11</v>
      </c>
      <c r="F19" s="65">
        <f>VLOOKUP($A19,'Return Data'!$B$7:$R$1700,10,0)</f>
        <v>16.829799999999999</v>
      </c>
      <c r="G19" s="66">
        <f t="shared" si="1"/>
        <v>16</v>
      </c>
      <c r="H19" s="65">
        <f>VLOOKUP($A19,'Return Data'!$B$7:$R$1700,11,0)</f>
        <v>11.4194</v>
      </c>
      <c r="I19" s="66">
        <f t="shared" si="2"/>
        <v>16</v>
      </c>
      <c r="J19" s="65">
        <f>VLOOKUP($A19,'Return Data'!$B$7:$R$1700,12,0)</f>
        <v>10.1584</v>
      </c>
      <c r="K19" s="66">
        <f t="shared" si="3"/>
        <v>16</v>
      </c>
      <c r="L19" s="65">
        <f>VLOOKUP($A19,'Return Data'!$B$7:$R$1700,13,0)</f>
        <v>10.379</v>
      </c>
      <c r="M19" s="66">
        <f t="shared" si="4"/>
        <v>14</v>
      </c>
      <c r="N19" s="65">
        <f>VLOOKUP($A19,'Return Data'!$B$7:$R$1700,17,0)</f>
        <v>9.7903000000000002</v>
      </c>
      <c r="O19" s="66">
        <f t="shared" si="5"/>
        <v>9</v>
      </c>
      <c r="P19" s="65">
        <f>VLOOKUP($A19,'Return Data'!$B$7:$R$1700,14,0)</f>
        <v>8.6098999999999997</v>
      </c>
      <c r="Q19" s="66">
        <f t="shared" si="7"/>
        <v>4</v>
      </c>
      <c r="R19" s="65">
        <f>VLOOKUP($A19,'Return Data'!$B$7:$R$1700,16,0)</f>
        <v>8.3710000000000004</v>
      </c>
      <c r="S19" s="67">
        <f t="shared" si="6"/>
        <v>9</v>
      </c>
    </row>
    <row r="20" spans="1:19" x14ac:dyDescent="0.3">
      <c r="A20" s="82" t="s">
        <v>650</v>
      </c>
      <c r="B20" s="64">
        <f>VLOOKUP($A20,'Return Data'!$B$7:$R$1700,3,0)</f>
        <v>44041</v>
      </c>
      <c r="C20" s="65">
        <f>VLOOKUP($A20,'Return Data'!$B$7:$R$1700,4,0)</f>
        <v>55.933799999999998</v>
      </c>
      <c r="D20" s="65">
        <f>VLOOKUP($A20,'Return Data'!$B$7:$R$1700,9,0)</f>
        <v>17.7301</v>
      </c>
      <c r="E20" s="66">
        <f t="shared" si="0"/>
        <v>2</v>
      </c>
      <c r="F20" s="65">
        <f>VLOOKUP($A20,'Return Data'!$B$7:$R$1700,10,0)</f>
        <v>25.0474</v>
      </c>
      <c r="G20" s="66">
        <f t="shared" si="1"/>
        <v>1</v>
      </c>
      <c r="H20" s="65">
        <f>VLOOKUP($A20,'Return Data'!$B$7:$R$1700,11,0)</f>
        <v>18.5063</v>
      </c>
      <c r="I20" s="66">
        <f t="shared" si="2"/>
        <v>1</v>
      </c>
      <c r="J20" s="65">
        <f>VLOOKUP($A20,'Return Data'!$B$7:$R$1700,12,0)</f>
        <v>15.624499999999999</v>
      </c>
      <c r="K20" s="66">
        <f t="shared" si="3"/>
        <v>1</v>
      </c>
      <c r="L20" s="65">
        <f>VLOOKUP($A20,'Return Data'!$B$7:$R$1700,13,0)</f>
        <v>13.1043</v>
      </c>
      <c r="M20" s="66">
        <f t="shared" si="4"/>
        <v>1</v>
      </c>
      <c r="N20" s="65">
        <f>VLOOKUP($A20,'Return Data'!$B$7:$R$1700,17,0)</f>
        <v>13.418799999999999</v>
      </c>
      <c r="O20" s="66">
        <f t="shared" si="5"/>
        <v>1</v>
      </c>
      <c r="P20" s="65">
        <f>VLOOKUP($A20,'Return Data'!$B$7:$R$1700,14,0)</f>
        <v>9.7302999999999997</v>
      </c>
      <c r="Q20" s="66">
        <f t="shared" si="7"/>
        <v>1</v>
      </c>
      <c r="R20" s="65">
        <f>VLOOKUP($A20,'Return Data'!$B$7:$R$1700,16,0)</f>
        <v>7.6532</v>
      </c>
      <c r="S20" s="67">
        <f t="shared" si="6"/>
        <v>12</v>
      </c>
    </row>
    <row r="21" spans="1:19" x14ac:dyDescent="0.3">
      <c r="A21" s="82" t="s">
        <v>651</v>
      </c>
      <c r="B21" s="64">
        <f>VLOOKUP($A21,'Return Data'!$B$7:$R$1700,3,0)</f>
        <v>44041</v>
      </c>
      <c r="C21" s="65">
        <f>VLOOKUP($A21,'Return Data'!$B$7:$R$1700,4,0)</f>
        <v>43.573700000000002</v>
      </c>
      <c r="D21" s="65">
        <f>VLOOKUP($A21,'Return Data'!$B$7:$R$1700,9,0)</f>
        <v>14.857900000000001</v>
      </c>
      <c r="E21" s="66">
        <f t="shared" si="0"/>
        <v>6</v>
      </c>
      <c r="F21" s="65">
        <f>VLOOKUP($A21,'Return Data'!$B$7:$R$1700,10,0)</f>
        <v>14.456899999999999</v>
      </c>
      <c r="G21" s="66">
        <f t="shared" si="1"/>
        <v>18</v>
      </c>
      <c r="H21" s="65">
        <f>VLOOKUP($A21,'Return Data'!$B$7:$R$1700,11,0)</f>
        <v>9.8279999999999994</v>
      </c>
      <c r="I21" s="66">
        <f t="shared" si="2"/>
        <v>17</v>
      </c>
      <c r="J21" s="65">
        <f>VLOOKUP($A21,'Return Data'!$B$7:$R$1700,12,0)</f>
        <v>9.4533000000000005</v>
      </c>
      <c r="K21" s="66">
        <f t="shared" si="3"/>
        <v>17</v>
      </c>
      <c r="L21" s="65">
        <f>VLOOKUP($A21,'Return Data'!$B$7:$R$1700,13,0)</f>
        <v>9.0126000000000008</v>
      </c>
      <c r="M21" s="66">
        <f t="shared" si="4"/>
        <v>17</v>
      </c>
      <c r="N21" s="65">
        <f>VLOOKUP($A21,'Return Data'!$B$7:$R$1700,17,0)</f>
        <v>8.4010999999999996</v>
      </c>
      <c r="O21" s="66">
        <f t="shared" si="5"/>
        <v>13</v>
      </c>
      <c r="P21" s="65">
        <f>VLOOKUP($A21,'Return Data'!$B$7:$R$1700,14,0)</f>
        <v>7.5723000000000003</v>
      </c>
      <c r="Q21" s="66">
        <f t="shared" si="7"/>
        <v>10</v>
      </c>
      <c r="R21" s="65">
        <f>VLOOKUP($A21,'Return Data'!$B$7:$R$1700,16,0)</f>
        <v>7.6828000000000003</v>
      </c>
      <c r="S21" s="67">
        <f t="shared" si="6"/>
        <v>11</v>
      </c>
    </row>
    <row r="22" spans="1:19" x14ac:dyDescent="0.3">
      <c r="A22" s="82" t="s">
        <v>653</v>
      </c>
      <c r="B22" s="64">
        <f>VLOOKUP($A22,'Return Data'!$B$7:$R$1700,3,0)</f>
        <v>44041</v>
      </c>
      <c r="C22" s="65">
        <f>VLOOKUP($A22,'Return Data'!$B$7:$R$1700,4,0)</f>
        <v>32.692900000000002</v>
      </c>
      <c r="D22" s="65">
        <f>VLOOKUP($A22,'Return Data'!$B$7:$R$1700,9,0)</f>
        <v>12.9077</v>
      </c>
      <c r="E22" s="66">
        <f t="shared" si="0"/>
        <v>12</v>
      </c>
      <c r="F22" s="65">
        <f>VLOOKUP($A22,'Return Data'!$B$7:$R$1700,10,0)</f>
        <v>19.049600000000002</v>
      </c>
      <c r="G22" s="66">
        <f t="shared" si="1"/>
        <v>11</v>
      </c>
      <c r="H22" s="65">
        <f>VLOOKUP($A22,'Return Data'!$B$7:$R$1700,11,0)</f>
        <v>11.509499999999999</v>
      </c>
      <c r="I22" s="66">
        <f t="shared" si="2"/>
        <v>15</v>
      </c>
      <c r="J22" s="65">
        <f>VLOOKUP($A22,'Return Data'!$B$7:$R$1700,12,0)</f>
        <v>10.3156</v>
      </c>
      <c r="K22" s="66">
        <f t="shared" si="3"/>
        <v>15</v>
      </c>
      <c r="L22" s="65">
        <f>VLOOKUP($A22,'Return Data'!$B$7:$R$1700,13,0)</f>
        <v>9.9524000000000008</v>
      </c>
      <c r="M22" s="66">
        <f t="shared" si="4"/>
        <v>16</v>
      </c>
      <c r="N22" s="65">
        <f>VLOOKUP($A22,'Return Data'!$B$7:$R$1700,17,0)</f>
        <v>8.9410000000000007</v>
      </c>
      <c r="O22" s="66">
        <f t="shared" si="5"/>
        <v>12</v>
      </c>
      <c r="P22" s="65">
        <f>VLOOKUP($A22,'Return Data'!$B$7:$R$1700,14,0)</f>
        <v>6.8804999999999996</v>
      </c>
      <c r="Q22" s="66">
        <f t="shared" si="7"/>
        <v>11</v>
      </c>
      <c r="R22" s="65">
        <f>VLOOKUP($A22,'Return Data'!$B$7:$R$1700,16,0)</f>
        <v>7.0004999999999997</v>
      </c>
      <c r="S22" s="67">
        <f t="shared" si="6"/>
        <v>16</v>
      </c>
    </row>
    <row r="23" spans="1:19" x14ac:dyDescent="0.3">
      <c r="A23" s="82" t="s">
        <v>656</v>
      </c>
      <c r="B23" s="64">
        <f>VLOOKUP($A23,'Return Data'!$B$7:$R$1700,3,0)</f>
        <v>44041</v>
      </c>
      <c r="C23" s="65">
        <f>VLOOKUP($A23,'Return Data'!$B$7:$R$1700,4,0)</f>
        <v>11.807499999999999</v>
      </c>
      <c r="D23" s="65">
        <f>VLOOKUP($A23,'Return Data'!$B$7:$R$1700,9,0)</f>
        <v>12.712899999999999</v>
      </c>
      <c r="E23" s="66">
        <f t="shared" si="0"/>
        <v>14</v>
      </c>
      <c r="F23" s="65">
        <f>VLOOKUP($A23,'Return Data'!$B$7:$R$1700,10,0)</f>
        <v>18.790600000000001</v>
      </c>
      <c r="G23" s="66">
        <f t="shared" si="1"/>
        <v>13</v>
      </c>
      <c r="H23" s="65">
        <f>VLOOKUP($A23,'Return Data'!$B$7:$R$1700,11,0)</f>
        <v>13.777200000000001</v>
      </c>
      <c r="I23" s="66">
        <f t="shared" si="2"/>
        <v>9</v>
      </c>
      <c r="J23" s="65">
        <f>VLOOKUP($A23,'Return Data'!$B$7:$R$1700,12,0)</f>
        <v>11.782500000000001</v>
      </c>
      <c r="K23" s="66">
        <f t="shared" si="3"/>
        <v>10</v>
      </c>
      <c r="L23" s="65">
        <f>VLOOKUP($A23,'Return Data'!$B$7:$R$1700,13,0)</f>
        <v>11.6904</v>
      </c>
      <c r="M23" s="66">
        <f t="shared" si="4"/>
        <v>9</v>
      </c>
      <c r="N23" s="65"/>
      <c r="O23" s="66"/>
      <c r="P23" s="65"/>
      <c r="Q23" s="66"/>
      <c r="R23" s="65">
        <f>VLOOKUP($A23,'Return Data'!$B$7:$R$1700,16,0)</f>
        <v>11.792999999999999</v>
      </c>
      <c r="S23" s="67">
        <f t="shared" si="6"/>
        <v>1</v>
      </c>
    </row>
    <row r="24" spans="1:19" x14ac:dyDescent="0.3">
      <c r="A24" s="82" t="s">
        <v>657</v>
      </c>
      <c r="B24" s="64">
        <f>VLOOKUP($A24,'Return Data'!$B$7:$R$1700,3,0)</f>
        <v>44041</v>
      </c>
      <c r="C24" s="65">
        <f>VLOOKUP($A24,'Return Data'!$B$7:$R$1700,4,0)</f>
        <v>30.310099999999998</v>
      </c>
      <c r="D24" s="65">
        <f>VLOOKUP($A24,'Return Data'!$B$7:$R$1700,9,0)</f>
        <v>10.8169</v>
      </c>
      <c r="E24" s="66">
        <f t="shared" si="0"/>
        <v>16</v>
      </c>
      <c r="F24" s="65">
        <f>VLOOKUP($A24,'Return Data'!$B$7:$R$1700,10,0)</f>
        <v>18.934000000000001</v>
      </c>
      <c r="G24" s="66">
        <f t="shared" si="1"/>
        <v>12</v>
      </c>
      <c r="H24" s="65">
        <f>VLOOKUP($A24,'Return Data'!$B$7:$R$1700,11,0)</f>
        <v>13.8969</v>
      </c>
      <c r="I24" s="66">
        <f t="shared" si="2"/>
        <v>8</v>
      </c>
      <c r="J24" s="65">
        <f>VLOOKUP($A24,'Return Data'!$B$7:$R$1700,12,0)</f>
        <v>12.1251</v>
      </c>
      <c r="K24" s="66">
        <f t="shared" si="3"/>
        <v>7</v>
      </c>
      <c r="L24" s="65">
        <f>VLOOKUP($A24,'Return Data'!$B$7:$R$1700,13,0)</f>
        <v>12.405099999999999</v>
      </c>
      <c r="M24" s="66">
        <f t="shared" si="4"/>
        <v>3</v>
      </c>
      <c r="N24" s="65">
        <f>VLOOKUP($A24,'Return Data'!$B$7:$R$1700,17,0)</f>
        <v>11.512600000000001</v>
      </c>
      <c r="O24" s="66">
        <f t="shared" si="5"/>
        <v>2</v>
      </c>
      <c r="P24" s="65">
        <f>VLOOKUP($A24,'Return Data'!$B$7:$R$1700,14,0)</f>
        <v>8.1966000000000001</v>
      </c>
      <c r="Q24" s="66">
        <f t="shared" si="7"/>
        <v>7</v>
      </c>
      <c r="R24" s="65">
        <f>VLOOKUP($A24,'Return Data'!$B$7:$R$1700,16,0)</f>
        <v>7.3723999999999998</v>
      </c>
      <c r="S24" s="67">
        <f t="shared" si="6"/>
        <v>15</v>
      </c>
    </row>
    <row r="25" spans="1:19" x14ac:dyDescent="0.3">
      <c r="A25" s="82" t="s">
        <v>660</v>
      </c>
      <c r="B25" s="64">
        <f>VLOOKUP($A25,'Return Data'!$B$7:$R$1700,3,0)</f>
        <v>44041</v>
      </c>
      <c r="C25" s="65">
        <f>VLOOKUP($A25,'Return Data'!$B$7:$R$1700,4,0)</f>
        <v>193.0257</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-20.994299999999999</v>
      </c>
      <c r="M25" s="66">
        <f t="shared" si="4"/>
        <v>20</v>
      </c>
      <c r="N25" s="65"/>
      <c r="O25" s="66"/>
      <c r="P25" s="65"/>
      <c r="Q25" s="66"/>
      <c r="R25" s="65">
        <f>VLOOKUP($A25,'Return Data'!$B$7:$R$1700,16,0)</f>
        <v>-18.353999999999999</v>
      </c>
      <c r="S25" s="67">
        <f t="shared" si="6"/>
        <v>20</v>
      </c>
    </row>
    <row r="26" spans="1:19" x14ac:dyDescent="0.3">
      <c r="A26" s="82" t="s">
        <v>662</v>
      </c>
      <c r="B26" s="64">
        <f>VLOOKUP($A26,'Return Data'!$B$7:$R$1700,3,0)</f>
        <v>44041</v>
      </c>
      <c r="C26" s="65">
        <f>VLOOKUP($A26,'Return Data'!$B$7:$R$1700,4,0)</f>
        <v>11.718299999999999</v>
      </c>
      <c r="D26" s="65">
        <f>VLOOKUP($A26,'Return Data'!$B$7:$R$1700,9,0)</f>
        <v>14.8497</v>
      </c>
      <c r="E26" s="66">
        <f t="shared" si="0"/>
        <v>7</v>
      </c>
      <c r="F26" s="65">
        <f>VLOOKUP($A26,'Return Data'!$B$7:$R$1700,10,0)</f>
        <v>21.026499999999999</v>
      </c>
      <c r="G26" s="66">
        <f t="shared" si="1"/>
        <v>6</v>
      </c>
      <c r="H26" s="65">
        <f>VLOOKUP($A26,'Return Data'!$B$7:$R$1700,11,0)</f>
        <v>13.932399999999999</v>
      </c>
      <c r="I26" s="66">
        <f t="shared" si="2"/>
        <v>7</v>
      </c>
      <c r="J26" s="65">
        <f>VLOOKUP($A26,'Return Data'!$B$7:$R$1700,12,0)</f>
        <v>11.8344</v>
      </c>
      <c r="K26" s="66">
        <f t="shared" si="3"/>
        <v>9</v>
      </c>
      <c r="L26" s="65">
        <f>VLOOKUP($A26,'Return Data'!$B$7:$R$1700,13,0)</f>
        <v>12.5679</v>
      </c>
      <c r="M26" s="66">
        <f t="shared" si="4"/>
        <v>2</v>
      </c>
      <c r="N26" s="65">
        <f>VLOOKUP($A26,'Return Data'!$B$7:$R$1700,17,0)</f>
        <v>7.4720000000000004</v>
      </c>
      <c r="O26" s="66">
        <f t="shared" si="5"/>
        <v>14</v>
      </c>
      <c r="P26" s="65"/>
      <c r="Q26" s="66"/>
      <c r="R26" s="65">
        <f>VLOOKUP($A26,'Return Data'!$B$7:$R$1700,16,0)</f>
        <v>7.5418000000000003</v>
      </c>
      <c r="S26" s="67">
        <f t="shared" si="6"/>
        <v>13</v>
      </c>
    </row>
    <row r="27" spans="1:19" x14ac:dyDescent="0.3">
      <c r="A27" s="82" t="s">
        <v>664</v>
      </c>
      <c r="B27" s="64">
        <f>VLOOKUP($A27,'Return Data'!$B$7:$R$1700,3,0)</f>
        <v>44041</v>
      </c>
      <c r="C27" s="65">
        <f>VLOOKUP($A27,'Return Data'!$B$7:$R$1700,4,0)</f>
        <v>12.341100000000001</v>
      </c>
      <c r="D27" s="65">
        <f>VLOOKUP($A27,'Return Data'!$B$7:$R$1700,9,0)</f>
        <v>13.9504</v>
      </c>
      <c r="E27" s="66">
        <f t="shared" si="0"/>
        <v>9</v>
      </c>
      <c r="F27" s="65">
        <f>VLOOKUP($A27,'Return Data'!$B$7:$R$1700,10,0)</f>
        <v>21.212900000000001</v>
      </c>
      <c r="G27" s="66">
        <f t="shared" si="1"/>
        <v>4</v>
      </c>
      <c r="H27" s="65">
        <f>VLOOKUP($A27,'Return Data'!$B$7:$R$1700,11,0)</f>
        <v>13.9369</v>
      </c>
      <c r="I27" s="66">
        <f t="shared" si="2"/>
        <v>6</v>
      </c>
      <c r="J27" s="65">
        <f>VLOOKUP($A27,'Return Data'!$B$7:$R$1700,12,0)</f>
        <v>12.2822</v>
      </c>
      <c r="K27" s="66">
        <f t="shared" si="3"/>
        <v>6</v>
      </c>
      <c r="L27" s="65">
        <f>VLOOKUP($A27,'Return Data'!$B$7:$R$1700,13,0)</f>
        <v>11.9636</v>
      </c>
      <c r="M27" s="66">
        <f t="shared" si="4"/>
        <v>5</v>
      </c>
      <c r="N27" s="65"/>
      <c r="O27" s="66"/>
      <c r="P27" s="65"/>
      <c r="Q27" s="66"/>
      <c r="R27" s="65">
        <f>VLOOKUP($A27,'Return Data'!$B$7:$R$1700,16,0)</f>
        <v>11.2364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-0.6511699999999998</v>
      </c>
      <c r="E29" s="88"/>
      <c r="F29" s="89">
        <f>AVERAGE(F8:F27)</f>
        <v>14.129855000000001</v>
      </c>
      <c r="G29" s="88"/>
      <c r="H29" s="89">
        <f>AVERAGE(H8:H27)</f>
        <v>10.335229999999999</v>
      </c>
      <c r="I29" s="88"/>
      <c r="J29" s="89">
        <f>AVERAGE(J8:J27)</f>
        <v>9.4657349999999987</v>
      </c>
      <c r="K29" s="88"/>
      <c r="L29" s="89">
        <f>AVERAGE(L8:L27)</f>
        <v>9.1556499999999996</v>
      </c>
      <c r="M29" s="88"/>
      <c r="N29" s="89">
        <f>AVERAGE(N8:N27)</f>
        <v>9.0256812500000017</v>
      </c>
      <c r="O29" s="88"/>
      <c r="P29" s="89">
        <f>AVERAGE(P8:P27)</f>
        <v>7.3348500000000003</v>
      </c>
      <c r="Q29" s="88"/>
      <c r="R29" s="89">
        <f>AVERAGE(R8:R27)</f>
        <v>7.032235</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-20.994299999999999</v>
      </c>
      <c r="M30" s="88"/>
      <c r="N30" s="89">
        <f>MIN(N8:N27)</f>
        <v>-1.8527</v>
      </c>
      <c r="O30" s="88"/>
      <c r="P30" s="89">
        <f>MIN(P8:P27)</f>
        <v>-2.4400000000000002E-2</v>
      </c>
      <c r="Q30" s="88"/>
      <c r="R30" s="89">
        <f>MIN(R8:R27)</f>
        <v>-18.353999999999999</v>
      </c>
      <c r="S30" s="90"/>
    </row>
    <row r="31" spans="1:19" ht="15" thickBot="1" x14ac:dyDescent="0.35">
      <c r="A31" s="91" t="s">
        <v>29</v>
      </c>
      <c r="B31" s="92"/>
      <c r="C31" s="92"/>
      <c r="D31" s="93">
        <f>MAX(D8:D27)</f>
        <v>17.942399999999999</v>
      </c>
      <c r="E31" s="92"/>
      <c r="F31" s="93">
        <f>MAX(F8:F27)</f>
        <v>25.0474</v>
      </c>
      <c r="G31" s="92"/>
      <c r="H31" s="93">
        <f>MAX(H8:H27)</f>
        <v>18.5063</v>
      </c>
      <c r="I31" s="92"/>
      <c r="J31" s="93">
        <f>MAX(J8:J27)</f>
        <v>15.624499999999999</v>
      </c>
      <c r="K31" s="92"/>
      <c r="L31" s="93">
        <f>MAX(L8:L27)</f>
        <v>13.1043</v>
      </c>
      <c r="M31" s="92"/>
      <c r="N31" s="93">
        <f>MAX(N8:N27)</f>
        <v>13.418799999999999</v>
      </c>
      <c r="O31" s="92"/>
      <c r="P31" s="93">
        <f>MAX(P8:P27)</f>
        <v>9.7302999999999997</v>
      </c>
      <c r="Q31" s="92"/>
      <c r="R31" s="93">
        <f>MAX(R8:R27)</f>
        <v>11.792999999999999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44041</v>
      </c>
      <c r="C8" s="65">
        <f>VLOOKUP($A8,'Return Data'!$B$7:$R$1700,4,0)</f>
        <v>34.651600000000002</v>
      </c>
      <c r="D8" s="65">
        <f>VLOOKUP($A8,'Return Data'!$B$7:$R$1700,9,0)</f>
        <v>27.037199999999999</v>
      </c>
      <c r="E8" s="66">
        <f t="shared" ref="E8:E37" si="0">RANK(D8,D$8:D$37,0)</f>
        <v>2</v>
      </c>
      <c r="F8" s="65">
        <f>VLOOKUP($A8,'Return Data'!$B$7:$R$1700,10,0)</f>
        <v>26.396100000000001</v>
      </c>
      <c r="G8" s="66">
        <f t="shared" ref="G8:G37" si="1">RANK(F8,F$8:F$37,0)</f>
        <v>1</v>
      </c>
      <c r="H8" s="65">
        <f>VLOOKUP($A8,'Return Data'!$B$7:$R$1700,11,0)</f>
        <v>11.753</v>
      </c>
      <c r="I8" s="66">
        <f t="shared" ref="I8:I35" si="2">RANK(H8,H$8:H$37,0)</f>
        <v>19</v>
      </c>
      <c r="J8" s="65">
        <f>VLOOKUP($A8,'Return Data'!$B$7:$R$1700,12,0)</f>
        <v>3.762</v>
      </c>
      <c r="K8" s="66">
        <f>RANK(J8,J$8:J$37,0)</f>
        <v>27</v>
      </c>
      <c r="L8" s="65">
        <f>VLOOKUP($A8,'Return Data'!$B$7:$R$1700,13,0)</f>
        <v>1.6596</v>
      </c>
      <c r="M8" s="66">
        <f>RANK(L8,L$8:L$37,0)</f>
        <v>27</v>
      </c>
      <c r="N8" s="65">
        <f>VLOOKUP($A8,'Return Data'!$B$7:$R$1700,17,0)</f>
        <v>5.5587</v>
      </c>
      <c r="O8" s="66">
        <f>RANK(N8,N$8:N$37,0)</f>
        <v>23</v>
      </c>
      <c r="P8" s="65">
        <f>VLOOKUP($A8,'Return Data'!$B$7:$R$1700,14,0)</f>
        <v>3.6674000000000002</v>
      </c>
      <c r="Q8" s="66">
        <f>RANK(P8,P$8:P$37,0)</f>
        <v>25</v>
      </c>
      <c r="R8" s="65">
        <f>VLOOKUP($A8,'Return Data'!$B$7:$R$1700,16,0)</f>
        <v>7.9314999999999998</v>
      </c>
      <c r="S8" s="67">
        <f t="shared" ref="S8:S37" si="3">RANK(R8,R$8:R$37,0)</f>
        <v>23</v>
      </c>
    </row>
    <row r="9" spans="1:19" x14ac:dyDescent="0.3">
      <c r="A9" s="82" t="s">
        <v>54</v>
      </c>
      <c r="B9" s="64">
        <f>VLOOKUP($A9,'Return Data'!$B$7:$R$1700,3,0)</f>
        <v>44041</v>
      </c>
      <c r="C9" s="65">
        <f>VLOOKUP($A9,'Return Data'!$B$7:$R$1700,4,0)</f>
        <v>1.4522999999999999</v>
      </c>
      <c r="D9" s="65">
        <f>VLOOKUP($A9,'Return Data'!$B$7:$R$1700,9,0)</f>
        <v>0</v>
      </c>
      <c r="E9" s="66">
        <f t="shared" si="0"/>
        <v>30</v>
      </c>
      <c r="F9" s="65">
        <f>VLOOKUP($A9,'Return Data'!$B$7:$R$1700,10,0)</f>
        <v>0</v>
      </c>
      <c r="G9" s="66">
        <f t="shared" si="1"/>
        <v>30</v>
      </c>
      <c r="H9" s="65">
        <f>VLOOKUP($A9,'Return Data'!$B$7:$R$1700,11,0)</f>
        <v>-50.509300000000003</v>
      </c>
      <c r="I9" s="66">
        <f t="shared" si="2"/>
        <v>29</v>
      </c>
      <c r="J9" s="65"/>
      <c r="K9" s="66"/>
      <c r="L9" s="65"/>
      <c r="M9" s="66"/>
      <c r="N9" s="65"/>
      <c r="O9" s="66"/>
      <c r="P9" s="65"/>
      <c r="Q9" s="66"/>
      <c r="R9" s="65">
        <f>VLOOKUP($A9,'Return Data'!$B$7:$R$1700,16,0)</f>
        <v>-35.376100000000001</v>
      </c>
      <c r="S9" s="67">
        <f t="shared" si="3"/>
        <v>30</v>
      </c>
    </row>
    <row r="10" spans="1:19" x14ac:dyDescent="0.3">
      <c r="A10" s="82" t="s">
        <v>55</v>
      </c>
      <c r="B10" s="64">
        <f>VLOOKUP($A10,'Return Data'!$B$7:$R$1700,3,0)</f>
        <v>44041</v>
      </c>
      <c r="C10" s="65">
        <f>VLOOKUP($A10,'Return Data'!$B$7:$R$1700,4,0)</f>
        <v>24.301300000000001</v>
      </c>
      <c r="D10" s="65">
        <f>VLOOKUP($A10,'Return Data'!$B$7:$R$1700,9,0)</f>
        <v>18.3154</v>
      </c>
      <c r="E10" s="66">
        <f t="shared" si="0"/>
        <v>6</v>
      </c>
      <c r="F10" s="65">
        <f>VLOOKUP($A10,'Return Data'!$B$7:$R$1700,10,0)</f>
        <v>24.438199999999998</v>
      </c>
      <c r="G10" s="66">
        <f t="shared" si="1"/>
        <v>2</v>
      </c>
      <c r="H10" s="65">
        <f>VLOOKUP($A10,'Return Data'!$B$7:$R$1700,11,0)</f>
        <v>18.582899999999999</v>
      </c>
      <c r="I10" s="66">
        <f t="shared" si="2"/>
        <v>3</v>
      </c>
      <c r="J10" s="65">
        <f>VLOOKUP($A10,'Return Data'!$B$7:$R$1700,12,0)</f>
        <v>16.189800000000002</v>
      </c>
      <c r="K10" s="66">
        <f t="shared" ref="K10:K35" si="4">RANK(J10,J$8:J$37,0)</f>
        <v>2</v>
      </c>
      <c r="L10" s="65">
        <f>VLOOKUP($A10,'Return Data'!$B$7:$R$1700,13,0)</f>
        <v>13.824999999999999</v>
      </c>
      <c r="M10" s="66">
        <f t="shared" ref="M10:M35" si="5">RANK(L10,L$8:L$37,0)</f>
        <v>3</v>
      </c>
      <c r="N10" s="65">
        <f>VLOOKUP($A10,'Return Data'!$B$7:$R$1700,17,0)</f>
        <v>13.429399999999999</v>
      </c>
      <c r="O10" s="66">
        <f t="shared" ref="O10:O22" si="6">RANK(N10,N$8:N$37,0)</f>
        <v>3</v>
      </c>
      <c r="P10" s="65">
        <f>VLOOKUP($A10,'Return Data'!$B$7:$R$1700,14,0)</f>
        <v>9.6425000000000001</v>
      </c>
      <c r="Q10" s="66">
        <f t="shared" ref="Q10:Q22" si="7">RANK(P10,P$8:P$37,0)</f>
        <v>3</v>
      </c>
      <c r="R10" s="65">
        <f>VLOOKUP($A10,'Return Data'!$B$7:$R$1700,16,0)</f>
        <v>10.183199999999999</v>
      </c>
      <c r="S10" s="67">
        <f t="shared" si="3"/>
        <v>4</v>
      </c>
    </row>
    <row r="11" spans="1:19" x14ac:dyDescent="0.3">
      <c r="A11" s="82" t="s">
        <v>56</v>
      </c>
      <c r="B11" s="64">
        <f>VLOOKUP($A11,'Return Data'!$B$7:$R$1700,3,0)</f>
        <v>44041</v>
      </c>
      <c r="C11" s="65">
        <f>VLOOKUP($A11,'Return Data'!$B$7:$R$1700,4,0)</f>
        <v>18.527100000000001</v>
      </c>
      <c r="D11" s="65">
        <f>VLOOKUP($A11,'Return Data'!$B$7:$R$1700,9,0)</f>
        <v>11.8026</v>
      </c>
      <c r="E11" s="66">
        <f t="shared" si="0"/>
        <v>22</v>
      </c>
      <c r="F11" s="65">
        <f>VLOOKUP($A11,'Return Data'!$B$7:$R$1700,10,0)</f>
        <v>5.3818000000000001</v>
      </c>
      <c r="G11" s="66">
        <f t="shared" si="1"/>
        <v>29</v>
      </c>
      <c r="H11" s="65">
        <f>VLOOKUP($A11,'Return Data'!$B$7:$R$1700,11,0)</f>
        <v>10.481400000000001</v>
      </c>
      <c r="I11" s="66">
        <f t="shared" si="2"/>
        <v>23</v>
      </c>
      <c r="J11" s="65">
        <f>VLOOKUP($A11,'Return Data'!$B$7:$R$1700,12,0)</f>
        <v>8.8615999999999993</v>
      </c>
      <c r="K11" s="66">
        <f t="shared" si="4"/>
        <v>21</v>
      </c>
      <c r="L11" s="65">
        <f>VLOOKUP($A11,'Return Data'!$B$7:$R$1700,13,0)</f>
        <v>7.4317000000000002</v>
      </c>
      <c r="M11" s="66">
        <f t="shared" si="5"/>
        <v>24</v>
      </c>
      <c r="N11" s="65">
        <f>VLOOKUP($A11,'Return Data'!$B$7:$R$1700,17,0)</f>
        <v>3.774</v>
      </c>
      <c r="O11" s="66">
        <f t="shared" si="6"/>
        <v>26</v>
      </c>
      <c r="P11" s="65">
        <f>VLOOKUP($A11,'Return Data'!$B$7:$R$1700,14,0)</f>
        <v>3.5941999999999998</v>
      </c>
      <c r="Q11" s="66">
        <f t="shared" si="7"/>
        <v>26</v>
      </c>
      <c r="R11" s="65">
        <f>VLOOKUP($A11,'Return Data'!$B$7:$R$1700,16,0)</f>
        <v>7.7401999999999997</v>
      </c>
      <c r="S11" s="67">
        <f t="shared" si="3"/>
        <v>24</v>
      </c>
    </row>
    <row r="12" spans="1:19" x14ac:dyDescent="0.3">
      <c r="A12" s="82" t="s">
        <v>57</v>
      </c>
      <c r="B12" s="64">
        <f>VLOOKUP($A12,'Return Data'!$B$7:$R$1700,3,0)</f>
        <v>44041</v>
      </c>
      <c r="C12" s="65">
        <f>VLOOKUP($A12,'Return Data'!$B$7:$R$1700,4,0)</f>
        <v>37.6111</v>
      </c>
      <c r="D12" s="65">
        <f>VLOOKUP($A12,'Return Data'!$B$7:$R$1700,9,0)</f>
        <v>10.7432</v>
      </c>
      <c r="E12" s="66">
        <f t="shared" si="0"/>
        <v>23</v>
      </c>
      <c r="F12" s="65">
        <f>VLOOKUP($A12,'Return Data'!$B$7:$R$1700,10,0)</f>
        <v>10.393700000000001</v>
      </c>
      <c r="G12" s="66">
        <f t="shared" si="1"/>
        <v>20</v>
      </c>
      <c r="H12" s="65">
        <f>VLOOKUP($A12,'Return Data'!$B$7:$R$1700,11,0)</f>
        <v>13.9619</v>
      </c>
      <c r="I12" s="66">
        <f t="shared" si="2"/>
        <v>14</v>
      </c>
      <c r="J12" s="65">
        <f>VLOOKUP($A12,'Return Data'!$B$7:$R$1700,12,0)</f>
        <v>11.6724</v>
      </c>
      <c r="K12" s="66">
        <f t="shared" si="4"/>
        <v>14</v>
      </c>
      <c r="L12" s="65">
        <f>VLOOKUP($A12,'Return Data'!$B$7:$R$1700,13,0)</f>
        <v>9.8749000000000002</v>
      </c>
      <c r="M12" s="66">
        <f t="shared" si="5"/>
        <v>15</v>
      </c>
      <c r="N12" s="65">
        <f>VLOOKUP($A12,'Return Data'!$B$7:$R$1700,17,0)</f>
        <v>10.273899999999999</v>
      </c>
      <c r="O12" s="66">
        <f t="shared" si="6"/>
        <v>16</v>
      </c>
      <c r="P12" s="65">
        <f>VLOOKUP($A12,'Return Data'!$B$7:$R$1700,14,0)</f>
        <v>7.3952</v>
      </c>
      <c r="Q12" s="66">
        <f t="shared" si="7"/>
        <v>15</v>
      </c>
      <c r="R12" s="65">
        <f>VLOOKUP($A12,'Return Data'!$B$7:$R$1700,16,0)</f>
        <v>9.2879000000000005</v>
      </c>
      <c r="S12" s="67">
        <f t="shared" si="3"/>
        <v>14</v>
      </c>
    </row>
    <row r="13" spans="1:19" x14ac:dyDescent="0.3">
      <c r="A13" s="82" t="s">
        <v>58</v>
      </c>
      <c r="B13" s="64">
        <f>VLOOKUP($A13,'Return Data'!$B$7:$R$1700,3,0)</f>
        <v>44041</v>
      </c>
      <c r="C13" s="65">
        <f>VLOOKUP($A13,'Return Data'!$B$7:$R$1700,4,0)</f>
        <v>24.7608</v>
      </c>
      <c r="D13" s="65">
        <f>VLOOKUP($A13,'Return Data'!$B$7:$R$1700,9,0)</f>
        <v>12.7456</v>
      </c>
      <c r="E13" s="66">
        <f t="shared" si="0"/>
        <v>20</v>
      </c>
      <c r="F13" s="65">
        <f>VLOOKUP($A13,'Return Data'!$B$7:$R$1700,10,0)</f>
        <v>14.839600000000001</v>
      </c>
      <c r="G13" s="66">
        <f t="shared" si="1"/>
        <v>16</v>
      </c>
      <c r="H13" s="65">
        <f>VLOOKUP($A13,'Return Data'!$B$7:$R$1700,11,0)</f>
        <v>15.702199999999999</v>
      </c>
      <c r="I13" s="66">
        <f t="shared" si="2"/>
        <v>9</v>
      </c>
      <c r="J13" s="65">
        <f>VLOOKUP($A13,'Return Data'!$B$7:$R$1700,12,0)</f>
        <v>12.196</v>
      </c>
      <c r="K13" s="66">
        <f t="shared" si="4"/>
        <v>12</v>
      </c>
      <c r="L13" s="65">
        <f>VLOOKUP($A13,'Return Data'!$B$7:$R$1700,13,0)</f>
        <v>9.9459999999999997</v>
      </c>
      <c r="M13" s="66">
        <f t="shared" si="5"/>
        <v>13</v>
      </c>
      <c r="N13" s="65">
        <f>VLOOKUP($A13,'Return Data'!$B$7:$R$1700,17,0)</f>
        <v>10.888400000000001</v>
      </c>
      <c r="O13" s="66">
        <f t="shared" si="6"/>
        <v>14</v>
      </c>
      <c r="P13" s="65">
        <f>VLOOKUP($A13,'Return Data'!$B$7:$R$1700,14,0)</f>
        <v>7.3140999999999998</v>
      </c>
      <c r="Q13" s="66">
        <f t="shared" si="7"/>
        <v>16</v>
      </c>
      <c r="R13" s="65">
        <f>VLOOKUP($A13,'Return Data'!$B$7:$R$1700,16,0)</f>
        <v>9.3645999999999994</v>
      </c>
      <c r="S13" s="67">
        <f t="shared" si="3"/>
        <v>12</v>
      </c>
    </row>
    <row r="14" spans="1:19" x14ac:dyDescent="0.3">
      <c r="A14" s="82" t="s">
        <v>59</v>
      </c>
      <c r="B14" s="64">
        <f>VLOOKUP($A14,'Return Data'!$B$7:$R$1700,3,0)</f>
        <v>44041</v>
      </c>
      <c r="C14" s="65">
        <f>VLOOKUP($A14,'Return Data'!$B$7:$R$1700,4,0)</f>
        <v>2665.6900999999998</v>
      </c>
      <c r="D14" s="65">
        <f>VLOOKUP($A14,'Return Data'!$B$7:$R$1700,9,0)</f>
        <v>15.6767</v>
      </c>
      <c r="E14" s="66">
        <f t="shared" si="0"/>
        <v>13</v>
      </c>
      <c r="F14" s="65">
        <f>VLOOKUP($A14,'Return Data'!$B$7:$R$1700,10,0)</f>
        <v>15.8789</v>
      </c>
      <c r="G14" s="66">
        <f t="shared" si="1"/>
        <v>13</v>
      </c>
      <c r="H14" s="65">
        <f>VLOOKUP($A14,'Return Data'!$B$7:$R$1700,11,0)</f>
        <v>20.292899999999999</v>
      </c>
      <c r="I14" s="66">
        <f t="shared" si="2"/>
        <v>2</v>
      </c>
      <c r="J14" s="65">
        <f>VLOOKUP($A14,'Return Data'!$B$7:$R$1700,12,0)</f>
        <v>15.8889</v>
      </c>
      <c r="K14" s="66">
        <f t="shared" si="4"/>
        <v>3</v>
      </c>
      <c r="L14" s="65">
        <f>VLOOKUP($A14,'Return Data'!$B$7:$R$1700,13,0)</f>
        <v>15.526999999999999</v>
      </c>
      <c r="M14" s="66">
        <f t="shared" si="5"/>
        <v>1</v>
      </c>
      <c r="N14" s="65">
        <f>VLOOKUP($A14,'Return Data'!$B$7:$R$1700,17,0)</f>
        <v>13.7707</v>
      </c>
      <c r="O14" s="66">
        <f t="shared" si="6"/>
        <v>2</v>
      </c>
      <c r="P14" s="65">
        <f>VLOOKUP($A14,'Return Data'!$B$7:$R$1700,14,0)</f>
        <v>9.0358000000000001</v>
      </c>
      <c r="Q14" s="66">
        <f t="shared" si="7"/>
        <v>6</v>
      </c>
      <c r="R14" s="65">
        <f>VLOOKUP($A14,'Return Data'!$B$7:$R$1700,16,0)</f>
        <v>9.5630000000000006</v>
      </c>
      <c r="S14" s="67">
        <f t="shared" si="3"/>
        <v>9</v>
      </c>
    </row>
    <row r="15" spans="1:19" x14ac:dyDescent="0.3">
      <c r="A15" s="82" t="s">
        <v>60</v>
      </c>
      <c r="B15" s="64">
        <f>VLOOKUP($A15,'Return Data'!$B$7:$R$1700,3,0)</f>
        <v>44041</v>
      </c>
      <c r="C15" s="65">
        <f>VLOOKUP($A15,'Return Data'!$B$7:$R$1700,4,0)</f>
        <v>23.762699999999999</v>
      </c>
      <c r="D15" s="65">
        <f>VLOOKUP($A15,'Return Data'!$B$7:$R$1700,9,0)</f>
        <v>2.1387999999999998</v>
      </c>
      <c r="E15" s="66">
        <f t="shared" si="0"/>
        <v>28</v>
      </c>
      <c r="F15" s="65">
        <f>VLOOKUP($A15,'Return Data'!$B$7:$R$1700,10,0)</f>
        <v>5.9457000000000004</v>
      </c>
      <c r="G15" s="66">
        <f t="shared" si="1"/>
        <v>27</v>
      </c>
      <c r="H15" s="65">
        <f>VLOOKUP($A15,'Return Data'!$B$7:$R$1700,11,0)</f>
        <v>10.1815</v>
      </c>
      <c r="I15" s="66">
        <f t="shared" si="2"/>
        <v>24</v>
      </c>
      <c r="J15" s="65">
        <f>VLOOKUP($A15,'Return Data'!$B$7:$R$1700,12,0)</f>
        <v>8.6885999999999992</v>
      </c>
      <c r="K15" s="66">
        <f t="shared" si="4"/>
        <v>22</v>
      </c>
      <c r="L15" s="65">
        <f>VLOOKUP($A15,'Return Data'!$B$7:$R$1700,13,0)</f>
        <v>7.9996999999999998</v>
      </c>
      <c r="M15" s="66">
        <f t="shared" si="5"/>
        <v>22</v>
      </c>
      <c r="N15" s="65">
        <f>VLOOKUP($A15,'Return Data'!$B$7:$R$1700,17,0)</f>
        <v>12.0128</v>
      </c>
      <c r="O15" s="66">
        <f t="shared" si="6"/>
        <v>8</v>
      </c>
      <c r="P15" s="65">
        <f>VLOOKUP($A15,'Return Data'!$B$7:$R$1700,14,0)</f>
        <v>8.2584</v>
      </c>
      <c r="Q15" s="66">
        <f t="shared" si="7"/>
        <v>10</v>
      </c>
      <c r="R15" s="65">
        <f>VLOOKUP($A15,'Return Data'!$B$7:$R$1700,16,0)</f>
        <v>8.6254000000000008</v>
      </c>
      <c r="S15" s="67">
        <f t="shared" si="3"/>
        <v>17</v>
      </c>
    </row>
    <row r="16" spans="1:19" x14ac:dyDescent="0.3">
      <c r="A16" s="82" t="s">
        <v>61</v>
      </c>
      <c r="B16" s="64">
        <f>VLOOKUP($A16,'Return Data'!$B$7:$R$1700,3,0)</f>
        <v>44041</v>
      </c>
      <c r="C16" s="65">
        <f>VLOOKUP($A16,'Return Data'!$B$7:$R$1700,4,0)</f>
        <v>70.745800000000003</v>
      </c>
      <c r="D16" s="65">
        <f>VLOOKUP($A16,'Return Data'!$B$7:$R$1700,9,0)</f>
        <v>1.1136999999999999</v>
      </c>
      <c r="E16" s="66">
        <f t="shared" si="0"/>
        <v>29</v>
      </c>
      <c r="F16" s="65">
        <f>VLOOKUP($A16,'Return Data'!$B$7:$R$1700,10,0)</f>
        <v>9.4824999999999999</v>
      </c>
      <c r="G16" s="66">
        <f t="shared" si="1"/>
        <v>23</v>
      </c>
      <c r="H16" s="65">
        <f>VLOOKUP($A16,'Return Data'!$B$7:$R$1700,11,0)</f>
        <v>-0.90329999999999999</v>
      </c>
      <c r="I16" s="66">
        <f t="shared" si="2"/>
        <v>28</v>
      </c>
      <c r="J16" s="65">
        <f>VLOOKUP($A16,'Return Data'!$B$7:$R$1700,12,0)</f>
        <v>-3.5905999999999998</v>
      </c>
      <c r="K16" s="66">
        <f t="shared" si="4"/>
        <v>28</v>
      </c>
      <c r="L16" s="65">
        <f>VLOOKUP($A16,'Return Data'!$B$7:$R$1700,13,0)</f>
        <v>-1.2627999999999999</v>
      </c>
      <c r="M16" s="66">
        <f t="shared" si="5"/>
        <v>28</v>
      </c>
      <c r="N16" s="65">
        <f>VLOOKUP($A16,'Return Data'!$B$7:$R$1700,17,0)</f>
        <v>4.21</v>
      </c>
      <c r="O16" s="66">
        <f t="shared" si="6"/>
        <v>25</v>
      </c>
      <c r="P16" s="65">
        <f>VLOOKUP($A16,'Return Data'!$B$7:$R$1700,14,0)</f>
        <v>5.1611000000000002</v>
      </c>
      <c r="Q16" s="66">
        <f t="shared" si="7"/>
        <v>21</v>
      </c>
      <c r="R16" s="65">
        <f>VLOOKUP($A16,'Return Data'!$B$7:$R$1700,16,0)</f>
        <v>8.1841000000000008</v>
      </c>
      <c r="S16" s="67">
        <f t="shared" si="3"/>
        <v>21</v>
      </c>
    </row>
    <row r="17" spans="1:19" x14ac:dyDescent="0.3">
      <c r="A17" s="82" t="s">
        <v>62</v>
      </c>
      <c r="B17" s="64">
        <f>VLOOKUP($A17,'Return Data'!$B$7:$R$1700,3,0)</f>
        <v>44041</v>
      </c>
      <c r="C17" s="65">
        <f>VLOOKUP($A17,'Return Data'!$B$7:$R$1700,4,0)</f>
        <v>70.162599999999998</v>
      </c>
      <c r="D17" s="65">
        <f>VLOOKUP($A17,'Return Data'!$B$7:$R$1700,9,0)</f>
        <v>16.172499999999999</v>
      </c>
      <c r="E17" s="66">
        <f t="shared" si="0"/>
        <v>9</v>
      </c>
      <c r="F17" s="65">
        <f>VLOOKUP($A17,'Return Data'!$B$7:$R$1700,10,0)</f>
        <v>19.842199999999998</v>
      </c>
      <c r="G17" s="66">
        <f t="shared" si="1"/>
        <v>6</v>
      </c>
      <c r="H17" s="65">
        <f>VLOOKUP($A17,'Return Data'!$B$7:$R$1700,11,0)</f>
        <v>11.7178</v>
      </c>
      <c r="I17" s="66">
        <f t="shared" si="2"/>
        <v>20</v>
      </c>
      <c r="J17" s="65">
        <f>VLOOKUP($A17,'Return Data'!$B$7:$R$1700,12,0)</f>
        <v>10.625</v>
      </c>
      <c r="K17" s="66">
        <f t="shared" si="4"/>
        <v>18</v>
      </c>
      <c r="L17" s="65">
        <f>VLOOKUP($A17,'Return Data'!$B$7:$R$1700,13,0)</f>
        <v>9.9329000000000001</v>
      </c>
      <c r="M17" s="66">
        <f t="shared" si="5"/>
        <v>14</v>
      </c>
      <c r="N17" s="65">
        <f>VLOOKUP($A17,'Return Data'!$B$7:$R$1700,17,0)</f>
        <v>7.0148000000000001</v>
      </c>
      <c r="O17" s="66">
        <f t="shared" si="6"/>
        <v>21</v>
      </c>
      <c r="P17" s="65">
        <f>VLOOKUP($A17,'Return Data'!$B$7:$R$1700,14,0)</f>
        <v>4.8346</v>
      </c>
      <c r="Q17" s="66">
        <f t="shared" si="7"/>
        <v>22</v>
      </c>
      <c r="R17" s="65">
        <f>VLOOKUP($A17,'Return Data'!$B$7:$R$1700,16,0)</f>
        <v>8.2523</v>
      </c>
      <c r="S17" s="67">
        <f t="shared" si="3"/>
        <v>20</v>
      </c>
    </row>
    <row r="18" spans="1:19" x14ac:dyDescent="0.3">
      <c r="A18" s="82" t="s">
        <v>63</v>
      </c>
      <c r="B18" s="64">
        <f>VLOOKUP($A18,'Return Data'!$B$7:$R$1700,3,0)</f>
        <v>44041</v>
      </c>
      <c r="C18" s="65">
        <f>VLOOKUP($A18,'Return Data'!$B$7:$R$1700,4,0)</f>
        <v>29.512599999999999</v>
      </c>
      <c r="D18" s="65">
        <f>VLOOKUP($A18,'Return Data'!$B$7:$R$1700,9,0)</f>
        <v>10.4321</v>
      </c>
      <c r="E18" s="66">
        <f t="shared" si="0"/>
        <v>24</v>
      </c>
      <c r="F18" s="65">
        <f>VLOOKUP($A18,'Return Data'!$B$7:$R$1700,10,0)</f>
        <v>15.2136</v>
      </c>
      <c r="G18" s="66">
        <f t="shared" si="1"/>
        <v>15</v>
      </c>
      <c r="H18" s="65">
        <f>VLOOKUP($A18,'Return Data'!$B$7:$R$1700,11,0)</f>
        <v>13.4579</v>
      </c>
      <c r="I18" s="66">
        <f t="shared" si="2"/>
        <v>15</v>
      </c>
      <c r="J18" s="65">
        <f>VLOOKUP($A18,'Return Data'!$B$7:$R$1700,12,0)</f>
        <v>10.852399999999999</v>
      </c>
      <c r="K18" s="66">
        <f t="shared" si="4"/>
        <v>17</v>
      </c>
      <c r="L18" s="65">
        <f>VLOOKUP($A18,'Return Data'!$B$7:$R$1700,13,0)</f>
        <v>9.4945000000000004</v>
      </c>
      <c r="M18" s="66">
        <f t="shared" si="5"/>
        <v>18</v>
      </c>
      <c r="N18" s="65">
        <f>VLOOKUP($A18,'Return Data'!$B$7:$R$1700,17,0)</f>
        <v>11.5464</v>
      </c>
      <c r="O18" s="66">
        <f t="shared" si="6"/>
        <v>12</v>
      </c>
      <c r="P18" s="65">
        <f>VLOOKUP($A18,'Return Data'!$B$7:$R$1700,14,0)</f>
        <v>7.4798999999999998</v>
      </c>
      <c r="Q18" s="66">
        <f t="shared" si="7"/>
        <v>14</v>
      </c>
      <c r="R18" s="65">
        <f>VLOOKUP($A18,'Return Data'!$B$7:$R$1700,16,0)</f>
        <v>8.3542000000000005</v>
      </c>
      <c r="S18" s="67">
        <f t="shared" si="3"/>
        <v>19</v>
      </c>
    </row>
    <row r="19" spans="1:19" x14ac:dyDescent="0.3">
      <c r="A19" s="82" t="s">
        <v>64</v>
      </c>
      <c r="B19" s="64">
        <f>VLOOKUP($A19,'Return Data'!$B$7:$R$1700,3,0)</f>
        <v>44041</v>
      </c>
      <c r="C19" s="65">
        <f>VLOOKUP($A19,'Return Data'!$B$7:$R$1700,4,0)</f>
        <v>28.166699999999999</v>
      </c>
      <c r="D19" s="65">
        <f>VLOOKUP($A19,'Return Data'!$B$7:$R$1700,9,0)</f>
        <v>23.224799999999998</v>
      </c>
      <c r="E19" s="66">
        <f t="shared" si="0"/>
        <v>3</v>
      </c>
      <c r="F19" s="65">
        <f>VLOOKUP($A19,'Return Data'!$B$7:$R$1700,10,0)</f>
        <v>20.371200000000002</v>
      </c>
      <c r="G19" s="66">
        <f t="shared" si="1"/>
        <v>5</v>
      </c>
      <c r="H19" s="65">
        <f>VLOOKUP($A19,'Return Data'!$B$7:$R$1700,11,0)</f>
        <v>16.5883</v>
      </c>
      <c r="I19" s="66">
        <f t="shared" si="2"/>
        <v>6</v>
      </c>
      <c r="J19" s="65">
        <f>VLOOKUP($A19,'Return Data'!$B$7:$R$1700,12,0)</f>
        <v>14.974500000000001</v>
      </c>
      <c r="K19" s="66">
        <f t="shared" si="4"/>
        <v>4</v>
      </c>
      <c r="L19" s="65">
        <f>VLOOKUP($A19,'Return Data'!$B$7:$R$1700,13,0)</f>
        <v>13.0649</v>
      </c>
      <c r="M19" s="66">
        <f t="shared" si="5"/>
        <v>4</v>
      </c>
      <c r="N19" s="65">
        <f>VLOOKUP($A19,'Return Data'!$B$7:$R$1700,17,0)</f>
        <v>11.9156</v>
      </c>
      <c r="O19" s="66">
        <f t="shared" si="6"/>
        <v>9</v>
      </c>
      <c r="P19" s="65">
        <f>VLOOKUP($A19,'Return Data'!$B$7:$R$1700,14,0)</f>
        <v>8.8939000000000004</v>
      </c>
      <c r="Q19" s="66">
        <f t="shared" si="7"/>
        <v>7</v>
      </c>
      <c r="R19" s="65">
        <f>VLOOKUP($A19,'Return Data'!$B$7:$R$1700,16,0)</f>
        <v>11.288600000000001</v>
      </c>
      <c r="S19" s="67">
        <f t="shared" si="3"/>
        <v>1</v>
      </c>
    </row>
    <row r="20" spans="1:19" x14ac:dyDescent="0.3">
      <c r="A20" s="82" t="s">
        <v>65</v>
      </c>
      <c r="B20" s="64">
        <f>VLOOKUP($A20,'Return Data'!$B$7:$R$1700,3,0)</f>
        <v>44041</v>
      </c>
      <c r="C20" s="65">
        <f>VLOOKUP($A20,'Return Data'!$B$7:$R$1700,4,0)</f>
        <v>17.794599999999999</v>
      </c>
      <c r="D20" s="65">
        <f>VLOOKUP($A20,'Return Data'!$B$7:$R$1700,9,0)</f>
        <v>21.7272</v>
      </c>
      <c r="E20" s="66">
        <f t="shared" si="0"/>
        <v>4</v>
      </c>
      <c r="F20" s="65">
        <f>VLOOKUP($A20,'Return Data'!$B$7:$R$1700,10,0)</f>
        <v>22.364699999999999</v>
      </c>
      <c r="G20" s="66">
        <f t="shared" si="1"/>
        <v>4</v>
      </c>
      <c r="H20" s="65">
        <f>VLOOKUP($A20,'Return Data'!$B$7:$R$1700,11,0)</f>
        <v>13.25</v>
      </c>
      <c r="I20" s="66">
        <f t="shared" si="2"/>
        <v>16</v>
      </c>
      <c r="J20" s="65">
        <f>VLOOKUP($A20,'Return Data'!$B$7:$R$1700,12,0)</f>
        <v>12.2057</v>
      </c>
      <c r="K20" s="66">
        <f t="shared" si="4"/>
        <v>11</v>
      </c>
      <c r="L20" s="65">
        <f>VLOOKUP($A20,'Return Data'!$B$7:$R$1700,13,0)</f>
        <v>9.6960999999999995</v>
      </c>
      <c r="M20" s="66">
        <f t="shared" si="5"/>
        <v>16</v>
      </c>
      <c r="N20" s="65">
        <f>VLOOKUP($A20,'Return Data'!$B$7:$R$1700,17,0)</f>
        <v>9.1576000000000004</v>
      </c>
      <c r="O20" s="66">
        <f t="shared" si="6"/>
        <v>18</v>
      </c>
      <c r="P20" s="65">
        <f>VLOOKUP($A20,'Return Data'!$B$7:$R$1700,14,0)</f>
        <v>6.1731999999999996</v>
      </c>
      <c r="Q20" s="66">
        <f t="shared" si="7"/>
        <v>20</v>
      </c>
      <c r="R20" s="65">
        <f>VLOOKUP($A20,'Return Data'!$B$7:$R$1700,16,0)</f>
        <v>6.7583000000000002</v>
      </c>
      <c r="S20" s="67">
        <f t="shared" si="3"/>
        <v>29</v>
      </c>
    </row>
    <row r="21" spans="1:19" x14ac:dyDescent="0.3">
      <c r="A21" s="82" t="s">
        <v>66</v>
      </c>
      <c r="B21" s="64">
        <f>VLOOKUP($A21,'Return Data'!$B$7:$R$1700,3,0)</f>
        <v>44041</v>
      </c>
      <c r="C21" s="65">
        <f>VLOOKUP($A21,'Return Data'!$B$7:$R$1700,4,0)</f>
        <v>28.557099999999998</v>
      </c>
      <c r="D21" s="65">
        <f>VLOOKUP($A21,'Return Data'!$B$7:$R$1700,9,0)</f>
        <v>17.946100000000001</v>
      </c>
      <c r="E21" s="66">
        <f t="shared" si="0"/>
        <v>7</v>
      </c>
      <c r="F21" s="65">
        <f>VLOOKUP($A21,'Return Data'!$B$7:$R$1700,10,0)</f>
        <v>19.3444</v>
      </c>
      <c r="G21" s="66">
        <f t="shared" si="1"/>
        <v>7</v>
      </c>
      <c r="H21" s="65">
        <f>VLOOKUP($A21,'Return Data'!$B$7:$R$1700,11,0)</f>
        <v>21.1815</v>
      </c>
      <c r="I21" s="66">
        <f t="shared" si="2"/>
        <v>1</v>
      </c>
      <c r="J21" s="65">
        <f>VLOOKUP($A21,'Return Data'!$B$7:$R$1700,12,0)</f>
        <v>16.386800000000001</v>
      </c>
      <c r="K21" s="66">
        <f t="shared" si="4"/>
        <v>1</v>
      </c>
      <c r="L21" s="65">
        <f>VLOOKUP($A21,'Return Data'!$B$7:$R$1700,13,0)</f>
        <v>14.019399999999999</v>
      </c>
      <c r="M21" s="66">
        <f t="shared" si="5"/>
        <v>2</v>
      </c>
      <c r="N21" s="65">
        <f>VLOOKUP($A21,'Return Data'!$B$7:$R$1700,17,0)</f>
        <v>14.4551</v>
      </c>
      <c r="O21" s="66">
        <f t="shared" si="6"/>
        <v>1</v>
      </c>
      <c r="P21" s="65">
        <f>VLOOKUP($A21,'Return Data'!$B$7:$R$1700,14,0)</f>
        <v>9.6791</v>
      </c>
      <c r="Q21" s="66">
        <f t="shared" si="7"/>
        <v>2</v>
      </c>
      <c r="R21" s="65">
        <f>VLOOKUP($A21,'Return Data'!$B$7:$R$1700,16,0)</f>
        <v>10.2262</v>
      </c>
      <c r="S21" s="67">
        <f t="shared" si="3"/>
        <v>2</v>
      </c>
    </row>
    <row r="22" spans="1:19" x14ac:dyDescent="0.3">
      <c r="A22" s="82" t="s">
        <v>67</v>
      </c>
      <c r="B22" s="64">
        <f>VLOOKUP($A22,'Return Data'!$B$7:$R$1700,3,0)</f>
        <v>44041</v>
      </c>
      <c r="C22" s="65">
        <f>VLOOKUP($A22,'Return Data'!$B$7:$R$1700,4,0)</f>
        <v>16.910399999999999</v>
      </c>
      <c r="D22" s="65">
        <f>VLOOKUP($A22,'Return Data'!$B$7:$R$1700,9,0)</f>
        <v>16.148</v>
      </c>
      <c r="E22" s="66">
        <f t="shared" si="0"/>
        <v>11</v>
      </c>
      <c r="F22" s="65">
        <f>VLOOKUP($A22,'Return Data'!$B$7:$R$1700,10,0)</f>
        <v>11.8811</v>
      </c>
      <c r="G22" s="66">
        <f t="shared" si="1"/>
        <v>19</v>
      </c>
      <c r="H22" s="65">
        <f>VLOOKUP($A22,'Return Data'!$B$7:$R$1700,11,0)</f>
        <v>8.6175999999999995</v>
      </c>
      <c r="I22" s="66">
        <f t="shared" si="2"/>
        <v>25</v>
      </c>
      <c r="J22" s="65">
        <f>VLOOKUP($A22,'Return Data'!$B$7:$R$1700,12,0)</f>
        <v>8.3165999999999993</v>
      </c>
      <c r="K22" s="66">
        <f t="shared" si="4"/>
        <v>23</v>
      </c>
      <c r="L22" s="65">
        <f>VLOOKUP($A22,'Return Data'!$B$7:$R$1700,13,0)</f>
        <v>8.4374000000000002</v>
      </c>
      <c r="M22" s="66">
        <f t="shared" si="5"/>
        <v>20</v>
      </c>
      <c r="N22" s="65">
        <f>VLOOKUP($A22,'Return Data'!$B$7:$R$1700,17,0)</f>
        <v>8.2624999999999993</v>
      </c>
      <c r="O22" s="66">
        <f t="shared" si="6"/>
        <v>19</v>
      </c>
      <c r="P22" s="65">
        <f>VLOOKUP($A22,'Return Data'!$B$7:$R$1700,14,0)</f>
        <v>7.0919999999999996</v>
      </c>
      <c r="Q22" s="66">
        <f t="shared" si="7"/>
        <v>19</v>
      </c>
      <c r="R22" s="65">
        <f>VLOOKUP($A22,'Return Data'!$B$7:$R$1700,16,0)</f>
        <v>7.6783000000000001</v>
      </c>
      <c r="S22" s="67">
        <f t="shared" si="3"/>
        <v>25</v>
      </c>
    </row>
    <row r="23" spans="1:19" x14ac:dyDescent="0.3">
      <c r="A23" s="82" t="s">
        <v>68</v>
      </c>
      <c r="B23" s="64">
        <f>VLOOKUP($A23,'Return Data'!$B$7:$R$1700,3,0)</f>
        <v>44041</v>
      </c>
      <c r="C23" s="65">
        <f>VLOOKUP($A23,'Return Data'!$B$7:$R$1700,4,0)</f>
        <v>1160.1202000000001</v>
      </c>
      <c r="D23" s="65">
        <f>VLOOKUP($A23,'Return Data'!$B$7:$R$1700,9,0)</f>
        <v>13.472</v>
      </c>
      <c r="E23" s="66">
        <f t="shared" si="0"/>
        <v>18</v>
      </c>
      <c r="F23" s="65">
        <f>VLOOKUP($A23,'Return Data'!$B$7:$R$1700,10,0)</f>
        <v>7.7843999999999998</v>
      </c>
      <c r="G23" s="66">
        <f t="shared" si="1"/>
        <v>25</v>
      </c>
      <c r="H23" s="65">
        <f>VLOOKUP($A23,'Return Data'!$B$7:$R$1700,11,0)</f>
        <v>8.2407000000000004</v>
      </c>
      <c r="I23" s="66">
        <f t="shared" si="2"/>
        <v>26</v>
      </c>
      <c r="J23" s="65">
        <f>VLOOKUP($A23,'Return Data'!$B$7:$R$1700,12,0)</f>
        <v>7.4584999999999999</v>
      </c>
      <c r="K23" s="66">
        <f t="shared" si="4"/>
        <v>25</v>
      </c>
      <c r="L23" s="65">
        <f>VLOOKUP($A23,'Return Data'!$B$7:$R$1700,13,0)</f>
        <v>7.7519</v>
      </c>
      <c r="M23" s="66">
        <f t="shared" si="5"/>
        <v>23</v>
      </c>
      <c r="N23" s="65"/>
      <c r="O23" s="66"/>
      <c r="P23" s="65"/>
      <c r="Q23" s="66"/>
      <c r="R23" s="65">
        <f>VLOOKUP($A23,'Return Data'!$B$7:$R$1700,16,0)</f>
        <v>9.4067000000000007</v>
      </c>
      <c r="S23" s="67">
        <f t="shared" si="3"/>
        <v>11</v>
      </c>
    </row>
    <row r="24" spans="1:19" x14ac:dyDescent="0.3">
      <c r="A24" s="82" t="s">
        <v>69</v>
      </c>
      <c r="B24" s="64">
        <f>VLOOKUP($A24,'Return Data'!$B$7:$R$1700,3,0)</f>
        <v>44041</v>
      </c>
      <c r="C24" s="65">
        <f>VLOOKUP($A24,'Return Data'!$B$7:$R$1700,4,0)</f>
        <v>32.981900000000003</v>
      </c>
      <c r="D24" s="65">
        <f>VLOOKUP($A24,'Return Data'!$B$7:$R$1700,9,0)</f>
        <v>12.382899999999999</v>
      </c>
      <c r="E24" s="66">
        <f t="shared" si="0"/>
        <v>21</v>
      </c>
      <c r="F24" s="65">
        <f>VLOOKUP($A24,'Return Data'!$B$7:$R$1700,10,0)</f>
        <v>16.042200000000001</v>
      </c>
      <c r="G24" s="66">
        <f t="shared" si="1"/>
        <v>11</v>
      </c>
      <c r="H24" s="65">
        <f>VLOOKUP($A24,'Return Data'!$B$7:$R$1700,11,0)</f>
        <v>10.7515</v>
      </c>
      <c r="I24" s="66">
        <f t="shared" si="2"/>
        <v>22</v>
      </c>
      <c r="J24" s="65">
        <f>VLOOKUP($A24,'Return Data'!$B$7:$R$1700,12,0)</f>
        <v>8.9300999999999995</v>
      </c>
      <c r="K24" s="66">
        <f t="shared" si="4"/>
        <v>20</v>
      </c>
      <c r="L24" s="65">
        <f>VLOOKUP($A24,'Return Data'!$B$7:$R$1700,13,0)</f>
        <v>8.2492999999999999</v>
      </c>
      <c r="M24" s="66">
        <f t="shared" si="5"/>
        <v>21</v>
      </c>
      <c r="N24" s="65">
        <f>VLOOKUP($A24,'Return Data'!$B$7:$R$1700,17,0)</f>
        <v>8.0066000000000006</v>
      </c>
      <c r="O24" s="66">
        <f t="shared" ref="O24:O35" si="8">RANK(N24,N$8:N$37,0)</f>
        <v>20</v>
      </c>
      <c r="P24" s="65">
        <f>VLOOKUP($A24,'Return Data'!$B$7:$R$1700,14,0)</f>
        <v>7.9242999999999997</v>
      </c>
      <c r="Q24" s="66">
        <f t="shared" ref="Q24:Q35" si="9">RANK(P24,P$8:P$37,0)</f>
        <v>11</v>
      </c>
      <c r="R24" s="65">
        <f>VLOOKUP($A24,'Return Data'!$B$7:$R$1700,16,0)</f>
        <v>8.609</v>
      </c>
      <c r="S24" s="67">
        <f t="shared" si="3"/>
        <v>18</v>
      </c>
    </row>
    <row r="25" spans="1:19" x14ac:dyDescent="0.3">
      <c r="A25" s="82" t="s">
        <v>70</v>
      </c>
      <c r="B25" s="64">
        <f>VLOOKUP($A25,'Return Data'!$B$7:$R$1700,3,0)</f>
        <v>44041</v>
      </c>
      <c r="C25" s="65">
        <f>VLOOKUP($A25,'Return Data'!$B$7:$R$1700,4,0)</f>
        <v>29.651</v>
      </c>
      <c r="D25" s="65">
        <f>VLOOKUP($A25,'Return Data'!$B$7:$R$1700,9,0)</f>
        <v>16.1571</v>
      </c>
      <c r="E25" s="66">
        <f t="shared" si="0"/>
        <v>10</v>
      </c>
      <c r="F25" s="65">
        <f>VLOOKUP($A25,'Return Data'!$B$7:$R$1700,10,0)</f>
        <v>23.186800000000002</v>
      </c>
      <c r="G25" s="66">
        <f t="shared" si="1"/>
        <v>3</v>
      </c>
      <c r="H25" s="65">
        <f>VLOOKUP($A25,'Return Data'!$B$7:$R$1700,11,0)</f>
        <v>15.476900000000001</v>
      </c>
      <c r="I25" s="66">
        <f t="shared" si="2"/>
        <v>10</v>
      </c>
      <c r="J25" s="65">
        <f>VLOOKUP($A25,'Return Data'!$B$7:$R$1700,12,0)</f>
        <v>13.222099999999999</v>
      </c>
      <c r="K25" s="66">
        <f t="shared" si="4"/>
        <v>8</v>
      </c>
      <c r="L25" s="65">
        <f>VLOOKUP($A25,'Return Data'!$B$7:$R$1700,13,0)</f>
        <v>11.717599999999999</v>
      </c>
      <c r="M25" s="66">
        <f t="shared" si="5"/>
        <v>6</v>
      </c>
      <c r="N25" s="65">
        <f>VLOOKUP($A25,'Return Data'!$B$7:$R$1700,17,0)</f>
        <v>12.8607</v>
      </c>
      <c r="O25" s="66">
        <f t="shared" si="8"/>
        <v>6</v>
      </c>
      <c r="P25" s="65">
        <f>VLOOKUP($A25,'Return Data'!$B$7:$R$1700,14,0)</f>
        <v>9.8171999999999997</v>
      </c>
      <c r="Q25" s="66">
        <f t="shared" si="9"/>
        <v>1</v>
      </c>
      <c r="R25" s="65">
        <f>VLOOKUP($A25,'Return Data'!$B$7:$R$1700,16,0)</f>
        <v>10.2089</v>
      </c>
      <c r="S25" s="67">
        <f t="shared" si="3"/>
        <v>3</v>
      </c>
    </row>
    <row r="26" spans="1:19" x14ac:dyDescent="0.3">
      <c r="A26" s="82" t="s">
        <v>71</v>
      </c>
      <c r="B26" s="64">
        <f>VLOOKUP($A26,'Return Data'!$B$7:$R$1700,3,0)</f>
        <v>44041</v>
      </c>
      <c r="C26" s="65">
        <f>VLOOKUP($A26,'Return Data'!$B$7:$R$1700,4,0)</f>
        <v>24.229900000000001</v>
      </c>
      <c r="D26" s="65">
        <f>VLOOKUP($A26,'Return Data'!$B$7:$R$1700,9,0)</f>
        <v>13.9621</v>
      </c>
      <c r="E26" s="66">
        <f t="shared" si="0"/>
        <v>15</v>
      </c>
      <c r="F26" s="65">
        <f>VLOOKUP($A26,'Return Data'!$B$7:$R$1700,10,0)</f>
        <v>16.031099999999999</v>
      </c>
      <c r="G26" s="66">
        <f t="shared" si="1"/>
        <v>12</v>
      </c>
      <c r="H26" s="65">
        <f>VLOOKUP($A26,'Return Data'!$B$7:$R$1700,11,0)</f>
        <v>15.3759</v>
      </c>
      <c r="I26" s="66">
        <f t="shared" si="2"/>
        <v>11</v>
      </c>
      <c r="J26" s="65">
        <f>VLOOKUP($A26,'Return Data'!$B$7:$R$1700,12,0)</f>
        <v>12.6938</v>
      </c>
      <c r="K26" s="66">
        <f t="shared" si="4"/>
        <v>10</v>
      </c>
      <c r="L26" s="65">
        <f>VLOOKUP($A26,'Return Data'!$B$7:$R$1700,13,0)</f>
        <v>11.2493</v>
      </c>
      <c r="M26" s="66">
        <f t="shared" si="5"/>
        <v>9</v>
      </c>
      <c r="N26" s="65">
        <f>VLOOKUP($A26,'Return Data'!$B$7:$R$1700,17,0)</f>
        <v>11.8392</v>
      </c>
      <c r="O26" s="66">
        <f t="shared" si="8"/>
        <v>10</v>
      </c>
      <c r="P26" s="65">
        <f>VLOOKUP($A26,'Return Data'!$B$7:$R$1700,14,0)</f>
        <v>8.8887</v>
      </c>
      <c r="Q26" s="66">
        <f t="shared" si="9"/>
        <v>8</v>
      </c>
      <c r="R26" s="65">
        <f>VLOOKUP($A26,'Return Data'!$B$7:$R$1700,16,0)</f>
        <v>9.6349999999999998</v>
      </c>
      <c r="S26" s="67">
        <f t="shared" si="3"/>
        <v>6</v>
      </c>
    </row>
    <row r="27" spans="1:19" x14ac:dyDescent="0.3">
      <c r="A27" s="82" t="s">
        <v>72</v>
      </c>
      <c r="B27" s="64">
        <f>VLOOKUP($A27,'Return Data'!$B$7:$R$1700,3,0)</f>
        <v>44041</v>
      </c>
      <c r="C27" s="65">
        <f>VLOOKUP($A27,'Return Data'!$B$7:$R$1700,4,0)</f>
        <v>13.606400000000001</v>
      </c>
      <c r="D27" s="65">
        <f>VLOOKUP($A27,'Return Data'!$B$7:$R$1700,9,0)</f>
        <v>13.6995</v>
      </c>
      <c r="E27" s="66">
        <f t="shared" si="0"/>
        <v>17</v>
      </c>
      <c r="F27" s="65">
        <f>VLOOKUP($A27,'Return Data'!$B$7:$R$1700,10,0)</f>
        <v>9.7346000000000004</v>
      </c>
      <c r="G27" s="66">
        <f t="shared" si="1"/>
        <v>22</v>
      </c>
      <c r="H27" s="65">
        <f>VLOOKUP($A27,'Return Data'!$B$7:$R$1700,11,0)</f>
        <v>17.037299999999998</v>
      </c>
      <c r="I27" s="66">
        <f t="shared" si="2"/>
        <v>5</v>
      </c>
      <c r="J27" s="65">
        <f>VLOOKUP($A27,'Return Data'!$B$7:$R$1700,12,0)</f>
        <v>13.9321</v>
      </c>
      <c r="K27" s="66">
        <f t="shared" si="4"/>
        <v>6</v>
      </c>
      <c r="L27" s="65">
        <f>VLOOKUP($A27,'Return Data'!$B$7:$R$1700,13,0)</f>
        <v>11.5237</v>
      </c>
      <c r="M27" s="66">
        <f t="shared" si="5"/>
        <v>7</v>
      </c>
      <c r="N27" s="65">
        <f>VLOOKUP($A27,'Return Data'!$B$7:$R$1700,17,0)</f>
        <v>13.115500000000001</v>
      </c>
      <c r="O27" s="66">
        <f t="shared" si="8"/>
        <v>5</v>
      </c>
      <c r="P27" s="65">
        <f>VLOOKUP($A27,'Return Data'!$B$7:$R$1700,14,0)</f>
        <v>9.4954999999999998</v>
      </c>
      <c r="Q27" s="66">
        <f t="shared" si="9"/>
        <v>4</v>
      </c>
      <c r="R27" s="65">
        <f>VLOOKUP($A27,'Return Data'!$B$7:$R$1700,16,0)</f>
        <v>9.6264000000000003</v>
      </c>
      <c r="S27" s="67">
        <f t="shared" si="3"/>
        <v>7</v>
      </c>
    </row>
    <row r="28" spans="1:19" x14ac:dyDescent="0.3">
      <c r="A28" s="82" t="s">
        <v>73</v>
      </c>
      <c r="B28" s="64">
        <f>VLOOKUP($A28,'Return Data'!$B$7:$R$1700,3,0)</f>
        <v>44041</v>
      </c>
      <c r="C28" s="65">
        <f>VLOOKUP($A28,'Return Data'!$B$7:$R$1700,4,0)</f>
        <v>29.981400000000001</v>
      </c>
      <c r="D28" s="65">
        <f>VLOOKUP($A28,'Return Data'!$B$7:$R$1700,9,0)</f>
        <v>18.8492</v>
      </c>
      <c r="E28" s="66">
        <f t="shared" si="0"/>
        <v>5</v>
      </c>
      <c r="F28" s="65">
        <f>VLOOKUP($A28,'Return Data'!$B$7:$R$1700,10,0)</f>
        <v>15.8338</v>
      </c>
      <c r="G28" s="66">
        <f t="shared" si="1"/>
        <v>14</v>
      </c>
      <c r="H28" s="65">
        <f>VLOOKUP($A28,'Return Data'!$B$7:$R$1700,11,0)</f>
        <v>18.540700000000001</v>
      </c>
      <c r="I28" s="66">
        <f t="shared" si="2"/>
        <v>4</v>
      </c>
      <c r="J28" s="65">
        <f>VLOOKUP($A28,'Return Data'!$B$7:$R$1700,12,0)</f>
        <v>13.229900000000001</v>
      </c>
      <c r="K28" s="66">
        <f t="shared" si="4"/>
        <v>7</v>
      </c>
      <c r="L28" s="65">
        <f>VLOOKUP($A28,'Return Data'!$B$7:$R$1700,13,0)</f>
        <v>10.8818</v>
      </c>
      <c r="M28" s="66">
        <f t="shared" si="5"/>
        <v>10</v>
      </c>
      <c r="N28" s="65">
        <f>VLOOKUP($A28,'Return Data'!$B$7:$R$1700,17,0)</f>
        <v>11.6988</v>
      </c>
      <c r="O28" s="66">
        <f t="shared" si="8"/>
        <v>11</v>
      </c>
      <c r="P28" s="65">
        <f>VLOOKUP($A28,'Return Data'!$B$7:$R$1700,14,0)</f>
        <v>7.7287999999999997</v>
      </c>
      <c r="Q28" s="66">
        <f t="shared" si="9"/>
        <v>12</v>
      </c>
      <c r="R28" s="65">
        <f>VLOOKUP($A28,'Return Data'!$B$7:$R$1700,16,0)</f>
        <v>9.1974</v>
      </c>
      <c r="S28" s="67">
        <f t="shared" si="3"/>
        <v>15</v>
      </c>
    </row>
    <row r="29" spans="1:19" x14ac:dyDescent="0.3">
      <c r="A29" s="82" t="s">
        <v>74</v>
      </c>
      <c r="B29" s="64">
        <f>VLOOKUP($A29,'Return Data'!$B$7:$R$1700,3,0)</f>
        <v>44041</v>
      </c>
      <c r="C29" s="65">
        <f>VLOOKUP($A29,'Return Data'!$B$7:$R$1700,4,0)</f>
        <v>2189.0418</v>
      </c>
      <c r="D29" s="65">
        <f>VLOOKUP($A29,'Return Data'!$B$7:$R$1700,9,0)</f>
        <v>12.911899999999999</v>
      </c>
      <c r="E29" s="66">
        <f t="shared" si="0"/>
        <v>19</v>
      </c>
      <c r="F29" s="65">
        <f>VLOOKUP($A29,'Return Data'!$B$7:$R$1700,10,0)</f>
        <v>14.0695</v>
      </c>
      <c r="G29" s="66">
        <f t="shared" si="1"/>
        <v>18</v>
      </c>
      <c r="H29" s="65">
        <f>VLOOKUP($A29,'Return Data'!$B$7:$R$1700,11,0)</f>
        <v>13.0205</v>
      </c>
      <c r="I29" s="66">
        <f t="shared" si="2"/>
        <v>17</v>
      </c>
      <c r="J29" s="65">
        <f>VLOOKUP($A29,'Return Data'!$B$7:$R$1700,12,0)</f>
        <v>11.3499</v>
      </c>
      <c r="K29" s="66">
        <f t="shared" si="4"/>
        <v>15</v>
      </c>
      <c r="L29" s="65">
        <f>VLOOKUP($A29,'Return Data'!$B$7:$R$1700,13,0)</f>
        <v>10.1752</v>
      </c>
      <c r="M29" s="66">
        <f t="shared" si="5"/>
        <v>12</v>
      </c>
      <c r="N29" s="65">
        <f>VLOOKUP($A29,'Return Data'!$B$7:$R$1700,17,0)</f>
        <v>12.0227</v>
      </c>
      <c r="O29" s="66">
        <f t="shared" si="8"/>
        <v>7</v>
      </c>
      <c r="P29" s="65">
        <f>VLOOKUP($A29,'Return Data'!$B$7:$R$1700,14,0)</f>
        <v>8.6220999999999997</v>
      </c>
      <c r="Q29" s="66">
        <f t="shared" si="9"/>
        <v>9</v>
      </c>
      <c r="R29" s="65">
        <f>VLOOKUP($A29,'Return Data'!$B$7:$R$1700,16,0)</f>
        <v>9.5799000000000003</v>
      </c>
      <c r="S29" s="67">
        <f t="shared" si="3"/>
        <v>8</v>
      </c>
    </row>
    <row r="30" spans="1:19" x14ac:dyDescent="0.3">
      <c r="A30" s="82" t="s">
        <v>75</v>
      </c>
      <c r="B30" s="64">
        <f>VLOOKUP($A30,'Return Data'!$B$7:$R$1700,3,0)</f>
        <v>44041</v>
      </c>
      <c r="C30" s="65">
        <f>VLOOKUP($A30,'Return Data'!$B$7:$R$1700,4,0)</f>
        <v>33.6601</v>
      </c>
      <c r="D30" s="65">
        <f>VLOOKUP($A30,'Return Data'!$B$7:$R$1700,9,0)</f>
        <v>57.000799999999998</v>
      </c>
      <c r="E30" s="66">
        <f t="shared" si="0"/>
        <v>1</v>
      </c>
      <c r="F30" s="65">
        <f>VLOOKUP($A30,'Return Data'!$B$7:$R$1700,10,0)</f>
        <v>10.090400000000001</v>
      </c>
      <c r="G30" s="66">
        <f t="shared" si="1"/>
        <v>21</v>
      </c>
      <c r="H30" s="65">
        <f>VLOOKUP($A30,'Return Data'!$B$7:$R$1700,11,0)</f>
        <v>12.440799999999999</v>
      </c>
      <c r="I30" s="66">
        <f t="shared" si="2"/>
        <v>18</v>
      </c>
      <c r="J30" s="65">
        <f>VLOOKUP($A30,'Return Data'!$B$7:$R$1700,12,0)</f>
        <v>10.112299999999999</v>
      </c>
      <c r="K30" s="66">
        <f t="shared" si="4"/>
        <v>19</v>
      </c>
      <c r="L30" s="65">
        <f>VLOOKUP($A30,'Return Data'!$B$7:$R$1700,13,0)</f>
        <v>8.6707999999999998</v>
      </c>
      <c r="M30" s="66">
        <f t="shared" si="5"/>
        <v>19</v>
      </c>
      <c r="N30" s="65">
        <f>VLOOKUP($A30,'Return Data'!$B$7:$R$1700,17,0)</f>
        <v>4.6780999999999997</v>
      </c>
      <c r="O30" s="66">
        <f t="shared" si="8"/>
        <v>24</v>
      </c>
      <c r="P30" s="65">
        <f>VLOOKUP($A30,'Return Data'!$B$7:$R$1700,14,0)</f>
        <v>3.7010999999999998</v>
      </c>
      <c r="Q30" s="66">
        <f t="shared" si="9"/>
        <v>24</v>
      </c>
      <c r="R30" s="65">
        <f>VLOOKUP($A30,'Return Data'!$B$7:$R$1700,16,0)</f>
        <v>7.2397</v>
      </c>
      <c r="S30" s="67">
        <f t="shared" si="3"/>
        <v>27</v>
      </c>
    </row>
    <row r="31" spans="1:19" x14ac:dyDescent="0.3">
      <c r="A31" s="82" t="s">
        <v>76</v>
      </c>
      <c r="B31" s="64">
        <f>VLOOKUP($A31,'Return Data'!$B$7:$R$1700,3,0)</f>
        <v>44041</v>
      </c>
      <c r="C31" s="65">
        <f>VLOOKUP($A31,'Return Data'!$B$7:$R$1700,4,0)</f>
        <v>64.347099999999998</v>
      </c>
      <c r="D31" s="65">
        <f>VLOOKUP($A31,'Return Data'!$B$7:$R$1700,9,0)</f>
        <v>4.5987</v>
      </c>
      <c r="E31" s="66">
        <f t="shared" si="0"/>
        <v>26</v>
      </c>
      <c r="F31" s="65">
        <f>VLOOKUP($A31,'Return Data'!$B$7:$R$1700,10,0)</f>
        <v>5.4447999999999999</v>
      </c>
      <c r="G31" s="66">
        <f t="shared" si="1"/>
        <v>28</v>
      </c>
      <c r="H31" s="65">
        <f>VLOOKUP($A31,'Return Data'!$B$7:$R$1700,11,0)</f>
        <v>6.0274000000000001</v>
      </c>
      <c r="I31" s="66">
        <f t="shared" si="2"/>
        <v>27</v>
      </c>
      <c r="J31" s="65">
        <f>VLOOKUP($A31,'Return Data'!$B$7:$R$1700,12,0)</f>
        <v>6.0595999999999997</v>
      </c>
      <c r="K31" s="66">
        <f t="shared" si="4"/>
        <v>26</v>
      </c>
      <c r="L31" s="65">
        <f>VLOOKUP($A31,'Return Data'!$B$7:$R$1700,13,0)</f>
        <v>5.9720000000000004</v>
      </c>
      <c r="M31" s="66">
        <f t="shared" si="5"/>
        <v>26</v>
      </c>
      <c r="N31" s="65">
        <f>VLOOKUP($A31,'Return Data'!$B$7:$R$1700,17,0)</f>
        <v>6.8673000000000002</v>
      </c>
      <c r="O31" s="66">
        <f t="shared" si="8"/>
        <v>22</v>
      </c>
      <c r="P31" s="65">
        <f>VLOOKUP($A31,'Return Data'!$B$7:$R$1700,14,0)</f>
        <v>4.2061000000000002</v>
      </c>
      <c r="Q31" s="66">
        <f t="shared" si="9"/>
        <v>23</v>
      </c>
      <c r="R31" s="65">
        <f>VLOOKUP($A31,'Return Data'!$B$7:$R$1700,16,0)</f>
        <v>7.2161</v>
      </c>
      <c r="S31" s="67">
        <f t="shared" si="3"/>
        <v>28</v>
      </c>
    </row>
    <row r="32" spans="1:19" x14ac:dyDescent="0.3">
      <c r="A32" s="82" t="s">
        <v>77</v>
      </c>
      <c r="B32" s="64">
        <f>VLOOKUP($A32,'Return Data'!$B$7:$R$1700,3,0)</f>
        <v>44041</v>
      </c>
      <c r="C32" s="65">
        <f>VLOOKUP($A32,'Return Data'!$B$7:$R$1700,4,0)</f>
        <v>15.8908</v>
      </c>
      <c r="D32" s="65">
        <f>VLOOKUP($A32,'Return Data'!$B$7:$R$1700,9,0)</f>
        <v>3.4243999999999999</v>
      </c>
      <c r="E32" s="66">
        <f t="shared" si="0"/>
        <v>27</v>
      </c>
      <c r="F32" s="65">
        <f>VLOOKUP($A32,'Return Data'!$B$7:$R$1700,10,0)</f>
        <v>6.0103</v>
      </c>
      <c r="G32" s="66">
        <f t="shared" si="1"/>
        <v>26</v>
      </c>
      <c r="H32" s="65">
        <f>VLOOKUP($A32,'Return Data'!$B$7:$R$1700,11,0)</f>
        <v>11.515499999999999</v>
      </c>
      <c r="I32" s="66">
        <f t="shared" si="2"/>
        <v>21</v>
      </c>
      <c r="J32" s="65">
        <f>VLOOKUP($A32,'Return Data'!$B$7:$R$1700,12,0)</f>
        <v>11.089499999999999</v>
      </c>
      <c r="K32" s="66">
        <f t="shared" si="4"/>
        <v>16</v>
      </c>
      <c r="L32" s="65">
        <f>VLOOKUP($A32,'Return Data'!$B$7:$R$1700,13,0)</f>
        <v>9.6001999999999992</v>
      </c>
      <c r="M32" s="66">
        <f t="shared" si="5"/>
        <v>17</v>
      </c>
      <c r="N32" s="65">
        <f>VLOOKUP($A32,'Return Data'!$B$7:$R$1700,17,0)</f>
        <v>10.645200000000001</v>
      </c>
      <c r="O32" s="66">
        <f t="shared" si="8"/>
        <v>15</v>
      </c>
      <c r="P32" s="65">
        <f>VLOOKUP($A32,'Return Data'!$B$7:$R$1700,14,0)</f>
        <v>7.1696999999999997</v>
      </c>
      <c r="Q32" s="66">
        <f t="shared" si="9"/>
        <v>18</v>
      </c>
      <c r="R32" s="65">
        <f>VLOOKUP($A32,'Return Data'!$B$7:$R$1700,16,0)</f>
        <v>9.3155000000000001</v>
      </c>
      <c r="S32" s="67">
        <f t="shared" si="3"/>
        <v>13</v>
      </c>
    </row>
    <row r="33" spans="1:19" x14ac:dyDescent="0.3">
      <c r="A33" s="82" t="s">
        <v>78</v>
      </c>
      <c r="B33" s="64">
        <f>VLOOKUP($A33,'Return Data'!$B$7:$R$1700,3,0)</f>
        <v>44041</v>
      </c>
      <c r="C33" s="65">
        <f>VLOOKUP($A33,'Return Data'!$B$7:$R$1700,4,0)</f>
        <v>28.667400000000001</v>
      </c>
      <c r="D33" s="65">
        <f>VLOOKUP($A33,'Return Data'!$B$7:$R$1700,9,0)</f>
        <v>13.907999999999999</v>
      </c>
      <c r="E33" s="66">
        <f t="shared" si="0"/>
        <v>16</v>
      </c>
      <c r="F33" s="65">
        <f>VLOOKUP($A33,'Return Data'!$B$7:$R$1700,10,0)</f>
        <v>14.5212</v>
      </c>
      <c r="G33" s="66">
        <f t="shared" si="1"/>
        <v>17</v>
      </c>
      <c r="H33" s="65">
        <f>VLOOKUP($A33,'Return Data'!$B$7:$R$1700,11,0)</f>
        <v>16.197399999999998</v>
      </c>
      <c r="I33" s="66">
        <f t="shared" si="2"/>
        <v>8</v>
      </c>
      <c r="J33" s="65">
        <f>VLOOKUP($A33,'Return Data'!$B$7:$R$1700,12,0)</f>
        <v>14.172700000000001</v>
      </c>
      <c r="K33" s="66">
        <f t="shared" si="4"/>
        <v>5</v>
      </c>
      <c r="L33" s="65">
        <f>VLOOKUP($A33,'Return Data'!$B$7:$R$1700,13,0)</f>
        <v>11.8134</v>
      </c>
      <c r="M33" s="66">
        <f t="shared" si="5"/>
        <v>5</v>
      </c>
      <c r="N33" s="65">
        <f>VLOOKUP($A33,'Return Data'!$B$7:$R$1700,17,0)</f>
        <v>13.3575</v>
      </c>
      <c r="O33" s="66">
        <f t="shared" si="8"/>
        <v>4</v>
      </c>
      <c r="P33" s="65">
        <f>VLOOKUP($A33,'Return Data'!$B$7:$R$1700,14,0)</f>
        <v>9.1550999999999991</v>
      </c>
      <c r="Q33" s="66">
        <f t="shared" si="9"/>
        <v>5</v>
      </c>
      <c r="R33" s="65">
        <f>VLOOKUP($A33,'Return Data'!$B$7:$R$1700,16,0)</f>
        <v>9.5460999999999991</v>
      </c>
      <c r="S33" s="67">
        <f t="shared" si="3"/>
        <v>10</v>
      </c>
    </row>
    <row r="34" spans="1:19" x14ac:dyDescent="0.3">
      <c r="A34" s="82" t="s">
        <v>79</v>
      </c>
      <c r="B34" s="64">
        <f>VLOOKUP($A34,'Return Data'!$B$7:$R$1700,3,0)</f>
        <v>44041</v>
      </c>
      <c r="C34" s="65">
        <f>VLOOKUP($A34,'Return Data'!$B$7:$R$1700,4,0)</f>
        <v>34.050400000000003</v>
      </c>
      <c r="D34" s="65">
        <f>VLOOKUP($A34,'Return Data'!$B$7:$R$1700,9,0)</f>
        <v>16.8231</v>
      </c>
      <c r="E34" s="66">
        <f t="shared" si="0"/>
        <v>8</v>
      </c>
      <c r="F34" s="65">
        <f>VLOOKUP($A34,'Return Data'!$B$7:$R$1700,10,0)</f>
        <v>17.994299999999999</v>
      </c>
      <c r="G34" s="66">
        <f t="shared" si="1"/>
        <v>9</v>
      </c>
      <c r="H34" s="65">
        <f>VLOOKUP($A34,'Return Data'!$B$7:$R$1700,11,0)</f>
        <v>15.031599999999999</v>
      </c>
      <c r="I34" s="66">
        <f t="shared" si="2"/>
        <v>12</v>
      </c>
      <c r="J34" s="65">
        <f>VLOOKUP($A34,'Return Data'!$B$7:$R$1700,12,0)</f>
        <v>12.104900000000001</v>
      </c>
      <c r="K34" s="66">
        <f t="shared" si="4"/>
        <v>13</v>
      </c>
      <c r="L34" s="65">
        <f>VLOOKUP($A34,'Return Data'!$B$7:$R$1700,13,0)</f>
        <v>10.3414</v>
      </c>
      <c r="M34" s="66">
        <f t="shared" si="5"/>
        <v>11</v>
      </c>
      <c r="N34" s="65">
        <f>VLOOKUP($A34,'Return Data'!$B$7:$R$1700,17,0)</f>
        <v>10.1129</v>
      </c>
      <c r="O34" s="66">
        <f t="shared" si="8"/>
        <v>17</v>
      </c>
      <c r="P34" s="65">
        <f>VLOOKUP($A34,'Return Data'!$B$7:$R$1700,14,0)</f>
        <v>7.2175000000000002</v>
      </c>
      <c r="Q34" s="66">
        <f t="shared" si="9"/>
        <v>17</v>
      </c>
      <c r="R34" s="65">
        <f>VLOOKUP($A34,'Return Data'!$B$7:$R$1700,16,0)</f>
        <v>9.7020999999999997</v>
      </c>
      <c r="S34" s="67">
        <f t="shared" si="3"/>
        <v>5</v>
      </c>
    </row>
    <row r="35" spans="1:19" x14ac:dyDescent="0.3">
      <c r="A35" s="82" t="s">
        <v>80</v>
      </c>
      <c r="B35" s="64">
        <f>VLOOKUP($A35,'Return Data'!$B$7:$R$1700,3,0)</f>
        <v>44041</v>
      </c>
      <c r="C35" s="65">
        <f>VLOOKUP($A35,'Return Data'!$B$7:$R$1700,4,0)</f>
        <v>19.393799999999999</v>
      </c>
      <c r="D35" s="65">
        <f>VLOOKUP($A35,'Return Data'!$B$7:$R$1700,9,0)</f>
        <v>16.030200000000001</v>
      </c>
      <c r="E35" s="66">
        <f t="shared" si="0"/>
        <v>12</v>
      </c>
      <c r="F35" s="65">
        <f>VLOOKUP($A35,'Return Data'!$B$7:$R$1700,10,0)</f>
        <v>17.156099999999999</v>
      </c>
      <c r="G35" s="66">
        <f t="shared" si="1"/>
        <v>10</v>
      </c>
      <c r="H35" s="65">
        <f>VLOOKUP($A35,'Return Data'!$B$7:$R$1700,11,0)</f>
        <v>16.227699999999999</v>
      </c>
      <c r="I35" s="66">
        <f t="shared" si="2"/>
        <v>7</v>
      </c>
      <c r="J35" s="65">
        <f>VLOOKUP($A35,'Return Data'!$B$7:$R$1700,12,0)</f>
        <v>13.1355</v>
      </c>
      <c r="K35" s="66">
        <f t="shared" si="4"/>
        <v>9</v>
      </c>
      <c r="L35" s="65">
        <f>VLOOKUP($A35,'Return Data'!$B$7:$R$1700,13,0)</f>
        <v>11.3348</v>
      </c>
      <c r="M35" s="66">
        <f t="shared" si="5"/>
        <v>8</v>
      </c>
      <c r="N35" s="65">
        <f>VLOOKUP($A35,'Return Data'!$B$7:$R$1700,17,0)</f>
        <v>11.4293</v>
      </c>
      <c r="O35" s="66">
        <f t="shared" si="8"/>
        <v>13</v>
      </c>
      <c r="P35" s="65">
        <f>VLOOKUP($A35,'Return Data'!$B$7:$R$1700,14,0)</f>
        <v>7.6990999999999996</v>
      </c>
      <c r="Q35" s="66">
        <f t="shared" si="9"/>
        <v>13</v>
      </c>
      <c r="R35" s="65">
        <f>VLOOKUP($A35,'Return Data'!$B$7:$R$1700,16,0)</f>
        <v>7.9931000000000001</v>
      </c>
      <c r="S35" s="67">
        <f t="shared" si="3"/>
        <v>22</v>
      </c>
    </row>
    <row r="36" spans="1:19" x14ac:dyDescent="0.3">
      <c r="A36" s="82" t="s">
        <v>363</v>
      </c>
      <c r="B36" s="64">
        <f>VLOOKUP($A36,'Return Data'!$B$7:$R$1700,3,0)</f>
        <v>44041</v>
      </c>
      <c r="C36" s="65">
        <f>VLOOKUP($A36,'Return Data'!$B$7:$R$1700,4,0)</f>
        <v>0.38840000000000002</v>
      </c>
      <c r="D36" s="65">
        <f>VLOOKUP($A36,'Return Data'!$B$7:$R$1700,9,0)</f>
        <v>8.8346999999999998</v>
      </c>
      <c r="E36" s="66">
        <f t="shared" si="0"/>
        <v>25</v>
      </c>
      <c r="F36" s="65">
        <f>VLOOKUP($A36,'Return Data'!$B$7:$R$1700,10,0)</f>
        <v>8.7584999999999997</v>
      </c>
      <c r="G36" s="66">
        <f t="shared" si="1"/>
        <v>24</v>
      </c>
      <c r="H36" s="65"/>
      <c r="I36" s="66"/>
      <c r="J36" s="65"/>
      <c r="K36" s="66"/>
      <c r="L36" s="65"/>
      <c r="M36" s="66"/>
      <c r="N36" s="65"/>
      <c r="O36" s="66"/>
      <c r="P36" s="65"/>
      <c r="Q36" s="66"/>
      <c r="R36" s="65">
        <f>VLOOKUP($A36,'Return Data'!$B$7:$R$1700,16,0)</f>
        <v>8.8706999999999994</v>
      </c>
      <c r="S36" s="67">
        <f t="shared" si="3"/>
        <v>16</v>
      </c>
    </row>
    <row r="37" spans="1:19" x14ac:dyDescent="0.3">
      <c r="A37" s="82" t="s">
        <v>81</v>
      </c>
      <c r="B37" s="64">
        <f>VLOOKUP($A37,'Return Data'!$B$7:$R$1700,3,0)</f>
        <v>44041</v>
      </c>
      <c r="C37" s="65">
        <f>VLOOKUP($A37,'Return Data'!$B$7:$R$1700,4,0)</f>
        <v>21.937899999999999</v>
      </c>
      <c r="D37" s="65">
        <f>VLOOKUP($A37,'Return Data'!$B$7:$R$1700,9,0)</f>
        <v>15.0129</v>
      </c>
      <c r="E37" s="66">
        <f t="shared" si="0"/>
        <v>14</v>
      </c>
      <c r="F37" s="65">
        <f>VLOOKUP($A37,'Return Data'!$B$7:$R$1700,10,0)</f>
        <v>18.3093</v>
      </c>
      <c r="G37" s="66">
        <f t="shared" si="1"/>
        <v>8</v>
      </c>
      <c r="H37" s="65">
        <f>VLOOKUP($A37,'Return Data'!$B$7:$R$1700,11,0)</f>
        <v>14.396100000000001</v>
      </c>
      <c r="I37" s="66">
        <f>RANK(H37,H$8:H$37,0)</f>
        <v>13</v>
      </c>
      <c r="J37" s="65">
        <f>VLOOKUP($A37,'Return Data'!$B$7:$R$1700,12,0)</f>
        <v>8.1602999999999994</v>
      </c>
      <c r="K37" s="66">
        <f>RANK(J37,J$8:J$37,0)</f>
        <v>24</v>
      </c>
      <c r="L37" s="65">
        <f>VLOOKUP($A37,'Return Data'!$B$7:$R$1700,13,0)</f>
        <v>6.0292000000000003</v>
      </c>
      <c r="M37" s="66">
        <f>RANK(L37,L$8:L$37,0)</f>
        <v>25</v>
      </c>
      <c r="N37" s="65">
        <f>VLOOKUP($A37,'Return Data'!$B$7:$R$1700,17,0)</f>
        <v>2.4666999999999999</v>
      </c>
      <c r="O37" s="66">
        <f>RANK(N37,N$8:N$37,0)</f>
        <v>27</v>
      </c>
      <c r="P37" s="65">
        <f>VLOOKUP($A37,'Return Data'!$B$7:$R$1700,14,0)</f>
        <v>2.3294000000000001</v>
      </c>
      <c r="Q37" s="66">
        <f>RANK(P37,P$8:P$37,0)</f>
        <v>27</v>
      </c>
      <c r="R37" s="65">
        <f>VLOOKUP($A37,'Return Data'!$B$7:$R$1700,16,0)</f>
        <v>7.6726000000000001</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14.743046666666666</v>
      </c>
      <c r="E39" s="88"/>
      <c r="F39" s="89">
        <f>AVERAGE(F8:F37)</f>
        <v>14.091366666666666</v>
      </c>
      <c r="G39" s="88"/>
      <c r="H39" s="89">
        <f>AVERAGE(H8:H37)</f>
        <v>11.194355172413792</v>
      </c>
      <c r="I39" s="88"/>
      <c r="J39" s="89">
        <f>AVERAGE(J8:J37)</f>
        <v>10.810032142857141</v>
      </c>
      <c r="K39" s="88"/>
      <c r="L39" s="89">
        <f>AVERAGE(L8:L37)</f>
        <v>9.46274642857143</v>
      </c>
      <c r="M39" s="88"/>
      <c r="N39" s="89">
        <f>AVERAGE(N8:N37)</f>
        <v>9.8285333333333327</v>
      </c>
      <c r="O39" s="88"/>
      <c r="P39" s="89">
        <f>AVERAGE(P8:P37)</f>
        <v>7.1176296296296293</v>
      </c>
      <c r="Q39" s="88"/>
      <c r="R39" s="89">
        <f>AVERAGE(R8:R37)</f>
        <v>7.3960299999999988</v>
      </c>
      <c r="S39" s="90"/>
    </row>
    <row r="40" spans="1:19" x14ac:dyDescent="0.3">
      <c r="A40" s="87" t="s">
        <v>28</v>
      </c>
      <c r="B40" s="88"/>
      <c r="C40" s="88"/>
      <c r="D40" s="89">
        <f>MIN(D8:D37)</f>
        <v>0</v>
      </c>
      <c r="E40" s="88"/>
      <c r="F40" s="89">
        <f>MIN(F8:F37)</f>
        <v>0</v>
      </c>
      <c r="G40" s="88"/>
      <c r="H40" s="89">
        <f>MIN(H8:H37)</f>
        <v>-50.509300000000003</v>
      </c>
      <c r="I40" s="88"/>
      <c r="J40" s="89">
        <f>MIN(J8:J37)</f>
        <v>-3.5905999999999998</v>
      </c>
      <c r="K40" s="88"/>
      <c r="L40" s="89">
        <f>MIN(L8:L37)</f>
        <v>-1.2627999999999999</v>
      </c>
      <c r="M40" s="88"/>
      <c r="N40" s="89">
        <f>MIN(N8:N37)</f>
        <v>2.4666999999999999</v>
      </c>
      <c r="O40" s="88"/>
      <c r="P40" s="89">
        <f>MIN(P8:P37)</f>
        <v>2.3294000000000001</v>
      </c>
      <c r="Q40" s="88"/>
      <c r="R40" s="89">
        <f>MIN(R8:R37)</f>
        <v>-35.376100000000001</v>
      </c>
      <c r="S40" s="90"/>
    </row>
    <row r="41" spans="1:19" ht="15" thickBot="1" x14ac:dyDescent="0.35">
      <c r="A41" s="91" t="s">
        <v>29</v>
      </c>
      <c r="B41" s="92"/>
      <c r="C41" s="92"/>
      <c r="D41" s="93">
        <f>MAX(D8:D37)</f>
        <v>57.000799999999998</v>
      </c>
      <c r="E41" s="92"/>
      <c r="F41" s="93">
        <f>MAX(F8:F37)</f>
        <v>26.396100000000001</v>
      </c>
      <c r="G41" s="92"/>
      <c r="H41" s="93">
        <f>MAX(H8:H37)</f>
        <v>21.1815</v>
      </c>
      <c r="I41" s="92"/>
      <c r="J41" s="93">
        <f>MAX(J8:J37)</f>
        <v>16.386800000000001</v>
      </c>
      <c r="K41" s="92"/>
      <c r="L41" s="93">
        <f>MAX(L8:L37)</f>
        <v>15.526999999999999</v>
      </c>
      <c r="M41" s="92"/>
      <c r="N41" s="93">
        <f>MAX(N8:N37)</f>
        <v>14.4551</v>
      </c>
      <c r="O41" s="92"/>
      <c r="P41" s="93">
        <f>MAX(P8:P37)</f>
        <v>9.8171999999999997</v>
      </c>
      <c r="Q41" s="92"/>
      <c r="R41" s="93">
        <f>MAX(R8:R37)</f>
        <v>11.288600000000001</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44041</v>
      </c>
      <c r="C8" s="65">
        <f>VLOOKUP($A8,'Return Data'!$B$7:$R$1700,4,0)</f>
        <v>22.992799999999999</v>
      </c>
      <c r="D8" s="65">
        <f>VLOOKUP($A8,'Return Data'!$B$7:$R$1700,9,0)</f>
        <v>26.448799999999999</v>
      </c>
      <c r="E8" s="66">
        <f t="shared" ref="E8:G8" si="0">RANK(D8,D$8:D$41,0)</f>
        <v>2</v>
      </c>
      <c r="F8" s="65">
        <f>VLOOKUP($A8,'Return Data'!$B$7:$R$1700,10,0)</f>
        <v>25.798200000000001</v>
      </c>
      <c r="G8" s="66">
        <f t="shared" si="0"/>
        <v>2</v>
      </c>
      <c r="H8" s="65">
        <f>VLOOKUP($A8,'Return Data'!$B$7:$R$1700,11,0)</f>
        <v>11.163500000000001</v>
      </c>
      <c r="I8" s="66">
        <f t="shared" ref="I8" si="1">RANK(H8,H$8:H$41,0)</f>
        <v>21</v>
      </c>
      <c r="J8" s="65">
        <f>VLOOKUP($A8,'Return Data'!$B$7:$R$1700,12,0)</f>
        <v>3.1806999999999999</v>
      </c>
      <c r="K8" s="66">
        <f t="shared" ref="K8" si="2">RANK(J8,J$8:J$41,0)</f>
        <v>30</v>
      </c>
      <c r="L8" s="65">
        <f>VLOOKUP($A8,'Return Data'!$B$7:$R$1700,13,0)</f>
        <v>1.0821000000000001</v>
      </c>
      <c r="M8" s="66">
        <f t="shared" ref="M8" si="3">RANK(L8,L$8:L$41,0)</f>
        <v>30</v>
      </c>
      <c r="N8" s="65">
        <f>VLOOKUP($A8,'Return Data'!$B$7:$R$1700,17,0)</f>
        <v>4.9591000000000003</v>
      </c>
      <c r="O8" s="66">
        <f t="shared" ref="O8" si="4">RANK(N8,N$8:N$41,0)</f>
        <v>26</v>
      </c>
      <c r="P8" s="65">
        <f>VLOOKUP($A8,'Return Data'!$B$7:$R$1700,14,0)</f>
        <v>3.1032999999999999</v>
      </c>
      <c r="Q8" s="66">
        <f t="shared" ref="Q8" si="5">RANK(P8,P$8:P$41,0)</f>
        <v>28</v>
      </c>
      <c r="R8" s="65">
        <f>VLOOKUP($A8,'Return Data'!$B$7:$R$1700,16,0)</f>
        <v>7.6357999999999997</v>
      </c>
      <c r="S8" s="67">
        <f t="shared" ref="S8" si="6">RANK(R8,R$8:R$41,0)</f>
        <v>19</v>
      </c>
    </row>
    <row r="9" spans="1:19" x14ac:dyDescent="0.3">
      <c r="A9" s="82" t="s">
        <v>83</v>
      </c>
      <c r="B9" s="64">
        <f>VLOOKUP($A9,'Return Data'!$B$7:$R$1700,3,0)</f>
        <v>44041</v>
      </c>
      <c r="C9" s="65">
        <f>VLOOKUP($A9,'Return Data'!$B$7:$R$1700,4,0)</f>
        <v>33.240600000000001</v>
      </c>
      <c r="D9" s="65">
        <f>VLOOKUP($A9,'Return Data'!$B$7:$R$1700,9,0)</f>
        <v>26.447500000000002</v>
      </c>
      <c r="E9" s="66">
        <f t="shared" ref="E9:E41" si="7">RANK(D9,D$8:D$41,0)</f>
        <v>3</v>
      </c>
      <c r="F9" s="65">
        <f>VLOOKUP($A9,'Return Data'!$B$7:$R$1700,10,0)</f>
        <v>25.800999999999998</v>
      </c>
      <c r="G9" s="66">
        <f t="shared" ref="G9:G41" si="8">RANK(F9,F$8:F$41,0)</f>
        <v>1</v>
      </c>
      <c r="H9" s="65">
        <f>VLOOKUP($A9,'Return Data'!$B$7:$R$1700,11,0)</f>
        <v>11.1732</v>
      </c>
      <c r="I9" s="66">
        <f t="shared" ref="I9:I41" si="9">RANK(H9,H$8:H$41,0)</f>
        <v>20</v>
      </c>
      <c r="J9" s="65">
        <f>VLOOKUP($A9,'Return Data'!$B$7:$R$1700,12,0)</f>
        <v>3.1871</v>
      </c>
      <c r="K9" s="66">
        <f t="shared" ref="K9:K41" si="10">RANK(J9,J$8:J$41,0)</f>
        <v>29</v>
      </c>
      <c r="L9" s="65">
        <f>VLOOKUP($A9,'Return Data'!$B$7:$R$1700,13,0)</f>
        <v>1.0867</v>
      </c>
      <c r="M9" s="66">
        <f t="shared" ref="M9:M41" si="11">RANK(L9,L$8:L$41,0)</f>
        <v>29</v>
      </c>
      <c r="N9" s="65">
        <f>VLOOKUP($A9,'Return Data'!$B$7:$R$1700,17,0)</f>
        <v>4.9621000000000004</v>
      </c>
      <c r="O9" s="66">
        <f t="shared" ref="O9:O41" si="12">RANK(N9,N$8:N$41,0)</f>
        <v>25</v>
      </c>
      <c r="P9" s="65">
        <f>VLOOKUP($A9,'Return Data'!$B$7:$R$1700,14,0)</f>
        <v>3.1052</v>
      </c>
      <c r="Q9" s="66">
        <f t="shared" ref="Q9:Q41" si="13">RANK(P9,P$8:P$41,0)</f>
        <v>27</v>
      </c>
      <c r="R9" s="65">
        <f>VLOOKUP($A9,'Return Data'!$B$7:$R$1700,16,0)</f>
        <v>7.8747999999999996</v>
      </c>
      <c r="S9" s="67">
        <f t="shared" ref="S9:S41" si="14">RANK(R9,R$8:R$41,0)</f>
        <v>18</v>
      </c>
    </row>
    <row r="10" spans="1:19" x14ac:dyDescent="0.3">
      <c r="A10" s="82" t="s">
        <v>84</v>
      </c>
      <c r="B10" s="64">
        <f>VLOOKUP($A10,'Return Data'!$B$7:$R$1700,3,0)</f>
        <v>44041</v>
      </c>
      <c r="C10" s="65">
        <f>VLOOKUP($A10,'Return Data'!$B$7:$R$1700,4,0)</f>
        <v>0.96740000000000004</v>
      </c>
      <c r="D10" s="65">
        <f>VLOOKUP($A10,'Return Data'!$B$7:$R$1700,9,0)</f>
        <v>0</v>
      </c>
      <c r="E10" s="66">
        <f t="shared" si="7"/>
        <v>33</v>
      </c>
      <c r="F10" s="65">
        <f>VLOOKUP($A10,'Return Data'!$B$7:$R$1700,10,0)</f>
        <v>0</v>
      </c>
      <c r="G10" s="66">
        <f t="shared" si="8"/>
        <v>33</v>
      </c>
      <c r="H10" s="65">
        <f>VLOOKUP($A10,'Return Data'!$B$7:$R$1700,11,0)</f>
        <v>-50.501899999999999</v>
      </c>
      <c r="I10" s="66">
        <f t="shared" si="9"/>
        <v>32</v>
      </c>
      <c r="J10" s="65"/>
      <c r="K10" s="66"/>
      <c r="L10" s="65"/>
      <c r="M10" s="66"/>
      <c r="N10" s="65"/>
      <c r="O10" s="66"/>
      <c r="P10" s="65"/>
      <c r="Q10" s="66"/>
      <c r="R10" s="65">
        <f>VLOOKUP($A10,'Return Data'!$B$7:$R$1700,16,0)</f>
        <v>-35.368899999999996</v>
      </c>
      <c r="S10" s="67">
        <f t="shared" si="14"/>
        <v>33</v>
      </c>
    </row>
    <row r="11" spans="1:19" x14ac:dyDescent="0.3">
      <c r="A11" s="82" t="s">
        <v>85</v>
      </c>
      <c r="B11" s="64">
        <f>VLOOKUP($A11,'Return Data'!$B$7:$R$1700,3,0)</f>
        <v>44041</v>
      </c>
      <c r="C11" s="65">
        <f>VLOOKUP($A11,'Return Data'!$B$7:$R$1700,4,0)</f>
        <v>1.3985000000000001</v>
      </c>
      <c r="D11" s="65">
        <f>VLOOKUP($A11,'Return Data'!$B$7:$R$1700,9,0)</f>
        <v>0</v>
      </c>
      <c r="E11" s="66">
        <f t="shared" si="7"/>
        <v>33</v>
      </c>
      <c r="F11" s="65">
        <f>VLOOKUP($A11,'Return Data'!$B$7:$R$1700,10,0)</f>
        <v>0</v>
      </c>
      <c r="G11" s="66">
        <f t="shared" si="8"/>
        <v>33</v>
      </c>
      <c r="H11" s="65">
        <f>VLOOKUP($A11,'Return Data'!$B$7:$R$1700,11,0)</f>
        <v>-50.502200000000002</v>
      </c>
      <c r="I11" s="66">
        <f t="shared" si="9"/>
        <v>33</v>
      </c>
      <c r="J11" s="65"/>
      <c r="K11" s="66"/>
      <c r="L11" s="65"/>
      <c r="M11" s="66"/>
      <c r="N11" s="65"/>
      <c r="O11" s="66"/>
      <c r="P11" s="65"/>
      <c r="Q11" s="66"/>
      <c r="R11" s="65">
        <f>VLOOKUP($A11,'Return Data'!$B$7:$R$1700,16,0)</f>
        <v>-35.372</v>
      </c>
      <c r="S11" s="67">
        <f t="shared" si="14"/>
        <v>34</v>
      </c>
    </row>
    <row r="12" spans="1:19" x14ac:dyDescent="0.3">
      <c r="A12" s="82" t="s">
        <v>86</v>
      </c>
      <c r="B12" s="64">
        <f>VLOOKUP($A12,'Return Data'!$B$7:$R$1700,3,0)</f>
        <v>44041</v>
      </c>
      <c r="C12" s="65">
        <f>VLOOKUP($A12,'Return Data'!$B$7:$R$1700,4,0)</f>
        <v>22.526</v>
      </c>
      <c r="D12" s="65">
        <f>VLOOKUP($A12,'Return Data'!$B$7:$R$1700,9,0)</f>
        <v>17.9053</v>
      </c>
      <c r="E12" s="66">
        <f t="shared" si="7"/>
        <v>7</v>
      </c>
      <c r="F12" s="65">
        <f>VLOOKUP($A12,'Return Data'!$B$7:$R$1700,10,0)</f>
        <v>24.000800000000002</v>
      </c>
      <c r="G12" s="66">
        <f t="shared" si="8"/>
        <v>3</v>
      </c>
      <c r="H12" s="65">
        <f>VLOOKUP($A12,'Return Data'!$B$7:$R$1700,11,0)</f>
        <v>18.1252</v>
      </c>
      <c r="I12" s="66">
        <f t="shared" si="9"/>
        <v>3</v>
      </c>
      <c r="J12" s="65">
        <f>VLOOKUP($A12,'Return Data'!$B$7:$R$1700,12,0)</f>
        <v>15.6774</v>
      </c>
      <c r="K12" s="66">
        <f t="shared" si="10"/>
        <v>1</v>
      </c>
      <c r="L12" s="65">
        <f>VLOOKUP($A12,'Return Data'!$B$7:$R$1700,13,0)</f>
        <v>13.2155</v>
      </c>
      <c r="M12" s="66">
        <f t="shared" si="11"/>
        <v>2</v>
      </c>
      <c r="N12" s="65">
        <f>VLOOKUP($A12,'Return Data'!$B$7:$R$1700,17,0)</f>
        <v>12.672700000000001</v>
      </c>
      <c r="O12" s="66">
        <f t="shared" si="12"/>
        <v>3</v>
      </c>
      <c r="P12" s="65">
        <f>VLOOKUP($A12,'Return Data'!$B$7:$R$1700,14,0)</f>
        <v>8.8317999999999994</v>
      </c>
      <c r="Q12" s="66">
        <f t="shared" si="13"/>
        <v>3</v>
      </c>
      <c r="R12" s="65">
        <f>VLOOKUP($A12,'Return Data'!$B$7:$R$1700,16,0)</f>
        <v>9.1626999999999992</v>
      </c>
      <c r="S12" s="67">
        <f t="shared" si="14"/>
        <v>3</v>
      </c>
    </row>
    <row r="13" spans="1:19" x14ac:dyDescent="0.3">
      <c r="A13" s="82" t="s">
        <v>87</v>
      </c>
      <c r="B13" s="64">
        <f>VLOOKUP($A13,'Return Data'!$B$7:$R$1700,3,0)</f>
        <v>44041</v>
      </c>
      <c r="C13" s="65">
        <f>VLOOKUP($A13,'Return Data'!$B$7:$R$1700,4,0)</f>
        <v>17.575099999999999</v>
      </c>
      <c r="D13" s="65">
        <f>VLOOKUP($A13,'Return Data'!$B$7:$R$1700,9,0)</f>
        <v>11.481299999999999</v>
      </c>
      <c r="E13" s="66">
        <f t="shared" si="7"/>
        <v>25</v>
      </c>
      <c r="F13" s="65">
        <f>VLOOKUP($A13,'Return Data'!$B$7:$R$1700,10,0)</f>
        <v>5.04</v>
      </c>
      <c r="G13" s="66">
        <f t="shared" si="8"/>
        <v>32</v>
      </c>
      <c r="H13" s="65">
        <f>VLOOKUP($A13,'Return Data'!$B$7:$R$1700,11,0)</f>
        <v>10.121700000000001</v>
      </c>
      <c r="I13" s="66">
        <f t="shared" si="9"/>
        <v>25</v>
      </c>
      <c r="J13" s="65">
        <f>VLOOKUP($A13,'Return Data'!$B$7:$R$1700,12,0)</f>
        <v>8.4754000000000005</v>
      </c>
      <c r="K13" s="66">
        <f t="shared" si="10"/>
        <v>22</v>
      </c>
      <c r="L13" s="65">
        <f>VLOOKUP($A13,'Return Data'!$B$7:$R$1700,13,0)</f>
        <v>7.0160999999999998</v>
      </c>
      <c r="M13" s="66">
        <f t="shared" si="11"/>
        <v>26</v>
      </c>
      <c r="N13" s="65">
        <f>VLOOKUP($A13,'Return Data'!$B$7:$R$1700,17,0)</f>
        <v>3.3308</v>
      </c>
      <c r="O13" s="66">
        <f t="shared" si="12"/>
        <v>28</v>
      </c>
      <c r="P13" s="65">
        <f>VLOOKUP($A13,'Return Data'!$B$7:$R$1700,14,0)</f>
        <v>3.1179000000000001</v>
      </c>
      <c r="Q13" s="66">
        <f t="shared" si="13"/>
        <v>26</v>
      </c>
      <c r="R13" s="65">
        <f>VLOOKUP($A13,'Return Data'!$B$7:$R$1700,16,0)</f>
        <v>7.2237</v>
      </c>
      <c r="S13" s="67">
        <f t="shared" si="14"/>
        <v>23</v>
      </c>
    </row>
    <row r="14" spans="1:19" x14ac:dyDescent="0.3">
      <c r="A14" s="82" t="s">
        <v>88</v>
      </c>
      <c r="B14" s="64">
        <f>VLOOKUP($A14,'Return Data'!$B$7:$R$1700,3,0)</f>
        <v>44041</v>
      </c>
      <c r="C14" s="65">
        <f>VLOOKUP($A14,'Return Data'!$B$7:$R$1700,4,0)</f>
        <v>35.585099999999997</v>
      </c>
      <c r="D14" s="65">
        <f>VLOOKUP($A14,'Return Data'!$B$7:$R$1700,9,0)</f>
        <v>9.7361000000000004</v>
      </c>
      <c r="E14" s="66">
        <f t="shared" si="7"/>
        <v>26</v>
      </c>
      <c r="F14" s="65">
        <f>VLOOKUP($A14,'Return Data'!$B$7:$R$1700,10,0)</f>
        <v>9.3673999999999999</v>
      </c>
      <c r="G14" s="66">
        <f t="shared" si="8"/>
        <v>24</v>
      </c>
      <c r="H14" s="65">
        <f>VLOOKUP($A14,'Return Data'!$B$7:$R$1700,11,0)</f>
        <v>13.1287</v>
      </c>
      <c r="I14" s="66">
        <f t="shared" si="9"/>
        <v>14</v>
      </c>
      <c r="J14" s="65">
        <f>VLOOKUP($A14,'Return Data'!$B$7:$R$1700,12,0)</f>
        <v>10.9039</v>
      </c>
      <c r="K14" s="66">
        <f t="shared" si="10"/>
        <v>14</v>
      </c>
      <c r="L14" s="65">
        <f>VLOOKUP($A14,'Return Data'!$B$7:$R$1700,13,0)</f>
        <v>8.9713999999999992</v>
      </c>
      <c r="M14" s="66">
        <f t="shared" si="11"/>
        <v>18</v>
      </c>
      <c r="N14" s="65">
        <f>VLOOKUP($A14,'Return Data'!$B$7:$R$1700,17,0)</f>
        <v>9.2457999999999991</v>
      </c>
      <c r="O14" s="66">
        <f t="shared" si="12"/>
        <v>16</v>
      </c>
      <c r="P14" s="65">
        <f>VLOOKUP($A14,'Return Data'!$B$7:$R$1700,14,0)</f>
        <v>6.3962000000000003</v>
      </c>
      <c r="Q14" s="66">
        <f t="shared" si="13"/>
        <v>18</v>
      </c>
      <c r="R14" s="65">
        <f>VLOOKUP($A14,'Return Data'!$B$7:$R$1700,16,0)</f>
        <v>8.3338000000000001</v>
      </c>
      <c r="S14" s="67">
        <f t="shared" si="14"/>
        <v>14</v>
      </c>
    </row>
    <row r="15" spans="1:19" x14ac:dyDescent="0.3">
      <c r="A15" s="82" t="s">
        <v>89</v>
      </c>
      <c r="B15" s="64">
        <f>VLOOKUP($A15,'Return Data'!$B$7:$R$1700,3,0)</f>
        <v>44041</v>
      </c>
      <c r="C15" s="65">
        <f>VLOOKUP($A15,'Return Data'!$B$7:$R$1700,4,0)</f>
        <v>23.654900000000001</v>
      </c>
      <c r="D15" s="65">
        <f>VLOOKUP($A15,'Return Data'!$B$7:$R$1700,9,0)</f>
        <v>11.877800000000001</v>
      </c>
      <c r="E15" s="66">
        <f t="shared" si="7"/>
        <v>23</v>
      </c>
      <c r="F15" s="65">
        <f>VLOOKUP($A15,'Return Data'!$B$7:$R$1700,10,0)</f>
        <v>13.956300000000001</v>
      </c>
      <c r="G15" s="66">
        <f t="shared" si="8"/>
        <v>19</v>
      </c>
      <c r="H15" s="65">
        <f>VLOOKUP($A15,'Return Data'!$B$7:$R$1700,11,0)</f>
        <v>14.8431</v>
      </c>
      <c r="I15" s="66">
        <f t="shared" si="9"/>
        <v>9</v>
      </c>
      <c r="J15" s="65">
        <f>VLOOKUP($A15,'Return Data'!$B$7:$R$1700,12,0)</f>
        <v>11.3081</v>
      </c>
      <c r="K15" s="66">
        <f t="shared" si="10"/>
        <v>12</v>
      </c>
      <c r="L15" s="65">
        <f>VLOOKUP($A15,'Return Data'!$B$7:$R$1700,13,0)</f>
        <v>9.0493000000000006</v>
      </c>
      <c r="M15" s="66">
        <f t="shared" si="11"/>
        <v>17</v>
      </c>
      <c r="N15" s="65">
        <f>VLOOKUP($A15,'Return Data'!$B$7:$R$1700,17,0)</f>
        <v>9.9602000000000004</v>
      </c>
      <c r="O15" s="66">
        <f t="shared" si="12"/>
        <v>15</v>
      </c>
      <c r="P15" s="65">
        <f>VLOOKUP($A15,'Return Data'!$B$7:$R$1700,14,0)</f>
        <v>6.4913999999999996</v>
      </c>
      <c r="Q15" s="66">
        <f t="shared" si="13"/>
        <v>16</v>
      </c>
      <c r="R15" s="65">
        <f>VLOOKUP($A15,'Return Data'!$B$7:$R$1700,16,0)</f>
        <v>8.0089000000000006</v>
      </c>
      <c r="S15" s="67">
        <f t="shared" si="14"/>
        <v>17</v>
      </c>
    </row>
    <row r="16" spans="1:19" x14ac:dyDescent="0.3">
      <c r="A16" s="82" t="s">
        <v>90</v>
      </c>
      <c r="B16" s="64">
        <f>VLOOKUP($A16,'Return Data'!$B$7:$R$1700,3,0)</f>
        <v>44041</v>
      </c>
      <c r="C16" s="65">
        <f>VLOOKUP($A16,'Return Data'!$B$7:$R$1700,4,0)</f>
        <v>2582.4600999999998</v>
      </c>
      <c r="D16" s="65">
        <f>VLOOKUP($A16,'Return Data'!$B$7:$R$1700,9,0)</f>
        <v>15.0589</v>
      </c>
      <c r="E16" s="66">
        <f t="shared" si="7"/>
        <v>16</v>
      </c>
      <c r="F16" s="65">
        <f>VLOOKUP($A16,'Return Data'!$B$7:$R$1700,10,0)</f>
        <v>15.245200000000001</v>
      </c>
      <c r="G16" s="66">
        <f t="shared" si="8"/>
        <v>17</v>
      </c>
      <c r="H16" s="65">
        <f>VLOOKUP($A16,'Return Data'!$B$7:$R$1700,11,0)</f>
        <v>19.593399999999999</v>
      </c>
      <c r="I16" s="66">
        <f t="shared" si="9"/>
        <v>2</v>
      </c>
      <c r="J16" s="65">
        <f>VLOOKUP($A16,'Return Data'!$B$7:$R$1700,12,0)</f>
        <v>15.1685</v>
      </c>
      <c r="K16" s="66">
        <f t="shared" si="10"/>
        <v>3</v>
      </c>
      <c r="L16" s="65">
        <f>VLOOKUP($A16,'Return Data'!$B$7:$R$1700,13,0)</f>
        <v>14.7944</v>
      </c>
      <c r="M16" s="66">
        <f t="shared" si="11"/>
        <v>1</v>
      </c>
      <c r="N16" s="65">
        <f>VLOOKUP($A16,'Return Data'!$B$7:$R$1700,17,0)</f>
        <v>13.099399999999999</v>
      </c>
      <c r="O16" s="66">
        <f t="shared" si="12"/>
        <v>2</v>
      </c>
      <c r="P16" s="65">
        <f>VLOOKUP($A16,'Return Data'!$B$7:$R$1700,14,0)</f>
        <v>8.4794</v>
      </c>
      <c r="Q16" s="66">
        <f t="shared" si="13"/>
        <v>4</v>
      </c>
      <c r="R16" s="65">
        <f>VLOOKUP($A16,'Return Data'!$B$7:$R$1700,16,0)</f>
        <v>7.4329000000000001</v>
      </c>
      <c r="S16" s="67">
        <f t="shared" si="14"/>
        <v>22</v>
      </c>
    </row>
    <row r="17" spans="1:19" x14ac:dyDescent="0.3">
      <c r="A17" s="82" t="s">
        <v>91</v>
      </c>
      <c r="B17" s="64">
        <f>VLOOKUP($A17,'Return Data'!$B$7:$R$1700,3,0)</f>
        <v>44041</v>
      </c>
      <c r="C17" s="65">
        <f>VLOOKUP($A17,'Return Data'!$B$7:$R$1700,4,0)</f>
        <v>22.335999999999999</v>
      </c>
      <c r="D17" s="65">
        <f>VLOOKUP($A17,'Return Data'!$B$7:$R$1700,9,0)</f>
        <v>1.3906000000000001</v>
      </c>
      <c r="E17" s="66">
        <f t="shared" si="7"/>
        <v>31</v>
      </c>
      <c r="F17" s="65">
        <f>VLOOKUP($A17,'Return Data'!$B$7:$R$1700,10,0)</f>
        <v>5.1840000000000002</v>
      </c>
      <c r="G17" s="66">
        <f t="shared" si="8"/>
        <v>31</v>
      </c>
      <c r="H17" s="65">
        <f>VLOOKUP($A17,'Return Data'!$B$7:$R$1700,11,0)</f>
        <v>9.3995999999999995</v>
      </c>
      <c r="I17" s="66">
        <f t="shared" si="9"/>
        <v>27</v>
      </c>
      <c r="J17" s="65">
        <f>VLOOKUP($A17,'Return Data'!$B$7:$R$1700,12,0)</f>
        <v>7.8968999999999996</v>
      </c>
      <c r="K17" s="66">
        <f t="shared" si="10"/>
        <v>24</v>
      </c>
      <c r="L17" s="65">
        <f>VLOOKUP($A17,'Return Data'!$B$7:$R$1700,13,0)</f>
        <v>7.1584000000000003</v>
      </c>
      <c r="M17" s="66">
        <f t="shared" si="11"/>
        <v>25</v>
      </c>
      <c r="N17" s="65">
        <f>VLOOKUP($A17,'Return Data'!$B$7:$R$1700,17,0)</f>
        <v>11.191700000000001</v>
      </c>
      <c r="O17" s="66">
        <f t="shared" si="12"/>
        <v>7</v>
      </c>
      <c r="P17" s="65">
        <f>VLOOKUP($A17,'Return Data'!$B$7:$R$1700,14,0)</f>
        <v>7.5548999999999999</v>
      </c>
      <c r="Q17" s="66">
        <f t="shared" si="13"/>
        <v>10</v>
      </c>
      <c r="R17" s="65">
        <f>VLOOKUP($A17,'Return Data'!$B$7:$R$1700,16,0)</f>
        <v>6.8693999999999997</v>
      </c>
      <c r="S17" s="67">
        <f t="shared" si="14"/>
        <v>29</v>
      </c>
    </row>
    <row r="18" spans="1:19" x14ac:dyDescent="0.3">
      <c r="A18" s="82" t="s">
        <v>92</v>
      </c>
      <c r="B18" s="64">
        <f>VLOOKUP($A18,'Return Data'!$B$7:$R$1700,3,0)</f>
        <v>44041</v>
      </c>
      <c r="C18" s="65">
        <f>VLOOKUP($A18,'Return Data'!$B$7:$R$1700,4,0)</f>
        <v>66.509200000000007</v>
      </c>
      <c r="D18" s="65">
        <f>VLOOKUP($A18,'Return Data'!$B$7:$R$1700,9,0)</f>
        <v>0.31290000000000001</v>
      </c>
      <c r="E18" s="66">
        <f t="shared" si="7"/>
        <v>32</v>
      </c>
      <c r="F18" s="65">
        <f>VLOOKUP($A18,'Return Data'!$B$7:$R$1700,10,0)</f>
        <v>8.6636000000000006</v>
      </c>
      <c r="G18" s="66">
        <f t="shared" si="8"/>
        <v>27</v>
      </c>
      <c r="H18" s="65">
        <f>VLOOKUP($A18,'Return Data'!$B$7:$R$1700,11,0)</f>
        <v>-1.7148000000000001</v>
      </c>
      <c r="I18" s="66">
        <f t="shared" si="9"/>
        <v>31</v>
      </c>
      <c r="J18" s="65">
        <f>VLOOKUP($A18,'Return Data'!$B$7:$R$1700,12,0)</f>
        <v>-4.4127999999999998</v>
      </c>
      <c r="K18" s="66">
        <f t="shared" si="10"/>
        <v>31</v>
      </c>
      <c r="L18" s="65">
        <f>VLOOKUP($A18,'Return Data'!$B$7:$R$1700,13,0)</f>
        <v>-2.0985</v>
      </c>
      <c r="M18" s="66">
        <f t="shared" si="11"/>
        <v>31</v>
      </c>
      <c r="N18" s="65">
        <f>VLOOKUP($A18,'Return Data'!$B$7:$R$1700,17,0)</f>
        <v>3.2900999999999998</v>
      </c>
      <c r="O18" s="66">
        <f t="shared" si="12"/>
        <v>29</v>
      </c>
      <c r="P18" s="65">
        <f>VLOOKUP($A18,'Return Data'!$B$7:$R$1700,14,0)</f>
        <v>4.2221000000000002</v>
      </c>
      <c r="Q18" s="66">
        <f t="shared" si="13"/>
        <v>21</v>
      </c>
      <c r="R18" s="65">
        <f>VLOOKUP($A18,'Return Data'!$B$7:$R$1700,16,0)</f>
        <v>8.4278999999999993</v>
      </c>
      <c r="S18" s="67">
        <f t="shared" si="14"/>
        <v>13</v>
      </c>
    </row>
    <row r="19" spans="1:19" x14ac:dyDescent="0.3">
      <c r="A19" s="82" t="s">
        <v>93</v>
      </c>
      <c r="B19" s="64">
        <f>VLOOKUP($A19,'Return Data'!$B$7:$R$1700,3,0)</f>
        <v>44041</v>
      </c>
      <c r="C19" s="65">
        <f>VLOOKUP($A19,'Return Data'!$B$7:$R$1700,4,0)</f>
        <v>66.3352</v>
      </c>
      <c r="D19" s="65">
        <f>VLOOKUP($A19,'Return Data'!$B$7:$R$1700,9,0)</f>
        <v>15.5816</v>
      </c>
      <c r="E19" s="66">
        <f t="shared" si="7"/>
        <v>10</v>
      </c>
      <c r="F19" s="65">
        <f>VLOOKUP($A19,'Return Data'!$B$7:$R$1700,10,0)</f>
        <v>19.215900000000001</v>
      </c>
      <c r="G19" s="66">
        <f t="shared" si="8"/>
        <v>7</v>
      </c>
      <c r="H19" s="65">
        <f>VLOOKUP($A19,'Return Data'!$B$7:$R$1700,11,0)</f>
        <v>10.8727</v>
      </c>
      <c r="I19" s="66">
        <f t="shared" si="9"/>
        <v>22</v>
      </c>
      <c r="J19" s="65">
        <f>VLOOKUP($A19,'Return Data'!$B$7:$R$1700,12,0)</f>
        <v>9.7393999999999998</v>
      </c>
      <c r="K19" s="66">
        <f t="shared" si="10"/>
        <v>19</v>
      </c>
      <c r="L19" s="65">
        <f>VLOOKUP($A19,'Return Data'!$B$7:$R$1700,13,0)</f>
        <v>9.0894999999999992</v>
      </c>
      <c r="M19" s="66">
        <f t="shared" si="11"/>
        <v>14</v>
      </c>
      <c r="N19" s="65">
        <f>VLOOKUP($A19,'Return Data'!$B$7:$R$1700,17,0)</f>
        <v>6.2946999999999997</v>
      </c>
      <c r="O19" s="66">
        <f t="shared" si="12"/>
        <v>22</v>
      </c>
      <c r="P19" s="65">
        <f>VLOOKUP($A19,'Return Data'!$B$7:$R$1700,14,0)</f>
        <v>4.1482000000000001</v>
      </c>
      <c r="Q19" s="66">
        <f t="shared" si="13"/>
        <v>22</v>
      </c>
      <c r="R19" s="65">
        <f>VLOOKUP($A19,'Return Data'!$B$7:$R$1700,16,0)</f>
        <v>8.4715000000000007</v>
      </c>
      <c r="S19" s="67">
        <f t="shared" si="14"/>
        <v>10</v>
      </c>
    </row>
    <row r="20" spans="1:19" x14ac:dyDescent="0.3">
      <c r="A20" s="82" t="s">
        <v>94</v>
      </c>
      <c r="B20" s="64">
        <f>VLOOKUP($A20,'Return Data'!$B$7:$R$1700,3,0)</f>
        <v>44041</v>
      </c>
      <c r="C20" s="65">
        <f>VLOOKUP($A20,'Return Data'!$B$7:$R$1700,4,0)</f>
        <v>66.3352</v>
      </c>
      <c r="D20" s="65">
        <f>VLOOKUP($A20,'Return Data'!$B$7:$R$1700,9,0)</f>
        <v>15.5816</v>
      </c>
      <c r="E20" s="66">
        <f t="shared" si="7"/>
        <v>10</v>
      </c>
      <c r="F20" s="65">
        <f>VLOOKUP($A20,'Return Data'!$B$7:$R$1700,10,0)</f>
        <v>19.215900000000001</v>
      </c>
      <c r="G20" s="66">
        <f t="shared" si="8"/>
        <v>7</v>
      </c>
      <c r="H20" s="65">
        <f>VLOOKUP($A20,'Return Data'!$B$7:$R$1700,11,0)</f>
        <v>10.8727</v>
      </c>
      <c r="I20" s="66">
        <f t="shared" si="9"/>
        <v>22</v>
      </c>
      <c r="J20" s="65">
        <f>VLOOKUP($A20,'Return Data'!$B$7:$R$1700,12,0)</f>
        <v>9.7393999999999998</v>
      </c>
      <c r="K20" s="66">
        <f t="shared" si="10"/>
        <v>19</v>
      </c>
      <c r="L20" s="65">
        <f>VLOOKUP($A20,'Return Data'!$B$7:$R$1700,13,0)</f>
        <v>9.0894999999999992</v>
      </c>
      <c r="M20" s="66">
        <f t="shared" si="11"/>
        <v>14</v>
      </c>
      <c r="N20" s="65">
        <f>VLOOKUP($A20,'Return Data'!$B$7:$R$1700,17,0)</f>
        <v>6.2946999999999997</v>
      </c>
      <c r="O20" s="66">
        <f t="shared" si="12"/>
        <v>22</v>
      </c>
      <c r="P20" s="65">
        <f>VLOOKUP($A20,'Return Data'!$B$7:$R$1700,14,0)</f>
        <v>4.1482000000000001</v>
      </c>
      <c r="Q20" s="66">
        <f t="shared" si="13"/>
        <v>22</v>
      </c>
      <c r="R20" s="65">
        <f>VLOOKUP($A20,'Return Data'!$B$7:$R$1700,16,0)</f>
        <v>8.4715000000000007</v>
      </c>
      <c r="S20" s="67">
        <f t="shared" si="14"/>
        <v>10</v>
      </c>
    </row>
    <row r="21" spans="1:19" x14ac:dyDescent="0.3">
      <c r="A21" s="82" t="s">
        <v>95</v>
      </c>
      <c r="B21" s="64">
        <f>VLOOKUP($A21,'Return Data'!$B$7:$R$1700,3,0)</f>
        <v>44041</v>
      </c>
      <c r="C21" s="65">
        <f>VLOOKUP($A21,'Return Data'!$B$7:$R$1700,4,0)</f>
        <v>66.3352</v>
      </c>
      <c r="D21" s="65">
        <f>VLOOKUP($A21,'Return Data'!$B$7:$R$1700,9,0)</f>
        <v>15.5816</v>
      </c>
      <c r="E21" s="66">
        <f t="shared" si="7"/>
        <v>10</v>
      </c>
      <c r="F21" s="65">
        <f>VLOOKUP($A21,'Return Data'!$B$7:$R$1700,10,0)</f>
        <v>19.215900000000001</v>
      </c>
      <c r="G21" s="66">
        <f t="shared" si="8"/>
        <v>7</v>
      </c>
      <c r="H21" s="65">
        <f>VLOOKUP($A21,'Return Data'!$B$7:$R$1700,11,0)</f>
        <v>10.8727</v>
      </c>
      <c r="I21" s="66">
        <f t="shared" si="9"/>
        <v>22</v>
      </c>
      <c r="J21" s="65">
        <f>VLOOKUP($A21,'Return Data'!$B$7:$R$1700,12,0)</f>
        <v>9.7393999999999998</v>
      </c>
      <c r="K21" s="66">
        <f t="shared" si="10"/>
        <v>19</v>
      </c>
      <c r="L21" s="65">
        <f>VLOOKUP($A21,'Return Data'!$B$7:$R$1700,13,0)</f>
        <v>9.0894999999999992</v>
      </c>
      <c r="M21" s="66">
        <f t="shared" si="11"/>
        <v>14</v>
      </c>
      <c r="N21" s="65">
        <f>VLOOKUP($A21,'Return Data'!$B$7:$R$1700,17,0)</f>
        <v>6.2946999999999997</v>
      </c>
      <c r="O21" s="66">
        <f t="shared" si="12"/>
        <v>22</v>
      </c>
      <c r="P21" s="65">
        <f>VLOOKUP($A21,'Return Data'!$B$7:$R$1700,14,0)</f>
        <v>4.1482000000000001</v>
      </c>
      <c r="Q21" s="66">
        <f t="shared" si="13"/>
        <v>22</v>
      </c>
      <c r="R21" s="65">
        <f>VLOOKUP($A21,'Return Data'!$B$7:$R$1700,16,0)</f>
        <v>8.4715000000000007</v>
      </c>
      <c r="S21" s="67">
        <f t="shared" si="14"/>
        <v>10</v>
      </c>
    </row>
    <row r="22" spans="1:19" x14ac:dyDescent="0.3">
      <c r="A22" s="82" t="s">
        <v>96</v>
      </c>
      <c r="B22" s="64">
        <f>VLOOKUP($A22,'Return Data'!$B$7:$R$1700,3,0)</f>
        <v>44041</v>
      </c>
      <c r="C22" s="65">
        <f>VLOOKUP($A22,'Return Data'!$B$7:$R$1700,4,0)</f>
        <v>27.8537</v>
      </c>
      <c r="D22" s="65">
        <f>VLOOKUP($A22,'Return Data'!$B$7:$R$1700,9,0)</f>
        <v>9.6507000000000005</v>
      </c>
      <c r="E22" s="66">
        <f t="shared" si="7"/>
        <v>27</v>
      </c>
      <c r="F22" s="65">
        <f>VLOOKUP($A22,'Return Data'!$B$7:$R$1700,10,0)</f>
        <v>14.408799999999999</v>
      </c>
      <c r="G22" s="66">
        <f t="shared" si="8"/>
        <v>18</v>
      </c>
      <c r="H22" s="65">
        <f>VLOOKUP($A22,'Return Data'!$B$7:$R$1700,11,0)</f>
        <v>12.6242</v>
      </c>
      <c r="I22" s="66">
        <f t="shared" si="9"/>
        <v>15</v>
      </c>
      <c r="J22" s="65">
        <f>VLOOKUP($A22,'Return Data'!$B$7:$R$1700,12,0)</f>
        <v>10.0114</v>
      </c>
      <c r="K22" s="66">
        <f t="shared" si="10"/>
        <v>17</v>
      </c>
      <c r="L22" s="65">
        <f>VLOOKUP($A22,'Return Data'!$B$7:$R$1700,13,0)</f>
        <v>8.6461000000000006</v>
      </c>
      <c r="M22" s="66">
        <f t="shared" si="11"/>
        <v>20</v>
      </c>
      <c r="N22" s="65">
        <f>VLOOKUP($A22,'Return Data'!$B$7:$R$1700,17,0)</f>
        <v>10.697800000000001</v>
      </c>
      <c r="O22" s="66">
        <f t="shared" si="12"/>
        <v>13</v>
      </c>
      <c r="P22" s="65">
        <f>VLOOKUP($A22,'Return Data'!$B$7:$R$1700,14,0)</f>
        <v>6.6672000000000002</v>
      </c>
      <c r="Q22" s="66">
        <f t="shared" si="13"/>
        <v>15</v>
      </c>
      <c r="R22" s="65">
        <f>VLOOKUP($A22,'Return Data'!$B$7:$R$1700,16,0)</f>
        <v>8.3153000000000006</v>
      </c>
      <c r="S22" s="67">
        <f t="shared" si="14"/>
        <v>15</v>
      </c>
    </row>
    <row r="23" spans="1:19" x14ac:dyDescent="0.3">
      <c r="A23" s="82" t="s">
        <v>97</v>
      </c>
      <c r="B23" s="64">
        <f>VLOOKUP($A23,'Return Data'!$B$7:$R$1700,3,0)</f>
        <v>44041</v>
      </c>
      <c r="C23" s="65">
        <f>VLOOKUP($A23,'Return Data'!$B$7:$R$1700,4,0)</f>
        <v>27.0396</v>
      </c>
      <c r="D23" s="65">
        <f>VLOOKUP($A23,'Return Data'!$B$7:$R$1700,9,0)</f>
        <v>22.4922</v>
      </c>
      <c r="E23" s="66">
        <f t="shared" si="7"/>
        <v>4</v>
      </c>
      <c r="F23" s="65">
        <f>VLOOKUP($A23,'Return Data'!$B$7:$R$1700,10,0)</f>
        <v>19.705300000000001</v>
      </c>
      <c r="G23" s="66">
        <f t="shared" si="8"/>
        <v>6</v>
      </c>
      <c r="H23" s="65">
        <f>VLOOKUP($A23,'Return Data'!$B$7:$R$1700,11,0)</f>
        <v>15.909700000000001</v>
      </c>
      <c r="I23" s="66">
        <f t="shared" si="9"/>
        <v>7</v>
      </c>
      <c r="J23" s="65">
        <f>VLOOKUP($A23,'Return Data'!$B$7:$R$1700,12,0)</f>
        <v>14.263400000000001</v>
      </c>
      <c r="K23" s="66">
        <f t="shared" si="10"/>
        <v>4</v>
      </c>
      <c r="L23" s="65">
        <f>VLOOKUP($A23,'Return Data'!$B$7:$R$1700,13,0)</f>
        <v>12.3344</v>
      </c>
      <c r="M23" s="66">
        <f t="shared" si="11"/>
        <v>4</v>
      </c>
      <c r="N23" s="65">
        <f>VLOOKUP($A23,'Return Data'!$B$7:$R$1700,17,0)</f>
        <v>11.164999999999999</v>
      </c>
      <c r="O23" s="66">
        <f t="shared" si="12"/>
        <v>8</v>
      </c>
      <c r="P23" s="65">
        <f>VLOOKUP($A23,'Return Data'!$B$7:$R$1700,14,0)</f>
        <v>8.1419999999999995</v>
      </c>
      <c r="Q23" s="66">
        <f t="shared" si="13"/>
        <v>6</v>
      </c>
      <c r="R23" s="65">
        <f>VLOOKUP($A23,'Return Data'!$B$7:$R$1700,16,0)</f>
        <v>9.9083000000000006</v>
      </c>
      <c r="S23" s="67">
        <f t="shared" si="14"/>
        <v>1</v>
      </c>
    </row>
    <row r="24" spans="1:19" x14ac:dyDescent="0.3">
      <c r="A24" s="82" t="s">
        <v>98</v>
      </c>
      <c r="B24" s="64">
        <f>VLOOKUP($A24,'Return Data'!$B$7:$R$1700,3,0)</f>
        <v>44041</v>
      </c>
      <c r="C24" s="65">
        <f>VLOOKUP($A24,'Return Data'!$B$7:$R$1700,4,0)</f>
        <v>16.727399999999999</v>
      </c>
      <c r="D24" s="65">
        <f>VLOOKUP($A24,'Return Data'!$B$7:$R$1700,9,0)</f>
        <v>20.930700000000002</v>
      </c>
      <c r="E24" s="66">
        <f t="shared" si="7"/>
        <v>5</v>
      </c>
      <c r="F24" s="65">
        <f>VLOOKUP($A24,'Return Data'!$B$7:$R$1700,10,0)</f>
        <v>21.542100000000001</v>
      </c>
      <c r="G24" s="66">
        <f t="shared" si="8"/>
        <v>5</v>
      </c>
      <c r="H24" s="65">
        <f>VLOOKUP($A24,'Return Data'!$B$7:$R$1700,11,0)</f>
        <v>12.421200000000001</v>
      </c>
      <c r="I24" s="66">
        <f t="shared" si="9"/>
        <v>16</v>
      </c>
      <c r="J24" s="65">
        <f>VLOOKUP($A24,'Return Data'!$B$7:$R$1700,12,0)</f>
        <v>11.3582</v>
      </c>
      <c r="K24" s="66">
        <f t="shared" si="10"/>
        <v>11</v>
      </c>
      <c r="L24" s="65">
        <f>VLOOKUP($A24,'Return Data'!$B$7:$R$1700,13,0)</f>
        <v>8.8406000000000002</v>
      </c>
      <c r="M24" s="66">
        <f t="shared" si="11"/>
        <v>19</v>
      </c>
      <c r="N24" s="65">
        <f>VLOOKUP($A24,'Return Data'!$B$7:$R$1700,17,0)</f>
        <v>8.1334</v>
      </c>
      <c r="O24" s="66">
        <f t="shared" si="12"/>
        <v>18</v>
      </c>
      <c r="P24" s="65">
        <f>VLOOKUP($A24,'Return Data'!$B$7:$R$1700,14,0)</f>
        <v>5.0019</v>
      </c>
      <c r="Q24" s="66">
        <f t="shared" si="13"/>
        <v>20</v>
      </c>
      <c r="R24" s="65">
        <f>VLOOKUP($A24,'Return Data'!$B$7:$R$1700,16,0)</f>
        <v>6.2843</v>
      </c>
      <c r="S24" s="67">
        <f t="shared" si="14"/>
        <v>30</v>
      </c>
    </row>
    <row r="25" spans="1:19" x14ac:dyDescent="0.3">
      <c r="A25" s="82" t="s">
        <v>99</v>
      </c>
      <c r="B25" s="64">
        <f>VLOOKUP($A25,'Return Data'!$B$7:$R$1700,3,0)</f>
        <v>44041</v>
      </c>
      <c r="C25" s="65">
        <f>VLOOKUP($A25,'Return Data'!$B$7:$R$1700,4,0)</f>
        <v>26.812000000000001</v>
      </c>
      <c r="D25" s="65">
        <f>VLOOKUP($A25,'Return Data'!$B$7:$R$1700,9,0)</f>
        <v>17.1553</v>
      </c>
      <c r="E25" s="66">
        <f t="shared" si="7"/>
        <v>8</v>
      </c>
      <c r="F25" s="65">
        <f>VLOOKUP($A25,'Return Data'!$B$7:$R$1700,10,0)</f>
        <v>18.537099999999999</v>
      </c>
      <c r="G25" s="66">
        <f t="shared" si="8"/>
        <v>10</v>
      </c>
      <c r="H25" s="65">
        <f>VLOOKUP($A25,'Return Data'!$B$7:$R$1700,11,0)</f>
        <v>20.313600000000001</v>
      </c>
      <c r="I25" s="66">
        <f t="shared" si="9"/>
        <v>1</v>
      </c>
      <c r="J25" s="65">
        <f>VLOOKUP($A25,'Return Data'!$B$7:$R$1700,12,0)</f>
        <v>15.511900000000001</v>
      </c>
      <c r="K25" s="66">
        <f t="shared" si="10"/>
        <v>2</v>
      </c>
      <c r="L25" s="65">
        <f>VLOOKUP($A25,'Return Data'!$B$7:$R$1700,13,0)</f>
        <v>13.144</v>
      </c>
      <c r="M25" s="66">
        <f t="shared" si="11"/>
        <v>3</v>
      </c>
      <c r="N25" s="65">
        <f>VLOOKUP($A25,'Return Data'!$B$7:$R$1700,17,0)</f>
        <v>13.6206</v>
      </c>
      <c r="O25" s="66">
        <f t="shared" si="12"/>
        <v>1</v>
      </c>
      <c r="P25" s="65">
        <f>VLOOKUP($A25,'Return Data'!$B$7:$R$1700,14,0)</f>
        <v>8.8764000000000003</v>
      </c>
      <c r="Q25" s="66">
        <f t="shared" si="13"/>
        <v>2</v>
      </c>
      <c r="R25" s="65">
        <f>VLOOKUP($A25,'Return Data'!$B$7:$R$1700,16,0)</f>
        <v>8.8219999999999992</v>
      </c>
      <c r="S25" s="67">
        <f t="shared" si="14"/>
        <v>7</v>
      </c>
    </row>
    <row r="26" spans="1:19" x14ac:dyDescent="0.3">
      <c r="A26" s="82" t="s">
        <v>100</v>
      </c>
      <c r="B26" s="64">
        <f>VLOOKUP($A26,'Return Data'!$B$7:$R$1700,3,0)</f>
        <v>44041</v>
      </c>
      <c r="C26" s="65">
        <f>VLOOKUP($A26,'Return Data'!$B$7:$R$1700,4,0)</f>
        <v>16.2532</v>
      </c>
      <c r="D26" s="65">
        <f>VLOOKUP($A26,'Return Data'!$B$7:$R$1700,9,0)</f>
        <v>15.503299999999999</v>
      </c>
      <c r="E26" s="66">
        <f t="shared" si="7"/>
        <v>15</v>
      </c>
      <c r="F26" s="65">
        <f>VLOOKUP($A26,'Return Data'!$B$7:$R$1700,10,0)</f>
        <v>11.2179</v>
      </c>
      <c r="G26" s="66">
        <f t="shared" si="8"/>
        <v>22</v>
      </c>
      <c r="H26" s="65">
        <f>VLOOKUP($A26,'Return Data'!$B$7:$R$1700,11,0)</f>
        <v>7.9443000000000001</v>
      </c>
      <c r="I26" s="66">
        <f t="shared" si="9"/>
        <v>28</v>
      </c>
      <c r="J26" s="65">
        <f>VLOOKUP($A26,'Return Data'!$B$7:$R$1700,12,0)</f>
        <v>7.6299000000000001</v>
      </c>
      <c r="K26" s="66">
        <f t="shared" si="10"/>
        <v>25</v>
      </c>
      <c r="L26" s="65">
        <f>VLOOKUP($A26,'Return Data'!$B$7:$R$1700,13,0)</f>
        <v>7.7371999999999996</v>
      </c>
      <c r="M26" s="66">
        <f t="shared" si="11"/>
        <v>22</v>
      </c>
      <c r="N26" s="65">
        <f>VLOOKUP($A26,'Return Data'!$B$7:$R$1700,17,0)</f>
        <v>7.5628000000000002</v>
      </c>
      <c r="O26" s="66">
        <f t="shared" si="12"/>
        <v>19</v>
      </c>
      <c r="P26" s="65">
        <f>VLOOKUP($A26,'Return Data'!$B$7:$R$1700,14,0)</f>
        <v>6.4132999999999996</v>
      </c>
      <c r="Q26" s="66">
        <f t="shared" si="13"/>
        <v>17</v>
      </c>
      <c r="R26" s="65">
        <f>VLOOKUP($A26,'Return Data'!$B$7:$R$1700,16,0)</f>
        <v>7.0789</v>
      </c>
      <c r="S26" s="67">
        <f t="shared" si="14"/>
        <v>24</v>
      </c>
    </row>
    <row r="27" spans="1:19" x14ac:dyDescent="0.3">
      <c r="A27" s="82" t="s">
        <v>101</v>
      </c>
      <c r="B27" s="64">
        <f>VLOOKUP($A27,'Return Data'!$B$7:$R$1700,3,0)</f>
        <v>44041</v>
      </c>
      <c r="C27" s="65">
        <f>VLOOKUP($A27,'Return Data'!$B$7:$R$1700,4,0)</f>
        <v>1150.2760000000001</v>
      </c>
      <c r="D27" s="65">
        <f>VLOOKUP($A27,'Return Data'!$B$7:$R$1700,9,0)</f>
        <v>12.946</v>
      </c>
      <c r="E27" s="66">
        <f t="shared" si="7"/>
        <v>20</v>
      </c>
      <c r="F27" s="65">
        <f>VLOOKUP($A27,'Return Data'!$B$7:$R$1700,10,0)</f>
        <v>7.2523</v>
      </c>
      <c r="G27" s="66">
        <f t="shared" si="8"/>
        <v>28</v>
      </c>
      <c r="H27" s="65">
        <f>VLOOKUP($A27,'Return Data'!$B$7:$R$1700,11,0)</f>
        <v>7.6966999999999999</v>
      </c>
      <c r="I27" s="66">
        <f t="shared" si="9"/>
        <v>29</v>
      </c>
      <c r="J27" s="65">
        <f>VLOOKUP($A27,'Return Data'!$B$7:$R$1700,12,0)</f>
        <v>6.9080000000000004</v>
      </c>
      <c r="K27" s="66">
        <f t="shared" si="10"/>
        <v>27</v>
      </c>
      <c r="L27" s="65">
        <f>VLOOKUP($A27,'Return Data'!$B$7:$R$1700,13,0)</f>
        <v>7.1909000000000001</v>
      </c>
      <c r="M27" s="66">
        <f t="shared" si="11"/>
        <v>24</v>
      </c>
      <c r="N27" s="65"/>
      <c r="O27" s="66"/>
      <c r="P27" s="65"/>
      <c r="Q27" s="66"/>
      <c r="R27" s="65">
        <f>VLOOKUP($A27,'Return Data'!$B$7:$R$1700,16,0)</f>
        <v>8.8438999999999997</v>
      </c>
      <c r="S27" s="67">
        <f t="shared" si="14"/>
        <v>6</v>
      </c>
    </row>
    <row r="28" spans="1:19" x14ac:dyDescent="0.3">
      <c r="A28" s="82" t="s">
        <v>102</v>
      </c>
      <c r="B28" s="64">
        <f>VLOOKUP($A28,'Return Data'!$B$7:$R$1700,3,0)</f>
        <v>44041</v>
      </c>
      <c r="C28" s="65">
        <f>VLOOKUP($A28,'Return Data'!$B$7:$R$1700,4,0)</f>
        <v>31.670500000000001</v>
      </c>
      <c r="D28" s="65">
        <f>VLOOKUP($A28,'Return Data'!$B$7:$R$1700,9,0)</f>
        <v>11.6469</v>
      </c>
      <c r="E28" s="66">
        <f t="shared" si="7"/>
        <v>24</v>
      </c>
      <c r="F28" s="65">
        <f>VLOOKUP($A28,'Return Data'!$B$7:$R$1700,10,0)</f>
        <v>15.283799999999999</v>
      </c>
      <c r="G28" s="66">
        <f t="shared" si="8"/>
        <v>16</v>
      </c>
      <c r="H28" s="65">
        <f>VLOOKUP($A28,'Return Data'!$B$7:$R$1700,11,0)</f>
        <v>10.0029</v>
      </c>
      <c r="I28" s="66">
        <f t="shared" si="9"/>
        <v>26</v>
      </c>
      <c r="J28" s="65">
        <f>VLOOKUP($A28,'Return Data'!$B$7:$R$1700,12,0)</f>
        <v>8.2490000000000006</v>
      </c>
      <c r="K28" s="66">
        <f t="shared" si="10"/>
        <v>23</v>
      </c>
      <c r="L28" s="65">
        <f>VLOOKUP($A28,'Return Data'!$B$7:$R$1700,13,0)</f>
        <v>7.5968999999999998</v>
      </c>
      <c r="M28" s="66">
        <f t="shared" si="11"/>
        <v>23</v>
      </c>
      <c r="N28" s="65">
        <f>VLOOKUP($A28,'Return Data'!$B$7:$R$1700,17,0)</f>
        <v>7.4122000000000003</v>
      </c>
      <c r="O28" s="66">
        <f t="shared" si="12"/>
        <v>20</v>
      </c>
      <c r="P28" s="65">
        <f>VLOOKUP($A28,'Return Data'!$B$7:$R$1700,14,0)</f>
        <v>7.3487</v>
      </c>
      <c r="Q28" s="66">
        <f t="shared" si="13"/>
        <v>12</v>
      </c>
      <c r="R28" s="65">
        <f>VLOOKUP($A28,'Return Data'!$B$7:$R$1700,16,0)</f>
        <v>6.9710999999999999</v>
      </c>
      <c r="S28" s="67">
        <f t="shared" si="14"/>
        <v>26</v>
      </c>
    </row>
    <row r="29" spans="1:19" x14ac:dyDescent="0.3">
      <c r="A29" s="82" t="s">
        <v>103</v>
      </c>
      <c r="B29" s="64">
        <f>VLOOKUP($A29,'Return Data'!$B$7:$R$1700,3,0)</f>
        <v>44041</v>
      </c>
      <c r="C29" s="65">
        <f>VLOOKUP($A29,'Return Data'!$B$7:$R$1700,4,0)</f>
        <v>28.3017</v>
      </c>
      <c r="D29" s="65">
        <f>VLOOKUP($A29,'Return Data'!$B$7:$R$1700,9,0)</f>
        <v>15.5167</v>
      </c>
      <c r="E29" s="66">
        <f t="shared" si="7"/>
        <v>14</v>
      </c>
      <c r="F29" s="65">
        <f>VLOOKUP($A29,'Return Data'!$B$7:$R$1700,10,0)</f>
        <v>22.514500000000002</v>
      </c>
      <c r="G29" s="66">
        <f t="shared" si="8"/>
        <v>4</v>
      </c>
      <c r="H29" s="65">
        <f>VLOOKUP($A29,'Return Data'!$B$7:$R$1700,11,0)</f>
        <v>14.7857</v>
      </c>
      <c r="I29" s="66">
        <f t="shared" si="9"/>
        <v>10</v>
      </c>
      <c r="J29" s="65">
        <f>VLOOKUP($A29,'Return Data'!$B$7:$R$1700,12,0)</f>
        <v>12.5153</v>
      </c>
      <c r="K29" s="66">
        <f t="shared" si="10"/>
        <v>9</v>
      </c>
      <c r="L29" s="65">
        <f>VLOOKUP($A29,'Return Data'!$B$7:$R$1700,13,0)</f>
        <v>10.9931</v>
      </c>
      <c r="M29" s="66">
        <f t="shared" si="11"/>
        <v>7</v>
      </c>
      <c r="N29" s="65">
        <f>VLOOKUP($A29,'Return Data'!$B$7:$R$1700,17,0)</f>
        <v>12.1396</v>
      </c>
      <c r="O29" s="66">
        <f t="shared" si="12"/>
        <v>5</v>
      </c>
      <c r="P29" s="65">
        <f>VLOOKUP($A29,'Return Data'!$B$7:$R$1700,14,0)</f>
        <v>9.1483000000000008</v>
      </c>
      <c r="Q29" s="66">
        <f t="shared" si="13"/>
        <v>1</v>
      </c>
      <c r="R29" s="65">
        <f>VLOOKUP($A29,'Return Data'!$B$7:$R$1700,16,0)</f>
        <v>8.9161000000000001</v>
      </c>
      <c r="S29" s="67">
        <f t="shared" si="14"/>
        <v>4</v>
      </c>
    </row>
    <row r="30" spans="1:19" x14ac:dyDescent="0.3">
      <c r="A30" s="82" t="s">
        <v>104</v>
      </c>
      <c r="B30" s="64">
        <f>VLOOKUP($A30,'Return Data'!$B$7:$R$1700,3,0)</f>
        <v>44041</v>
      </c>
      <c r="C30" s="65">
        <f>VLOOKUP($A30,'Return Data'!$B$7:$R$1700,4,0)</f>
        <v>23.0623</v>
      </c>
      <c r="D30" s="65">
        <f>VLOOKUP($A30,'Return Data'!$B$7:$R$1700,9,0)</f>
        <v>13.2957</v>
      </c>
      <c r="E30" s="66">
        <f t="shared" si="7"/>
        <v>18</v>
      </c>
      <c r="F30" s="65">
        <f>VLOOKUP($A30,'Return Data'!$B$7:$R$1700,10,0)</f>
        <v>15.3451</v>
      </c>
      <c r="G30" s="66">
        <f t="shared" si="8"/>
        <v>15</v>
      </c>
      <c r="H30" s="65">
        <f>VLOOKUP($A30,'Return Data'!$B$7:$R$1700,11,0)</f>
        <v>14.667</v>
      </c>
      <c r="I30" s="66">
        <f t="shared" si="9"/>
        <v>11</v>
      </c>
      <c r="J30" s="65">
        <f>VLOOKUP($A30,'Return Data'!$B$7:$R$1700,12,0)</f>
        <v>11.9765</v>
      </c>
      <c r="K30" s="66">
        <f t="shared" si="10"/>
        <v>10</v>
      </c>
      <c r="L30" s="65">
        <f>VLOOKUP($A30,'Return Data'!$B$7:$R$1700,13,0)</f>
        <v>10.4938</v>
      </c>
      <c r="M30" s="66">
        <f t="shared" si="11"/>
        <v>8</v>
      </c>
      <c r="N30" s="65">
        <f>VLOOKUP($A30,'Return Data'!$B$7:$R$1700,17,0)</f>
        <v>11.032299999999999</v>
      </c>
      <c r="O30" s="66">
        <f t="shared" si="12"/>
        <v>11</v>
      </c>
      <c r="P30" s="65">
        <f>VLOOKUP($A30,'Return Data'!$B$7:$R$1700,14,0)</f>
        <v>8.0454000000000008</v>
      </c>
      <c r="Q30" s="66">
        <f t="shared" si="13"/>
        <v>8</v>
      </c>
      <c r="R30" s="65">
        <f>VLOOKUP($A30,'Return Data'!$B$7:$R$1700,16,0)</f>
        <v>6.1852999999999998</v>
      </c>
      <c r="S30" s="67">
        <f t="shared" si="14"/>
        <v>32</v>
      </c>
    </row>
    <row r="31" spans="1:19" x14ac:dyDescent="0.3">
      <c r="A31" s="82" t="s">
        <v>105</v>
      </c>
      <c r="B31" s="64">
        <f>VLOOKUP($A31,'Return Data'!$B$7:$R$1700,3,0)</f>
        <v>44041</v>
      </c>
      <c r="C31" s="65">
        <f>VLOOKUP($A31,'Return Data'!$B$7:$R$1700,4,0)</f>
        <v>13.0258</v>
      </c>
      <c r="D31" s="65">
        <f>VLOOKUP($A31,'Return Data'!$B$7:$R$1700,9,0)</f>
        <v>12.7798</v>
      </c>
      <c r="E31" s="66">
        <f t="shared" si="7"/>
        <v>21</v>
      </c>
      <c r="F31" s="65">
        <f>VLOOKUP($A31,'Return Data'!$B$7:$R$1700,10,0)</f>
        <v>8.7952999999999992</v>
      </c>
      <c r="G31" s="66">
        <f t="shared" si="8"/>
        <v>25</v>
      </c>
      <c r="H31" s="65">
        <f>VLOOKUP($A31,'Return Data'!$B$7:$R$1700,11,0)</f>
        <v>16.089300000000001</v>
      </c>
      <c r="I31" s="66">
        <f t="shared" si="9"/>
        <v>5</v>
      </c>
      <c r="J31" s="65">
        <f>VLOOKUP($A31,'Return Data'!$B$7:$R$1700,12,0)</f>
        <v>12.891</v>
      </c>
      <c r="K31" s="66">
        <f t="shared" si="10"/>
        <v>6</v>
      </c>
      <c r="L31" s="65">
        <f>VLOOKUP($A31,'Return Data'!$B$7:$R$1700,13,0)</f>
        <v>10.4055</v>
      </c>
      <c r="M31" s="66">
        <f t="shared" si="11"/>
        <v>9</v>
      </c>
      <c r="N31" s="65">
        <f>VLOOKUP($A31,'Return Data'!$B$7:$R$1700,17,0)</f>
        <v>11.7996</v>
      </c>
      <c r="O31" s="66">
        <f t="shared" si="12"/>
        <v>6</v>
      </c>
      <c r="P31" s="65">
        <f>VLOOKUP($A31,'Return Data'!$B$7:$R$1700,14,0)</f>
        <v>8.0686999999999998</v>
      </c>
      <c r="Q31" s="66">
        <f t="shared" si="13"/>
        <v>7</v>
      </c>
      <c r="R31" s="65">
        <f>VLOOKUP($A31,'Return Data'!$B$7:$R$1700,16,0)</f>
        <v>8.2088999999999999</v>
      </c>
      <c r="S31" s="67">
        <f t="shared" si="14"/>
        <v>16</v>
      </c>
    </row>
    <row r="32" spans="1:19" x14ac:dyDescent="0.3">
      <c r="A32" s="82" t="s">
        <v>106</v>
      </c>
      <c r="B32" s="64">
        <f>VLOOKUP($A32,'Return Data'!$B$7:$R$1700,3,0)</f>
        <v>44041</v>
      </c>
      <c r="C32" s="65">
        <f>VLOOKUP($A32,'Return Data'!$B$7:$R$1700,4,0)</f>
        <v>28.511800000000001</v>
      </c>
      <c r="D32" s="65">
        <f>VLOOKUP($A32,'Return Data'!$B$7:$R$1700,9,0)</f>
        <v>18.4146</v>
      </c>
      <c r="E32" s="66">
        <f t="shared" si="7"/>
        <v>6</v>
      </c>
      <c r="F32" s="65">
        <f>VLOOKUP($A32,'Return Data'!$B$7:$R$1700,10,0)</f>
        <v>15.367800000000001</v>
      </c>
      <c r="G32" s="66">
        <f t="shared" si="8"/>
        <v>14</v>
      </c>
      <c r="H32" s="65">
        <f>VLOOKUP($A32,'Return Data'!$B$7:$R$1700,11,0)</f>
        <v>17.946000000000002</v>
      </c>
      <c r="I32" s="66">
        <f t="shared" si="9"/>
        <v>4</v>
      </c>
      <c r="J32" s="65">
        <f>VLOOKUP($A32,'Return Data'!$B$7:$R$1700,12,0)</f>
        <v>12.576000000000001</v>
      </c>
      <c r="K32" s="66">
        <f t="shared" si="10"/>
        <v>8</v>
      </c>
      <c r="L32" s="65">
        <f>VLOOKUP($A32,'Return Data'!$B$7:$R$1700,13,0)</f>
        <v>10.194100000000001</v>
      </c>
      <c r="M32" s="66">
        <f t="shared" si="11"/>
        <v>10</v>
      </c>
      <c r="N32" s="65">
        <f>VLOOKUP($A32,'Return Data'!$B$7:$R$1700,17,0)</f>
        <v>10.948600000000001</v>
      </c>
      <c r="O32" s="66">
        <f t="shared" si="12"/>
        <v>12</v>
      </c>
      <c r="P32" s="65">
        <f>VLOOKUP($A32,'Return Data'!$B$7:$R$1700,14,0)</f>
        <v>7.0144000000000002</v>
      </c>
      <c r="Q32" s="66">
        <f t="shared" si="13"/>
        <v>14</v>
      </c>
      <c r="R32" s="65">
        <f>VLOOKUP($A32,'Return Data'!$B$7:$R$1700,16,0)</f>
        <v>6.8956</v>
      </c>
      <c r="S32" s="67">
        <f t="shared" si="14"/>
        <v>28</v>
      </c>
    </row>
    <row r="33" spans="1:19" x14ac:dyDescent="0.3">
      <c r="A33" s="82" t="s">
        <v>107</v>
      </c>
      <c r="B33" s="64">
        <f>VLOOKUP($A33,'Return Data'!$B$7:$R$1700,3,0)</f>
        <v>44041</v>
      </c>
      <c r="C33" s="65">
        <f>VLOOKUP($A33,'Return Data'!$B$7:$R$1700,4,0)</f>
        <v>2046.3263999999999</v>
      </c>
      <c r="D33" s="65">
        <f>VLOOKUP($A33,'Return Data'!$B$7:$R$1700,9,0)</f>
        <v>12.045199999999999</v>
      </c>
      <c r="E33" s="66">
        <f t="shared" si="7"/>
        <v>22</v>
      </c>
      <c r="F33" s="65">
        <f>VLOOKUP($A33,'Return Data'!$B$7:$R$1700,10,0)</f>
        <v>13.117800000000001</v>
      </c>
      <c r="G33" s="66">
        <f t="shared" si="8"/>
        <v>21</v>
      </c>
      <c r="H33" s="65">
        <f>VLOOKUP($A33,'Return Data'!$B$7:$R$1700,11,0)</f>
        <v>12.0298</v>
      </c>
      <c r="I33" s="66">
        <f t="shared" si="9"/>
        <v>18</v>
      </c>
      <c r="J33" s="65">
        <f>VLOOKUP($A33,'Return Data'!$B$7:$R$1700,12,0)</f>
        <v>10.322100000000001</v>
      </c>
      <c r="K33" s="66">
        <f t="shared" si="10"/>
        <v>16</v>
      </c>
      <c r="L33" s="65">
        <f>VLOOKUP($A33,'Return Data'!$B$7:$R$1700,13,0)</f>
        <v>9.3192000000000004</v>
      </c>
      <c r="M33" s="66">
        <f t="shared" si="11"/>
        <v>12</v>
      </c>
      <c r="N33" s="65">
        <f>VLOOKUP($A33,'Return Data'!$B$7:$R$1700,17,0)</f>
        <v>11.149900000000001</v>
      </c>
      <c r="O33" s="66">
        <f t="shared" si="12"/>
        <v>10</v>
      </c>
      <c r="P33" s="65">
        <f>VLOOKUP($A33,'Return Data'!$B$7:$R$1700,14,0)</f>
        <v>7.6497000000000002</v>
      </c>
      <c r="Q33" s="66">
        <f t="shared" si="13"/>
        <v>9</v>
      </c>
      <c r="R33" s="65">
        <f>VLOOKUP($A33,'Return Data'!$B$7:$R$1700,16,0)</f>
        <v>8.7347999999999999</v>
      </c>
      <c r="S33" s="67">
        <f t="shared" si="14"/>
        <v>8</v>
      </c>
    </row>
    <row r="34" spans="1:19" x14ac:dyDescent="0.3">
      <c r="A34" s="82" t="s">
        <v>108</v>
      </c>
      <c r="B34" s="64">
        <f>VLOOKUP($A34,'Return Data'!$B$7:$R$1700,3,0)</f>
        <v>44041</v>
      </c>
      <c r="C34" s="65">
        <f>VLOOKUP($A34,'Return Data'!$B$7:$R$1700,4,0)</f>
        <v>31.942599999999999</v>
      </c>
      <c r="D34" s="65">
        <f>VLOOKUP($A34,'Return Data'!$B$7:$R$1700,9,0)</f>
        <v>56.594499999999996</v>
      </c>
      <c r="E34" s="66">
        <f t="shared" si="7"/>
        <v>1</v>
      </c>
      <c r="F34" s="65">
        <f>VLOOKUP($A34,'Return Data'!$B$7:$R$1700,10,0)</f>
        <v>9.6902000000000008</v>
      </c>
      <c r="G34" s="66">
        <f t="shared" si="8"/>
        <v>23</v>
      </c>
      <c r="H34" s="65">
        <f>VLOOKUP($A34,'Return Data'!$B$7:$R$1700,11,0)</f>
        <v>12.044499999999999</v>
      </c>
      <c r="I34" s="66">
        <f t="shared" si="9"/>
        <v>17</v>
      </c>
      <c r="J34" s="65">
        <f>VLOOKUP($A34,'Return Data'!$B$7:$R$1700,12,0)</f>
        <v>9.7812999999999999</v>
      </c>
      <c r="K34" s="66">
        <f t="shared" si="10"/>
        <v>18</v>
      </c>
      <c r="L34" s="65">
        <f>VLOOKUP($A34,'Return Data'!$B$7:$R$1700,13,0)</f>
        <v>8.3237000000000005</v>
      </c>
      <c r="M34" s="66">
        <f t="shared" si="11"/>
        <v>21</v>
      </c>
      <c r="N34" s="65">
        <f>VLOOKUP($A34,'Return Data'!$B$7:$R$1700,17,0)</f>
        <v>4.1519000000000004</v>
      </c>
      <c r="O34" s="66">
        <f t="shared" si="12"/>
        <v>27</v>
      </c>
      <c r="P34" s="65">
        <f>VLOOKUP($A34,'Return Data'!$B$7:$R$1700,14,0)</f>
        <v>3.0703999999999998</v>
      </c>
      <c r="Q34" s="66">
        <f t="shared" si="13"/>
        <v>29</v>
      </c>
      <c r="R34" s="65">
        <f>VLOOKUP($A34,'Return Data'!$B$7:$R$1700,16,0)</f>
        <v>6.9577</v>
      </c>
      <c r="S34" s="67">
        <f t="shared" si="14"/>
        <v>27</v>
      </c>
    </row>
    <row r="35" spans="1:19" x14ac:dyDescent="0.3">
      <c r="A35" s="82" t="s">
        <v>109</v>
      </c>
      <c r="B35" s="64">
        <f>VLOOKUP($A35,'Return Data'!$B$7:$R$1700,3,0)</f>
        <v>44041</v>
      </c>
      <c r="C35" s="65">
        <f>VLOOKUP($A35,'Return Data'!$B$7:$R$1700,4,0)</f>
        <v>63.441499999999998</v>
      </c>
      <c r="D35" s="65">
        <f>VLOOKUP($A35,'Return Data'!$B$7:$R$1700,9,0)</f>
        <v>4.4965000000000002</v>
      </c>
      <c r="E35" s="66">
        <f t="shared" si="7"/>
        <v>29</v>
      </c>
      <c r="F35" s="65">
        <f>VLOOKUP($A35,'Return Data'!$B$7:$R$1700,10,0)</f>
        <v>5.3365999999999998</v>
      </c>
      <c r="G35" s="66">
        <f t="shared" si="8"/>
        <v>30</v>
      </c>
      <c r="H35" s="65">
        <f>VLOOKUP($A35,'Return Data'!$B$7:$R$1700,11,0)</f>
        <v>5.9211999999999998</v>
      </c>
      <c r="I35" s="66">
        <f t="shared" si="9"/>
        <v>30</v>
      </c>
      <c r="J35" s="65">
        <f>VLOOKUP($A35,'Return Data'!$B$7:$R$1700,12,0)</f>
        <v>5.9432999999999998</v>
      </c>
      <c r="K35" s="66">
        <f t="shared" si="10"/>
        <v>28</v>
      </c>
      <c r="L35" s="65">
        <f>VLOOKUP($A35,'Return Data'!$B$7:$R$1700,13,0)</f>
        <v>5.8578000000000001</v>
      </c>
      <c r="M35" s="66">
        <f t="shared" si="11"/>
        <v>27</v>
      </c>
      <c r="N35" s="65">
        <f>VLOOKUP($A35,'Return Data'!$B$7:$R$1700,17,0)</f>
        <v>6.7309999999999999</v>
      </c>
      <c r="O35" s="66">
        <f t="shared" si="12"/>
        <v>21</v>
      </c>
      <c r="P35" s="65">
        <f>VLOOKUP($A35,'Return Data'!$B$7:$R$1700,14,0)</f>
        <v>4.0125999999999999</v>
      </c>
      <c r="Q35" s="66">
        <f t="shared" si="13"/>
        <v>25</v>
      </c>
      <c r="R35" s="65">
        <f>VLOOKUP($A35,'Return Data'!$B$7:$R$1700,16,0)</f>
        <v>8.6771999999999991</v>
      </c>
      <c r="S35" s="67">
        <f t="shared" si="14"/>
        <v>9</v>
      </c>
    </row>
    <row r="36" spans="1:19" x14ac:dyDescent="0.3">
      <c r="A36" s="82" t="s">
        <v>110</v>
      </c>
      <c r="B36" s="64">
        <f>VLOOKUP($A36,'Return Data'!$B$7:$R$1700,3,0)</f>
        <v>44041</v>
      </c>
      <c r="C36" s="65">
        <f>VLOOKUP($A36,'Return Data'!$B$7:$R$1700,4,0)</f>
        <v>15.832800000000001</v>
      </c>
      <c r="D36" s="65">
        <f>VLOOKUP($A36,'Return Data'!$B$7:$R$1700,9,0)</f>
        <v>3.2978999999999998</v>
      </c>
      <c r="E36" s="66">
        <f t="shared" si="7"/>
        <v>30</v>
      </c>
      <c r="F36" s="65">
        <f>VLOOKUP($A36,'Return Data'!$B$7:$R$1700,10,0)</f>
        <v>5.8838999999999997</v>
      </c>
      <c r="G36" s="66">
        <f t="shared" si="8"/>
        <v>29</v>
      </c>
      <c r="H36" s="65">
        <f>VLOOKUP($A36,'Return Data'!$B$7:$R$1700,11,0)</f>
        <v>11.366199999999999</v>
      </c>
      <c r="I36" s="66">
        <f t="shared" si="9"/>
        <v>19</v>
      </c>
      <c r="J36" s="65">
        <f>VLOOKUP($A36,'Return Data'!$B$7:$R$1700,12,0)</f>
        <v>10.9451</v>
      </c>
      <c r="K36" s="66">
        <f t="shared" si="10"/>
        <v>13</v>
      </c>
      <c r="L36" s="65">
        <f>VLOOKUP($A36,'Return Data'!$B$7:$R$1700,13,0)</f>
        <v>9.4588000000000001</v>
      </c>
      <c r="M36" s="66">
        <f t="shared" si="11"/>
        <v>11</v>
      </c>
      <c r="N36" s="65">
        <f>VLOOKUP($A36,'Return Data'!$B$7:$R$1700,17,0)</f>
        <v>10.5122</v>
      </c>
      <c r="O36" s="66">
        <f t="shared" si="12"/>
        <v>14</v>
      </c>
      <c r="P36" s="65">
        <f>VLOOKUP($A36,'Return Data'!$B$7:$R$1700,14,0)</f>
        <v>7.0491000000000001</v>
      </c>
      <c r="Q36" s="66">
        <f t="shared" si="13"/>
        <v>13</v>
      </c>
      <c r="R36" s="65">
        <f>VLOOKUP($A36,'Return Data'!$B$7:$R$1700,16,0)</f>
        <v>9.1995000000000005</v>
      </c>
      <c r="S36" s="67">
        <f t="shared" si="14"/>
        <v>2</v>
      </c>
    </row>
    <row r="37" spans="1:19" x14ac:dyDescent="0.3">
      <c r="A37" s="82" t="s">
        <v>111</v>
      </c>
      <c r="B37" s="64">
        <f>VLOOKUP($A37,'Return Data'!$B$7:$R$1700,3,0)</f>
        <v>44041</v>
      </c>
      <c r="C37" s="65">
        <f>VLOOKUP($A37,'Return Data'!$B$7:$R$1700,4,0)</f>
        <v>27.2395</v>
      </c>
      <c r="D37" s="65">
        <f>VLOOKUP($A37,'Return Data'!$B$7:$R$1700,9,0)</f>
        <v>13.17</v>
      </c>
      <c r="E37" s="66">
        <f t="shared" si="7"/>
        <v>19</v>
      </c>
      <c r="F37" s="65">
        <f>VLOOKUP($A37,'Return Data'!$B$7:$R$1700,10,0)</f>
        <v>13.8407</v>
      </c>
      <c r="G37" s="66">
        <f t="shared" si="8"/>
        <v>20</v>
      </c>
      <c r="H37" s="65">
        <f>VLOOKUP($A37,'Return Data'!$B$7:$R$1700,11,0)</f>
        <v>15.520200000000001</v>
      </c>
      <c r="I37" s="66">
        <f t="shared" si="9"/>
        <v>8</v>
      </c>
      <c r="J37" s="65">
        <f>VLOOKUP($A37,'Return Data'!$B$7:$R$1700,12,0)</f>
        <v>13.4941</v>
      </c>
      <c r="K37" s="66">
        <f t="shared" si="10"/>
        <v>5</v>
      </c>
      <c r="L37" s="65">
        <f>VLOOKUP($A37,'Return Data'!$B$7:$R$1700,13,0)</f>
        <v>11.1325</v>
      </c>
      <c r="M37" s="66">
        <f t="shared" si="11"/>
        <v>5</v>
      </c>
      <c r="N37" s="65">
        <f>VLOOKUP($A37,'Return Data'!$B$7:$R$1700,17,0)</f>
        <v>12.5966</v>
      </c>
      <c r="O37" s="66">
        <f t="shared" si="12"/>
        <v>4</v>
      </c>
      <c r="P37" s="65">
        <f>VLOOKUP($A37,'Return Data'!$B$7:$R$1700,14,0)</f>
        <v>8.3575999999999997</v>
      </c>
      <c r="Q37" s="66">
        <f t="shared" si="13"/>
        <v>5</v>
      </c>
      <c r="R37" s="65">
        <f>VLOOKUP($A37,'Return Data'!$B$7:$R$1700,16,0)</f>
        <v>6.2405999999999997</v>
      </c>
      <c r="S37" s="67">
        <f t="shared" si="14"/>
        <v>31</v>
      </c>
    </row>
    <row r="38" spans="1:19" x14ac:dyDescent="0.3">
      <c r="A38" s="82" t="s">
        <v>112</v>
      </c>
      <c r="B38" s="64">
        <f>VLOOKUP($A38,'Return Data'!$B$7:$R$1700,3,0)</f>
        <v>44041</v>
      </c>
      <c r="C38" s="65">
        <f>VLOOKUP($A38,'Return Data'!$B$7:$R$1700,4,0)</f>
        <v>31.511800000000001</v>
      </c>
      <c r="D38" s="65">
        <f>VLOOKUP($A38,'Return Data'!$B$7:$R$1700,9,0)</f>
        <v>15.5197</v>
      </c>
      <c r="E38" s="66">
        <f t="shared" si="7"/>
        <v>13</v>
      </c>
      <c r="F38" s="65">
        <f>VLOOKUP($A38,'Return Data'!$B$7:$R$1700,10,0)</f>
        <v>16.6617</v>
      </c>
      <c r="G38" s="66">
        <f t="shared" si="8"/>
        <v>13</v>
      </c>
      <c r="H38" s="65">
        <f>VLOOKUP($A38,'Return Data'!$B$7:$R$1700,11,0)</f>
        <v>13.774900000000001</v>
      </c>
      <c r="I38" s="66">
        <f t="shared" si="9"/>
        <v>12</v>
      </c>
      <c r="J38" s="65">
        <f>VLOOKUP($A38,'Return Data'!$B$7:$R$1700,12,0)</f>
        <v>10.888</v>
      </c>
      <c r="K38" s="66">
        <f t="shared" si="10"/>
        <v>15</v>
      </c>
      <c r="L38" s="65">
        <f>VLOOKUP($A38,'Return Data'!$B$7:$R$1700,13,0)</f>
        <v>9.1173999999999999</v>
      </c>
      <c r="M38" s="66">
        <f t="shared" si="11"/>
        <v>13</v>
      </c>
      <c r="N38" s="65">
        <f>VLOOKUP($A38,'Return Data'!$B$7:$R$1700,17,0)</f>
        <v>8.9468999999999994</v>
      </c>
      <c r="O38" s="66">
        <f t="shared" si="12"/>
        <v>17</v>
      </c>
      <c r="P38" s="65">
        <f>VLOOKUP($A38,'Return Data'!$B$7:$R$1700,14,0)</f>
        <v>6.0876999999999999</v>
      </c>
      <c r="Q38" s="66">
        <f t="shared" si="13"/>
        <v>19</v>
      </c>
      <c r="R38" s="65">
        <f>VLOOKUP($A38,'Return Data'!$B$7:$R$1700,16,0)</f>
        <v>7.0209999999999999</v>
      </c>
      <c r="S38" s="67">
        <f t="shared" si="14"/>
        <v>25</v>
      </c>
    </row>
    <row r="39" spans="1:19" x14ac:dyDescent="0.3">
      <c r="A39" s="82" t="s">
        <v>113</v>
      </c>
      <c r="B39" s="64">
        <f>VLOOKUP($A39,'Return Data'!$B$7:$R$1700,3,0)</f>
        <v>44041</v>
      </c>
      <c r="C39" s="65">
        <f>VLOOKUP($A39,'Return Data'!$B$7:$R$1700,4,0)</f>
        <v>18.587</v>
      </c>
      <c r="D39" s="65">
        <f>VLOOKUP($A39,'Return Data'!$B$7:$R$1700,9,0)</f>
        <v>15.8146</v>
      </c>
      <c r="E39" s="66">
        <f t="shared" si="7"/>
        <v>9</v>
      </c>
      <c r="F39" s="65">
        <f>VLOOKUP($A39,'Return Data'!$B$7:$R$1700,10,0)</f>
        <v>16.860499999999998</v>
      </c>
      <c r="G39" s="66">
        <f t="shared" si="8"/>
        <v>12</v>
      </c>
      <c r="H39" s="65">
        <f>VLOOKUP($A39,'Return Data'!$B$7:$R$1700,11,0)</f>
        <v>15.9846</v>
      </c>
      <c r="I39" s="66">
        <f t="shared" si="9"/>
        <v>6</v>
      </c>
      <c r="J39" s="65">
        <f>VLOOKUP($A39,'Return Data'!$B$7:$R$1700,12,0)</f>
        <v>12.818</v>
      </c>
      <c r="K39" s="66">
        <f t="shared" si="10"/>
        <v>7</v>
      </c>
      <c r="L39" s="65">
        <f>VLOOKUP($A39,'Return Data'!$B$7:$R$1700,13,0)</f>
        <v>11.0205</v>
      </c>
      <c r="M39" s="66">
        <f t="shared" si="11"/>
        <v>6</v>
      </c>
      <c r="N39" s="65">
        <f>VLOOKUP($A39,'Return Data'!$B$7:$R$1700,17,0)</f>
        <v>11.1646</v>
      </c>
      <c r="O39" s="66">
        <f t="shared" si="12"/>
        <v>9</v>
      </c>
      <c r="P39" s="65">
        <f>VLOOKUP($A39,'Return Data'!$B$7:$R$1700,14,0)</f>
        <v>7.3825000000000003</v>
      </c>
      <c r="Q39" s="66">
        <f t="shared" si="13"/>
        <v>11</v>
      </c>
      <c r="R39" s="65">
        <f>VLOOKUP($A39,'Return Data'!$B$7:$R$1700,16,0)</f>
        <v>7.5994999999999999</v>
      </c>
      <c r="S39" s="67">
        <f t="shared" si="14"/>
        <v>20</v>
      </c>
    </row>
    <row r="40" spans="1:19" x14ac:dyDescent="0.3">
      <c r="A40" s="82" t="s">
        <v>367</v>
      </c>
      <c r="B40" s="64">
        <f>VLOOKUP($A40,'Return Data'!$B$7:$R$1700,3,0)</f>
        <v>44041</v>
      </c>
      <c r="C40" s="65">
        <f>VLOOKUP($A40,'Return Data'!$B$7:$R$1700,4,0)</f>
        <v>0.37109999999999999</v>
      </c>
      <c r="D40" s="65">
        <f>VLOOKUP($A40,'Return Data'!$B$7:$R$1700,9,0)</f>
        <v>8.5844000000000005</v>
      </c>
      <c r="E40" s="66">
        <f t="shared" si="7"/>
        <v>28</v>
      </c>
      <c r="F40" s="65">
        <f>VLOOKUP($A40,'Return Data'!$B$7:$R$1700,10,0)</f>
        <v>8.7242999999999995</v>
      </c>
      <c r="G40" s="66">
        <f t="shared" si="8"/>
        <v>26</v>
      </c>
      <c r="H40" s="65"/>
      <c r="I40" s="66"/>
      <c r="J40" s="65"/>
      <c r="K40" s="66"/>
      <c r="L40" s="65"/>
      <c r="M40" s="66"/>
      <c r="N40" s="65"/>
      <c r="O40" s="66"/>
      <c r="P40" s="65"/>
      <c r="Q40" s="66"/>
      <c r="R40" s="65">
        <f>VLOOKUP($A40,'Return Data'!$B$7:$R$1700,16,0)</f>
        <v>8.8442000000000007</v>
      </c>
      <c r="S40" s="67">
        <f t="shared" si="14"/>
        <v>5</v>
      </c>
    </row>
    <row r="41" spans="1:19" x14ac:dyDescent="0.3">
      <c r="A41" s="82" t="s">
        <v>114</v>
      </c>
      <c r="B41" s="64">
        <f>VLOOKUP($A41,'Return Data'!$B$7:$R$1700,3,0)</f>
        <v>44041</v>
      </c>
      <c r="C41" s="65">
        <f>VLOOKUP($A41,'Return Data'!$B$7:$R$1700,4,0)</f>
        <v>20.9071</v>
      </c>
      <c r="D41" s="65">
        <f>VLOOKUP($A41,'Return Data'!$B$7:$R$1700,9,0)</f>
        <v>14.438499999999999</v>
      </c>
      <c r="E41" s="66">
        <f t="shared" si="7"/>
        <v>17</v>
      </c>
      <c r="F41" s="65">
        <f>VLOOKUP($A41,'Return Data'!$B$7:$R$1700,10,0)</f>
        <v>17.6998</v>
      </c>
      <c r="G41" s="66">
        <f t="shared" si="8"/>
        <v>11</v>
      </c>
      <c r="H41" s="65">
        <f>VLOOKUP($A41,'Return Data'!$B$7:$R$1700,11,0)</f>
        <v>13.7637</v>
      </c>
      <c r="I41" s="66">
        <f t="shared" si="9"/>
        <v>13</v>
      </c>
      <c r="J41" s="65">
        <f>VLOOKUP($A41,'Return Data'!$B$7:$R$1700,12,0)</f>
        <v>7.5366</v>
      </c>
      <c r="K41" s="66">
        <f t="shared" si="10"/>
        <v>26</v>
      </c>
      <c r="L41" s="65">
        <f>VLOOKUP($A41,'Return Data'!$B$7:$R$1700,13,0)</f>
        <v>5.3977000000000004</v>
      </c>
      <c r="M41" s="66">
        <f t="shared" si="11"/>
        <v>28</v>
      </c>
      <c r="N41" s="65">
        <f>VLOOKUP($A41,'Return Data'!$B$7:$R$1700,17,0)</f>
        <v>1.7988</v>
      </c>
      <c r="O41" s="66">
        <f t="shared" si="12"/>
        <v>30</v>
      </c>
      <c r="P41" s="65">
        <f>VLOOKUP($A41,'Return Data'!$B$7:$R$1700,14,0)</f>
        <v>1.6365000000000001</v>
      </c>
      <c r="Q41" s="66">
        <f t="shared" si="13"/>
        <v>30</v>
      </c>
      <c r="R41" s="65">
        <f>VLOOKUP($A41,'Return Data'!$B$7:$R$1700,16,0)</f>
        <v>7.5698999999999996</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14.167564705882358</v>
      </c>
      <c r="E43" s="88"/>
      <c r="F43" s="89">
        <f>AVERAGE(F8:F41)</f>
        <v>13.779108823529407</v>
      </c>
      <c r="G43" s="88"/>
      <c r="H43" s="89">
        <f>AVERAGE(H8:H41)</f>
        <v>8.7349484848484842</v>
      </c>
      <c r="I43" s="88"/>
      <c r="J43" s="89">
        <f>AVERAGE(J8:J41)</f>
        <v>9.8781451612903197</v>
      </c>
      <c r="K43" s="88"/>
      <c r="L43" s="89">
        <f>AVERAGE(L8:L41)</f>
        <v>8.5402612903225794</v>
      </c>
      <c r="M43" s="88"/>
      <c r="N43" s="89">
        <f>AVERAGE(N8:N41)</f>
        <v>8.7719933333333344</v>
      </c>
      <c r="O43" s="88"/>
      <c r="P43" s="89">
        <f>AVERAGE(P8:P41)</f>
        <v>6.1239733333333337</v>
      </c>
      <c r="Q43" s="88"/>
      <c r="R43" s="89">
        <f>AVERAGE(R8:R41)</f>
        <v>5.3799294117647056</v>
      </c>
      <c r="S43" s="90"/>
    </row>
    <row r="44" spans="1:19" x14ac:dyDescent="0.3">
      <c r="A44" s="87" t="s">
        <v>28</v>
      </c>
      <c r="B44" s="88"/>
      <c r="C44" s="88"/>
      <c r="D44" s="89">
        <f>MIN(D8:D41)</f>
        <v>0</v>
      </c>
      <c r="E44" s="88"/>
      <c r="F44" s="89">
        <f>MIN(F8:F41)</f>
        <v>0</v>
      </c>
      <c r="G44" s="88"/>
      <c r="H44" s="89">
        <f>MIN(H8:H41)</f>
        <v>-50.502200000000002</v>
      </c>
      <c r="I44" s="88"/>
      <c r="J44" s="89">
        <f>MIN(J8:J41)</f>
        <v>-4.4127999999999998</v>
      </c>
      <c r="K44" s="88"/>
      <c r="L44" s="89">
        <f>MIN(L8:L41)</f>
        <v>-2.0985</v>
      </c>
      <c r="M44" s="88"/>
      <c r="N44" s="89">
        <f>MIN(N8:N41)</f>
        <v>1.7988</v>
      </c>
      <c r="O44" s="88"/>
      <c r="P44" s="89">
        <f>MIN(P8:P41)</f>
        <v>1.6365000000000001</v>
      </c>
      <c r="Q44" s="88"/>
      <c r="R44" s="89">
        <f>MIN(R8:R41)</f>
        <v>-35.372</v>
      </c>
      <c r="S44" s="90"/>
    </row>
    <row r="45" spans="1:19" ht="15" thickBot="1" x14ac:dyDescent="0.35">
      <c r="A45" s="91" t="s">
        <v>29</v>
      </c>
      <c r="B45" s="92"/>
      <c r="C45" s="92"/>
      <c r="D45" s="93">
        <f>MAX(D8:D41)</f>
        <v>56.594499999999996</v>
      </c>
      <c r="E45" s="92"/>
      <c r="F45" s="93">
        <f>MAX(F8:F41)</f>
        <v>25.800999999999998</v>
      </c>
      <c r="G45" s="92"/>
      <c r="H45" s="93">
        <f>MAX(H8:H41)</f>
        <v>20.313600000000001</v>
      </c>
      <c r="I45" s="92"/>
      <c r="J45" s="93">
        <f>MAX(J8:J41)</f>
        <v>15.6774</v>
      </c>
      <c r="K45" s="92"/>
      <c r="L45" s="93">
        <f>MAX(L8:L41)</f>
        <v>14.7944</v>
      </c>
      <c r="M45" s="92"/>
      <c r="N45" s="93">
        <f>MAX(N8:N41)</f>
        <v>13.6206</v>
      </c>
      <c r="O45" s="92"/>
      <c r="P45" s="93">
        <f>MAX(P8:P41)</f>
        <v>9.1483000000000008</v>
      </c>
      <c r="Q45" s="92"/>
      <c r="R45" s="93">
        <f>MAX(R8:R41)</f>
        <v>9.9083000000000006</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44041</v>
      </c>
      <c r="C8" s="65">
        <f>VLOOKUP($A8,'Return Data'!$B$7:$R$1700,4,0)</f>
        <v>1090.6531</v>
      </c>
      <c r="D8" s="65">
        <f>VLOOKUP($A8,'Return Data'!$B$7:$R$1700,5,0)</f>
        <v>3.0691000000000002</v>
      </c>
      <c r="E8" s="66">
        <f t="shared" ref="E8:E37" si="0">RANK(D8,D$8:D$37,0)</f>
        <v>18</v>
      </c>
      <c r="F8" s="65">
        <f>VLOOKUP($A8,'Return Data'!$B$7:$R$1700,6,0)</f>
        <v>3.0573000000000001</v>
      </c>
      <c r="G8" s="66">
        <f t="shared" ref="G8:G37" si="1">RANK(F8,F$8:F$37,0)</f>
        <v>16</v>
      </c>
      <c r="H8" s="65">
        <f>VLOOKUP($A8,'Return Data'!$B$7:$R$1700,7,0)</f>
        <v>3.0769000000000002</v>
      </c>
      <c r="I8" s="66">
        <f t="shared" ref="I8:I37" si="2">RANK(H8,H$8:H$37,0)</f>
        <v>16</v>
      </c>
      <c r="J8" s="65">
        <f>VLOOKUP($A8,'Return Data'!$B$7:$R$1700,8,0)</f>
        <v>3.0629</v>
      </c>
      <c r="K8" s="66">
        <f t="shared" ref="K8:K37" si="3">RANK(J8,J$8:J$37,0)</f>
        <v>20</v>
      </c>
      <c r="L8" s="65">
        <f>VLOOKUP($A8,'Return Data'!$B$7:$R$1700,9,0)</f>
        <v>3.0583999999999998</v>
      </c>
      <c r="M8" s="66">
        <f t="shared" ref="M8:M37" si="4">RANK(L8,L$8:L$37,0)</f>
        <v>15</v>
      </c>
      <c r="N8" s="65">
        <f>VLOOKUP($A8,'Return Data'!$B$7:$R$1700,10,0)</f>
        <v>3.0049999999999999</v>
      </c>
      <c r="O8" s="66">
        <f t="shared" ref="O8:O37" si="5">RANK(N8,N$8:N$37,0)</f>
        <v>18</v>
      </c>
      <c r="P8" s="65">
        <f>VLOOKUP($A8,'Return Data'!$B$7:$R$1700,11,0)</f>
        <v>3.4361000000000002</v>
      </c>
      <c r="Q8" s="66">
        <f>RANK(P8,P$8:P$37,0)</f>
        <v>16</v>
      </c>
      <c r="R8" s="65">
        <f>VLOOKUP($A8,'Return Data'!$B$7:$R$1700,12,0)</f>
        <v>3.9144000000000001</v>
      </c>
      <c r="S8" s="66">
        <f>RANK(R8,R$8:R$37,0)</f>
        <v>15</v>
      </c>
      <c r="T8" s="65">
        <f>VLOOKUP($A8,'Return Data'!$B$7:$R$1700,13,0)</f>
        <v>4.2668999999999997</v>
      </c>
      <c r="U8" s="66">
        <f>RANK(T8,T$8:T$37,0)</f>
        <v>11</v>
      </c>
      <c r="V8" s="65"/>
      <c r="W8" s="66"/>
      <c r="X8" s="65"/>
      <c r="Y8" s="66"/>
      <c r="Z8" s="65">
        <f>VLOOKUP($A8,'Return Data'!$B$7:$R$1700,16,0)</f>
        <v>5.1062000000000003</v>
      </c>
      <c r="AA8" s="67">
        <f t="shared" ref="AA8:AA37" si="6">RANK(Z8,Z$8:Z$37,0)</f>
        <v>6</v>
      </c>
    </row>
    <row r="9" spans="1:27" x14ac:dyDescent="0.3">
      <c r="A9" s="63" t="s">
        <v>1375</v>
      </c>
      <c r="B9" s="64">
        <f>VLOOKUP($A9,'Return Data'!$B$7:$R$1700,3,0)</f>
        <v>44041</v>
      </c>
      <c r="C9" s="65">
        <f>VLOOKUP($A9,'Return Data'!$B$7:$R$1700,4,0)</f>
        <v>1065.9975999999999</v>
      </c>
      <c r="D9" s="65">
        <f>VLOOKUP($A9,'Return Data'!$B$7:$R$1700,5,0)</f>
        <v>3.1332</v>
      </c>
      <c r="E9" s="66">
        <f t="shared" si="0"/>
        <v>4</v>
      </c>
      <c r="F9" s="65">
        <f>VLOOKUP($A9,'Return Data'!$B$7:$R$1700,6,0)</f>
        <v>3.0983999999999998</v>
      </c>
      <c r="G9" s="66">
        <f t="shared" si="1"/>
        <v>6</v>
      </c>
      <c r="H9" s="65">
        <f>VLOOKUP($A9,'Return Data'!$B$7:$R$1700,7,0)</f>
        <v>3.1089000000000002</v>
      </c>
      <c r="I9" s="66">
        <f t="shared" si="2"/>
        <v>8</v>
      </c>
      <c r="J9" s="65">
        <f>VLOOKUP($A9,'Return Data'!$B$7:$R$1700,8,0)</f>
        <v>3.1120000000000001</v>
      </c>
      <c r="K9" s="66">
        <f t="shared" si="3"/>
        <v>9</v>
      </c>
      <c r="L9" s="65">
        <f>VLOOKUP($A9,'Return Data'!$B$7:$R$1700,9,0)</f>
        <v>3.0874000000000001</v>
      </c>
      <c r="M9" s="66">
        <f t="shared" si="4"/>
        <v>9</v>
      </c>
      <c r="N9" s="65">
        <f>VLOOKUP($A9,'Return Data'!$B$7:$R$1700,10,0)</f>
        <v>3.0952000000000002</v>
      </c>
      <c r="O9" s="66">
        <f t="shared" si="5"/>
        <v>7</v>
      </c>
      <c r="P9" s="65">
        <f>VLOOKUP($A9,'Return Data'!$B$7:$R$1700,11,0)</f>
        <v>3.4638</v>
      </c>
      <c r="Q9" s="66">
        <f>RANK(P9,P$8:P$37,0)</f>
        <v>13</v>
      </c>
      <c r="R9" s="65">
        <f>VLOOKUP($A9,'Return Data'!$B$7:$R$1700,12,0)</f>
        <v>3.9382999999999999</v>
      </c>
      <c r="S9" s="66">
        <f>RANK(R9,R$8:R$37,0)</f>
        <v>13</v>
      </c>
      <c r="T9" s="65">
        <f>VLOOKUP($A9,'Return Data'!$B$7:$R$1700,13,0)</f>
        <v>4.2771999999999997</v>
      </c>
      <c r="U9" s="66">
        <f>RANK(T9,T$8:T$37,0)</f>
        <v>9</v>
      </c>
      <c r="V9" s="65"/>
      <c r="W9" s="66"/>
      <c r="X9" s="65"/>
      <c r="Y9" s="66"/>
      <c r="Z9" s="65">
        <f>VLOOKUP($A9,'Return Data'!$B$7:$R$1700,16,0)</f>
        <v>4.7565999999999997</v>
      </c>
      <c r="AA9" s="67">
        <f t="shared" si="6"/>
        <v>12</v>
      </c>
    </row>
    <row r="10" spans="1:27" x14ac:dyDescent="0.3">
      <c r="A10" s="63" t="s">
        <v>1377</v>
      </c>
      <c r="B10" s="64">
        <f>VLOOKUP($A10,'Return Data'!$B$7:$R$1700,3,0)</f>
        <v>44041</v>
      </c>
      <c r="C10" s="65">
        <f>VLOOKUP($A10,'Return Data'!$B$7:$R$1700,4,0)</f>
        <v>1059.0186000000001</v>
      </c>
      <c r="D10" s="65">
        <f>VLOOKUP($A10,'Return Data'!$B$7:$R$1700,5,0)</f>
        <v>3.0712000000000002</v>
      </c>
      <c r="E10" s="66">
        <f t="shared" si="0"/>
        <v>17</v>
      </c>
      <c r="F10" s="65">
        <f>VLOOKUP($A10,'Return Data'!$B$7:$R$1700,6,0)</f>
        <v>3.0842999999999998</v>
      </c>
      <c r="G10" s="66">
        <f t="shared" si="1"/>
        <v>11</v>
      </c>
      <c r="H10" s="65">
        <f>VLOOKUP($A10,'Return Data'!$B$7:$R$1700,7,0)</f>
        <v>3.1032999999999999</v>
      </c>
      <c r="I10" s="66">
        <f t="shared" si="2"/>
        <v>10</v>
      </c>
      <c r="J10" s="65">
        <f>VLOOKUP($A10,'Return Data'!$B$7:$R$1700,8,0)</f>
        <v>3.0579999999999998</v>
      </c>
      <c r="K10" s="66">
        <f t="shared" si="3"/>
        <v>21</v>
      </c>
      <c r="L10" s="65">
        <f>VLOOKUP($A10,'Return Data'!$B$7:$R$1700,9,0)</f>
        <v>3.0243000000000002</v>
      </c>
      <c r="M10" s="66">
        <f t="shared" si="4"/>
        <v>26</v>
      </c>
      <c r="N10" s="65">
        <f>VLOOKUP($A10,'Return Data'!$B$7:$R$1700,10,0)</f>
        <v>3.0426000000000002</v>
      </c>
      <c r="O10" s="66">
        <f t="shared" si="5"/>
        <v>12</v>
      </c>
      <c r="P10" s="65">
        <f>VLOOKUP($A10,'Return Data'!$B$7:$R$1700,11,0)</f>
        <v>3.5169000000000001</v>
      </c>
      <c r="Q10" s="66">
        <f>RANK(P10,P$8:P$37,0)</f>
        <v>6</v>
      </c>
      <c r="R10" s="65">
        <f>VLOOKUP($A10,'Return Data'!$B$7:$R$1700,12,0)</f>
        <v>3.9874999999999998</v>
      </c>
      <c r="S10" s="66">
        <f>RANK(R10,R$8:R$37,0)</f>
        <v>6</v>
      </c>
      <c r="T10" s="65">
        <f>VLOOKUP($A10,'Return Data'!$B$7:$R$1700,13,0)</f>
        <v>4.3116000000000003</v>
      </c>
      <c r="U10" s="66">
        <f>RANK(T10,T$8:T$37,0)</f>
        <v>4</v>
      </c>
      <c r="V10" s="65"/>
      <c r="W10" s="66"/>
      <c r="X10" s="65"/>
      <c r="Y10" s="66"/>
      <c r="Z10" s="65">
        <f>VLOOKUP($A10,'Return Data'!$B$7:$R$1700,16,0)</f>
        <v>4.6306000000000003</v>
      </c>
      <c r="AA10" s="67">
        <f t="shared" si="6"/>
        <v>15</v>
      </c>
    </row>
    <row r="11" spans="1:27" x14ac:dyDescent="0.3">
      <c r="A11" s="63" t="s">
        <v>1379</v>
      </c>
      <c r="B11" s="64">
        <f>VLOOKUP($A11,'Return Data'!$B$7:$R$1700,3,0)</f>
        <v>44041</v>
      </c>
      <c r="C11" s="65">
        <f>VLOOKUP($A11,'Return Data'!$B$7:$R$1700,4,0)</f>
        <v>1061.4119000000001</v>
      </c>
      <c r="D11" s="65">
        <f>VLOOKUP($A11,'Return Data'!$B$7:$R$1700,5,0)</f>
        <v>3.0676999999999999</v>
      </c>
      <c r="E11" s="66">
        <f t="shared" si="0"/>
        <v>19</v>
      </c>
      <c r="F11" s="65">
        <f>VLOOKUP($A11,'Return Data'!$B$7:$R$1700,6,0)</f>
        <v>3.0543999999999998</v>
      </c>
      <c r="G11" s="66">
        <f t="shared" si="1"/>
        <v>17</v>
      </c>
      <c r="H11" s="65">
        <f>VLOOKUP($A11,'Return Data'!$B$7:$R$1700,7,0)</f>
        <v>3.0785999999999998</v>
      </c>
      <c r="I11" s="66">
        <f t="shared" si="2"/>
        <v>15</v>
      </c>
      <c r="J11" s="65">
        <f>VLOOKUP($A11,'Return Data'!$B$7:$R$1700,8,0)</f>
        <v>3.0739999999999998</v>
      </c>
      <c r="K11" s="66">
        <f t="shared" si="3"/>
        <v>16</v>
      </c>
      <c r="L11" s="65">
        <f>VLOOKUP($A11,'Return Data'!$B$7:$R$1700,9,0)</f>
        <v>3.0506000000000002</v>
      </c>
      <c r="M11" s="66">
        <f t="shared" si="4"/>
        <v>17</v>
      </c>
      <c r="N11" s="65">
        <f>VLOOKUP($A11,'Return Data'!$B$7:$R$1700,10,0)</f>
        <v>3.0503999999999998</v>
      </c>
      <c r="O11" s="66">
        <f t="shared" si="5"/>
        <v>11</v>
      </c>
      <c r="P11" s="65">
        <f>VLOOKUP($A11,'Return Data'!$B$7:$R$1700,11,0)</f>
        <v>3.5085999999999999</v>
      </c>
      <c r="Q11" s="66">
        <f>RANK(P11,P$8:P$37,0)</f>
        <v>8</v>
      </c>
      <c r="R11" s="65">
        <f>VLOOKUP($A11,'Return Data'!$B$7:$R$1700,12,0)</f>
        <v>3.9695999999999998</v>
      </c>
      <c r="S11" s="66">
        <f>RANK(R11,R$8:R$37,0)</f>
        <v>8</v>
      </c>
      <c r="T11" s="65">
        <f>VLOOKUP($A11,'Return Data'!$B$7:$R$1700,13,0)</f>
        <v>4.3066000000000004</v>
      </c>
      <c r="U11" s="66">
        <f>RANK(T11,T$8:T$37,0)</f>
        <v>5</v>
      </c>
      <c r="V11" s="65"/>
      <c r="W11" s="66"/>
      <c r="X11" s="65"/>
      <c r="Y11" s="66"/>
      <c r="Z11" s="65">
        <f>VLOOKUP($A11,'Return Data'!$B$7:$R$1700,16,0)</f>
        <v>4.6787999999999998</v>
      </c>
      <c r="AA11" s="67">
        <f t="shared" si="6"/>
        <v>14</v>
      </c>
    </row>
    <row r="12" spans="1:27" x14ac:dyDescent="0.3">
      <c r="A12" s="63" t="s">
        <v>1381</v>
      </c>
      <c r="B12" s="64">
        <f>VLOOKUP($A12,'Return Data'!$B$7:$R$1700,3,0)</f>
        <v>44041</v>
      </c>
      <c r="C12" s="65">
        <f>VLOOKUP($A12,'Return Data'!$B$7:$R$1700,4,0)</f>
        <v>1019.3205</v>
      </c>
      <c r="D12" s="65">
        <f>VLOOKUP($A12,'Return Data'!$B$7:$R$1700,5,0)</f>
        <v>3.1907999999999999</v>
      </c>
      <c r="E12" s="66">
        <f t="shared" si="0"/>
        <v>1</v>
      </c>
      <c r="F12" s="65">
        <f>VLOOKUP($A12,'Return Data'!$B$7:$R$1700,6,0)</f>
        <v>3.22</v>
      </c>
      <c r="G12" s="66">
        <f t="shared" si="1"/>
        <v>1</v>
      </c>
      <c r="H12" s="65">
        <f>VLOOKUP($A12,'Return Data'!$B$7:$R$1700,7,0)</f>
        <v>3.2427000000000001</v>
      </c>
      <c r="I12" s="66">
        <f t="shared" si="2"/>
        <v>1</v>
      </c>
      <c r="J12" s="65">
        <f>VLOOKUP($A12,'Return Data'!$B$7:$R$1700,8,0)</f>
        <v>3.2403</v>
      </c>
      <c r="K12" s="66">
        <f t="shared" si="3"/>
        <v>1</v>
      </c>
      <c r="L12" s="65">
        <f>VLOOKUP($A12,'Return Data'!$B$7:$R$1700,9,0)</f>
        <v>3.226</v>
      </c>
      <c r="M12" s="66">
        <f t="shared" si="4"/>
        <v>1</v>
      </c>
      <c r="N12" s="65">
        <f>VLOOKUP($A12,'Return Data'!$B$7:$R$1700,10,0)</f>
        <v>3.2593999999999999</v>
      </c>
      <c r="O12" s="66">
        <f t="shared" si="5"/>
        <v>1</v>
      </c>
      <c r="P12" s="65"/>
      <c r="Q12" s="66"/>
      <c r="R12" s="65"/>
      <c r="S12" s="66"/>
      <c r="T12" s="65"/>
      <c r="U12" s="66"/>
      <c r="V12" s="65"/>
      <c r="W12" s="66"/>
      <c r="X12" s="65"/>
      <c r="Y12" s="66"/>
      <c r="Z12" s="65">
        <f>VLOOKUP($A12,'Return Data'!$B$7:$R$1700,16,0)</f>
        <v>3.8275000000000001</v>
      </c>
      <c r="AA12" s="67">
        <f t="shared" si="6"/>
        <v>28</v>
      </c>
    </row>
    <row r="13" spans="1:27" x14ac:dyDescent="0.3">
      <c r="A13" s="63" t="s">
        <v>1383</v>
      </c>
      <c r="B13" s="64">
        <f>VLOOKUP($A13,'Return Data'!$B$7:$R$1700,3,0)</f>
        <v>44041</v>
      </c>
      <c r="C13" s="65">
        <f>VLOOKUP($A13,'Return Data'!$B$7:$R$1700,4,0)</f>
        <v>1044.4740999999999</v>
      </c>
      <c r="D13" s="65">
        <f>VLOOKUP($A13,'Return Data'!$B$7:$R$1700,5,0)</f>
        <v>3.0825</v>
      </c>
      <c r="E13" s="66">
        <f t="shared" si="0"/>
        <v>10</v>
      </c>
      <c r="F13" s="65">
        <f>VLOOKUP($A13,'Return Data'!$B$7:$R$1700,6,0)</f>
        <v>3.0724999999999998</v>
      </c>
      <c r="G13" s="66">
        <f t="shared" si="1"/>
        <v>13</v>
      </c>
      <c r="H13" s="65">
        <f>VLOOKUP($A13,'Return Data'!$B$7:$R$1700,7,0)</f>
        <v>3.0790000000000002</v>
      </c>
      <c r="I13" s="66">
        <f t="shared" si="2"/>
        <v>14</v>
      </c>
      <c r="J13" s="65">
        <f>VLOOKUP($A13,'Return Data'!$B$7:$R$1700,8,0)</f>
        <v>3.0764</v>
      </c>
      <c r="K13" s="66">
        <f t="shared" si="3"/>
        <v>15</v>
      </c>
      <c r="L13" s="65">
        <f>VLOOKUP($A13,'Return Data'!$B$7:$R$1700,9,0)</f>
        <v>3.0861000000000001</v>
      </c>
      <c r="M13" s="66">
        <f t="shared" si="4"/>
        <v>10</v>
      </c>
      <c r="N13" s="65">
        <f>VLOOKUP($A13,'Return Data'!$B$7:$R$1700,10,0)</f>
        <v>3.1</v>
      </c>
      <c r="O13" s="66">
        <f t="shared" si="5"/>
        <v>6</v>
      </c>
      <c r="P13" s="65">
        <f>VLOOKUP($A13,'Return Data'!$B$7:$R$1700,11,0)</f>
        <v>3.5667</v>
      </c>
      <c r="Q13" s="66">
        <f t="shared" ref="Q13:Q21" si="7">RANK(P13,P$8:P$37,0)</f>
        <v>5</v>
      </c>
      <c r="R13" s="65">
        <f>VLOOKUP($A13,'Return Data'!$B$7:$R$1700,12,0)</f>
        <v>4.0072000000000001</v>
      </c>
      <c r="S13" s="66">
        <f t="shared" ref="S13:S21" si="8">RANK(R13,R$8:R$37,0)</f>
        <v>4</v>
      </c>
      <c r="T13" s="65"/>
      <c r="U13" s="66"/>
      <c r="V13" s="65"/>
      <c r="W13" s="66"/>
      <c r="X13" s="65"/>
      <c r="Y13" s="66"/>
      <c r="Z13" s="65">
        <f>VLOOKUP($A13,'Return Data'!$B$7:$R$1700,16,0)</f>
        <v>4.3619000000000003</v>
      </c>
      <c r="AA13" s="67">
        <f t="shared" si="6"/>
        <v>21</v>
      </c>
    </row>
    <row r="14" spans="1:27" x14ac:dyDescent="0.3">
      <c r="A14" s="63" t="s">
        <v>1385</v>
      </c>
      <c r="B14" s="64">
        <f>VLOOKUP($A14,'Return Data'!$B$7:$R$1700,3,0)</f>
        <v>44041</v>
      </c>
      <c r="C14" s="65">
        <f>VLOOKUP($A14,'Return Data'!$B$7:$R$1700,4,0)</f>
        <v>1079.9991</v>
      </c>
      <c r="D14" s="65">
        <f>VLOOKUP($A14,'Return Data'!$B$7:$R$1700,5,0)</f>
        <v>3.0621999999999998</v>
      </c>
      <c r="E14" s="66">
        <f t="shared" si="0"/>
        <v>20</v>
      </c>
      <c r="F14" s="65">
        <f>VLOOKUP($A14,'Return Data'!$B$7:$R$1700,6,0)</f>
        <v>3.0762</v>
      </c>
      <c r="G14" s="66">
        <f t="shared" si="1"/>
        <v>12</v>
      </c>
      <c r="H14" s="65">
        <f>VLOOKUP($A14,'Return Data'!$B$7:$R$1700,7,0)</f>
        <v>3.1198000000000001</v>
      </c>
      <c r="I14" s="66">
        <f t="shared" si="2"/>
        <v>5</v>
      </c>
      <c r="J14" s="65">
        <f>VLOOKUP($A14,'Return Data'!$B$7:$R$1700,8,0)</f>
        <v>3.1154000000000002</v>
      </c>
      <c r="K14" s="66">
        <f t="shared" si="3"/>
        <v>7</v>
      </c>
      <c r="L14" s="65">
        <f>VLOOKUP($A14,'Return Data'!$B$7:$R$1700,9,0)</f>
        <v>3.1027999999999998</v>
      </c>
      <c r="M14" s="66">
        <f t="shared" si="4"/>
        <v>6</v>
      </c>
      <c r="N14" s="65">
        <f>VLOOKUP($A14,'Return Data'!$B$7:$R$1700,10,0)</f>
        <v>3.1337999999999999</v>
      </c>
      <c r="O14" s="66">
        <f t="shared" si="5"/>
        <v>5</v>
      </c>
      <c r="P14" s="65">
        <f>VLOOKUP($A14,'Return Data'!$B$7:$R$1700,11,0)</f>
        <v>3.6831999999999998</v>
      </c>
      <c r="Q14" s="66">
        <f t="shared" si="7"/>
        <v>3</v>
      </c>
      <c r="R14" s="65">
        <f>VLOOKUP($A14,'Return Data'!$B$7:$R$1700,12,0)</f>
        <v>4.1052</v>
      </c>
      <c r="S14" s="66">
        <f t="shared" si="8"/>
        <v>3</v>
      </c>
      <c r="T14" s="65">
        <f>VLOOKUP($A14,'Return Data'!$B$7:$R$1700,13,0)</f>
        <v>4.4264000000000001</v>
      </c>
      <c r="U14" s="66">
        <f>RANK(T14,T$8:T$37,0)</f>
        <v>1</v>
      </c>
      <c r="V14" s="65"/>
      <c r="W14" s="66"/>
      <c r="X14" s="65"/>
      <c r="Y14" s="66"/>
      <c r="Z14" s="65">
        <f>VLOOKUP($A14,'Return Data'!$B$7:$R$1700,16,0)</f>
        <v>5.0670000000000002</v>
      </c>
      <c r="AA14" s="67">
        <f t="shared" si="6"/>
        <v>7</v>
      </c>
    </row>
    <row r="15" spans="1:27" x14ac:dyDescent="0.3">
      <c r="A15" s="63" t="s">
        <v>1387</v>
      </c>
      <c r="B15" s="64">
        <f>VLOOKUP($A15,'Return Data'!$B$7:$R$1700,3,0)</f>
        <v>44041</v>
      </c>
      <c r="C15" s="65">
        <f>VLOOKUP($A15,'Return Data'!$B$7:$R$1700,4,0)</f>
        <v>1045.7738999999999</v>
      </c>
      <c r="D15" s="65">
        <f>VLOOKUP($A15,'Return Data'!$B$7:$R$1700,5,0)</f>
        <v>3.0716999999999999</v>
      </c>
      <c r="E15" s="66">
        <f t="shared" si="0"/>
        <v>16</v>
      </c>
      <c r="F15" s="65">
        <f>VLOOKUP($A15,'Return Data'!$B$7:$R$1700,6,0)</f>
        <v>3.0245000000000002</v>
      </c>
      <c r="G15" s="66">
        <f t="shared" si="1"/>
        <v>21</v>
      </c>
      <c r="H15" s="65">
        <f>VLOOKUP($A15,'Return Data'!$B$7:$R$1700,7,0)</f>
        <v>3.0552000000000001</v>
      </c>
      <c r="I15" s="66">
        <f t="shared" si="2"/>
        <v>22</v>
      </c>
      <c r="J15" s="65">
        <f>VLOOKUP($A15,'Return Data'!$B$7:$R$1700,8,0)</f>
        <v>3.0962999999999998</v>
      </c>
      <c r="K15" s="66">
        <f t="shared" si="3"/>
        <v>12</v>
      </c>
      <c r="L15" s="65">
        <f>VLOOKUP($A15,'Return Data'!$B$7:$R$1700,9,0)</f>
        <v>3.1217000000000001</v>
      </c>
      <c r="M15" s="66">
        <f t="shared" si="4"/>
        <v>4</v>
      </c>
      <c r="N15" s="65">
        <f>VLOOKUP($A15,'Return Data'!$B$7:$R$1700,10,0)</f>
        <v>3.1709999999999998</v>
      </c>
      <c r="O15" s="66">
        <f t="shared" si="5"/>
        <v>3</v>
      </c>
      <c r="P15" s="65">
        <f>VLOOKUP($A15,'Return Data'!$B$7:$R$1700,11,0)</f>
        <v>3.7090999999999998</v>
      </c>
      <c r="Q15" s="66">
        <f t="shared" si="7"/>
        <v>2</v>
      </c>
      <c r="R15" s="65">
        <f>VLOOKUP($A15,'Return Data'!$B$7:$R$1700,12,0)</f>
        <v>4.1604999999999999</v>
      </c>
      <c r="S15" s="66">
        <f t="shared" si="8"/>
        <v>1</v>
      </c>
      <c r="T15" s="65"/>
      <c r="U15" s="66"/>
      <c r="V15" s="65"/>
      <c r="W15" s="66"/>
      <c r="X15" s="65"/>
      <c r="Y15" s="66"/>
      <c r="Z15" s="65">
        <f>VLOOKUP($A15,'Return Data'!$B$7:$R$1700,16,0)</f>
        <v>4.4893999999999998</v>
      </c>
      <c r="AA15" s="67">
        <f t="shared" si="6"/>
        <v>18</v>
      </c>
    </row>
    <row r="16" spans="1:27" x14ac:dyDescent="0.3">
      <c r="A16" s="63" t="s">
        <v>1390</v>
      </c>
      <c r="B16" s="64">
        <f>VLOOKUP($A16,'Return Data'!$B$7:$R$1700,3,0)</f>
        <v>44041</v>
      </c>
      <c r="C16" s="65">
        <f>VLOOKUP($A16,'Return Data'!$B$7:$R$1700,4,0)</f>
        <v>1054.3827000000001</v>
      </c>
      <c r="D16" s="65">
        <f>VLOOKUP($A16,'Return Data'!$B$7:$R$1700,5,0)</f>
        <v>3.0293000000000001</v>
      </c>
      <c r="E16" s="66">
        <f t="shared" si="0"/>
        <v>23</v>
      </c>
      <c r="F16" s="65">
        <f>VLOOKUP($A16,'Return Data'!$B$7:$R$1700,6,0)</f>
        <v>3.0055000000000001</v>
      </c>
      <c r="G16" s="66">
        <f t="shared" si="1"/>
        <v>25</v>
      </c>
      <c r="H16" s="65">
        <f>VLOOKUP($A16,'Return Data'!$B$7:$R$1700,7,0)</f>
        <v>3.0263</v>
      </c>
      <c r="I16" s="66">
        <f t="shared" si="2"/>
        <v>26</v>
      </c>
      <c r="J16" s="65">
        <f>VLOOKUP($A16,'Return Data'!$B$7:$R$1700,8,0)</f>
        <v>3.036</v>
      </c>
      <c r="K16" s="66">
        <f t="shared" si="3"/>
        <v>26</v>
      </c>
      <c r="L16" s="65">
        <f>VLOOKUP($A16,'Return Data'!$B$7:$R$1700,9,0)</f>
        <v>3.0455999999999999</v>
      </c>
      <c r="M16" s="66">
        <f t="shared" si="4"/>
        <v>21</v>
      </c>
      <c r="N16" s="65">
        <f>VLOOKUP($A16,'Return Data'!$B$7:$R$1700,10,0)</f>
        <v>2.8887</v>
      </c>
      <c r="O16" s="66">
        <f t="shared" si="5"/>
        <v>29</v>
      </c>
      <c r="P16" s="65">
        <f>VLOOKUP($A16,'Return Data'!$B$7:$R$1700,11,0)</f>
        <v>3.2399</v>
      </c>
      <c r="Q16" s="66">
        <f t="shared" si="7"/>
        <v>28</v>
      </c>
      <c r="R16" s="65">
        <f>VLOOKUP($A16,'Return Data'!$B$7:$R$1700,12,0)</f>
        <v>3.7511000000000001</v>
      </c>
      <c r="S16" s="66">
        <f t="shared" si="8"/>
        <v>25</v>
      </c>
      <c r="T16" s="65">
        <f>VLOOKUP($A16,'Return Data'!$B$7:$R$1700,13,0)</f>
        <v>4.1111000000000004</v>
      </c>
      <c r="U16" s="66">
        <f>RANK(T16,T$8:T$37,0)</f>
        <v>18</v>
      </c>
      <c r="V16" s="65"/>
      <c r="W16" s="66"/>
      <c r="X16" s="65"/>
      <c r="Y16" s="66"/>
      <c r="Z16" s="65">
        <f>VLOOKUP($A16,'Return Data'!$B$7:$R$1700,16,0)</f>
        <v>4.4089</v>
      </c>
      <c r="AA16" s="67">
        <f t="shared" si="6"/>
        <v>19</v>
      </c>
    </row>
    <row r="17" spans="1:27" x14ac:dyDescent="0.3">
      <c r="A17" s="63" t="s">
        <v>1392</v>
      </c>
      <c r="B17" s="64">
        <f>VLOOKUP($A17,'Return Data'!$B$7:$R$1700,3,0)</f>
        <v>44041</v>
      </c>
      <c r="C17" s="65">
        <f>VLOOKUP($A17,'Return Data'!$B$7:$R$1700,4,0)</f>
        <v>2997.3993999999998</v>
      </c>
      <c r="D17" s="65">
        <f>VLOOKUP($A17,'Return Data'!$B$7:$R$1700,5,0)</f>
        <v>3.0945</v>
      </c>
      <c r="E17" s="66">
        <f t="shared" si="0"/>
        <v>8</v>
      </c>
      <c r="F17" s="65">
        <f>VLOOKUP($A17,'Return Data'!$B$7:$R$1700,6,0)</f>
        <v>3.0897000000000001</v>
      </c>
      <c r="G17" s="66">
        <f t="shared" si="1"/>
        <v>9</v>
      </c>
      <c r="H17" s="65">
        <f>VLOOKUP($A17,'Return Data'!$B$7:$R$1700,7,0)</f>
        <v>3.0670000000000002</v>
      </c>
      <c r="I17" s="66">
        <f t="shared" si="2"/>
        <v>18</v>
      </c>
      <c r="J17" s="65">
        <f>VLOOKUP($A17,'Return Data'!$B$7:$R$1700,8,0)</f>
        <v>3.0710000000000002</v>
      </c>
      <c r="K17" s="66">
        <f t="shared" si="3"/>
        <v>18</v>
      </c>
      <c r="L17" s="65">
        <f>VLOOKUP($A17,'Return Data'!$B$7:$R$1700,9,0)</f>
        <v>3.0466000000000002</v>
      </c>
      <c r="M17" s="66">
        <f t="shared" si="4"/>
        <v>19</v>
      </c>
      <c r="N17" s="65">
        <f>VLOOKUP($A17,'Return Data'!$B$7:$R$1700,10,0)</f>
        <v>2.9685000000000001</v>
      </c>
      <c r="O17" s="66">
        <f t="shared" si="5"/>
        <v>26</v>
      </c>
      <c r="P17" s="65">
        <f>VLOOKUP($A17,'Return Data'!$B$7:$R$1700,11,0)</f>
        <v>3.3685999999999998</v>
      </c>
      <c r="Q17" s="66">
        <f t="shared" si="7"/>
        <v>23</v>
      </c>
      <c r="R17" s="65">
        <f>VLOOKUP($A17,'Return Data'!$B$7:$R$1700,12,0)</f>
        <v>3.8592</v>
      </c>
      <c r="S17" s="66">
        <f t="shared" si="8"/>
        <v>21</v>
      </c>
      <c r="T17" s="65">
        <f>VLOOKUP($A17,'Return Data'!$B$7:$R$1700,13,0)</f>
        <v>4.2131999999999996</v>
      </c>
      <c r="U17" s="66">
        <f>RANK(T17,T$8:T$37,0)</f>
        <v>16</v>
      </c>
      <c r="V17" s="65">
        <f>VLOOKUP($A17,'Return Data'!$B$7:$R$1700,17,0)</f>
        <v>5.2088000000000001</v>
      </c>
      <c r="W17" s="66">
        <f>RANK(V17,V$8:V$37,0)</f>
        <v>4</v>
      </c>
      <c r="X17" s="65">
        <f>VLOOKUP($A17,'Return Data'!$B$7:$R$1700,14,0)</f>
        <v>5.4648000000000003</v>
      </c>
      <c r="Y17" s="66">
        <f>RANK(X17,X$8:X$37,0)</f>
        <v>3</v>
      </c>
      <c r="Z17" s="65">
        <f>VLOOKUP($A17,'Return Data'!$B$7:$R$1700,16,0)</f>
        <v>6.6147</v>
      </c>
      <c r="AA17" s="67">
        <f t="shared" si="6"/>
        <v>4</v>
      </c>
    </row>
    <row r="18" spans="1:27" x14ac:dyDescent="0.3">
      <c r="A18" s="63" t="s">
        <v>1393</v>
      </c>
      <c r="B18" s="64">
        <f>VLOOKUP($A18,'Return Data'!$B$7:$R$1700,3,0)</f>
        <v>44041</v>
      </c>
      <c r="C18" s="65">
        <f>VLOOKUP($A18,'Return Data'!$B$7:$R$1700,4,0)</f>
        <v>1054.1560999999999</v>
      </c>
      <c r="D18" s="65">
        <f>VLOOKUP($A18,'Return Data'!$B$7:$R$1700,5,0)</f>
        <v>3.0992000000000002</v>
      </c>
      <c r="E18" s="66">
        <f t="shared" si="0"/>
        <v>7</v>
      </c>
      <c r="F18" s="65">
        <f>VLOOKUP($A18,'Return Data'!$B$7:$R$1700,6,0)</f>
        <v>3.1193</v>
      </c>
      <c r="G18" s="66">
        <f t="shared" si="1"/>
        <v>4</v>
      </c>
      <c r="H18" s="65">
        <f>VLOOKUP($A18,'Return Data'!$B$7:$R$1700,7,0)</f>
        <v>3.1528</v>
      </c>
      <c r="I18" s="66">
        <f t="shared" si="2"/>
        <v>4</v>
      </c>
      <c r="J18" s="65">
        <f>VLOOKUP($A18,'Return Data'!$B$7:$R$1700,8,0)</f>
        <v>3.1501999999999999</v>
      </c>
      <c r="K18" s="66">
        <f t="shared" si="3"/>
        <v>4</v>
      </c>
      <c r="L18" s="65">
        <f>VLOOKUP($A18,'Return Data'!$B$7:$R$1700,9,0)</f>
        <v>3.1168999999999998</v>
      </c>
      <c r="M18" s="66">
        <f t="shared" si="4"/>
        <v>5</v>
      </c>
      <c r="N18" s="65">
        <f>VLOOKUP($A18,'Return Data'!$B$7:$R$1700,10,0)</f>
        <v>3.0830000000000002</v>
      </c>
      <c r="O18" s="66">
        <f t="shared" si="5"/>
        <v>8</v>
      </c>
      <c r="P18" s="65">
        <f>VLOOKUP($A18,'Return Data'!$B$7:$R$1700,11,0)</f>
        <v>3.4897999999999998</v>
      </c>
      <c r="Q18" s="66">
        <f t="shared" si="7"/>
        <v>10</v>
      </c>
      <c r="R18" s="65">
        <f>VLOOKUP($A18,'Return Data'!$B$7:$R$1700,12,0)</f>
        <v>3.96</v>
      </c>
      <c r="S18" s="66">
        <f t="shared" si="8"/>
        <v>9</v>
      </c>
      <c r="T18" s="65">
        <f>VLOOKUP($A18,'Return Data'!$B$7:$R$1700,13,0)</f>
        <v>4.2927</v>
      </c>
      <c r="U18" s="66">
        <f>RANK(T18,T$8:T$37,0)</f>
        <v>7</v>
      </c>
      <c r="V18" s="65"/>
      <c r="W18" s="66"/>
      <c r="X18" s="65"/>
      <c r="Y18" s="66"/>
      <c r="Z18" s="65">
        <f>VLOOKUP($A18,'Return Data'!$B$7:$R$1700,16,0)</f>
        <v>4.5213000000000001</v>
      </c>
      <c r="AA18" s="67">
        <f t="shared" si="6"/>
        <v>17</v>
      </c>
    </row>
    <row r="19" spans="1:27" x14ac:dyDescent="0.3">
      <c r="A19" s="63" t="s">
        <v>1396</v>
      </c>
      <c r="B19" s="64">
        <f>VLOOKUP($A19,'Return Data'!$B$7:$R$1700,3,0)</f>
        <v>44041</v>
      </c>
      <c r="C19" s="65">
        <f>VLOOKUP($A19,'Return Data'!$B$7:$R$1700,4,0)</f>
        <v>108.7702</v>
      </c>
      <c r="D19" s="65">
        <f>VLOOKUP($A19,'Return Data'!$B$7:$R$1700,5,0)</f>
        <v>3.0539000000000001</v>
      </c>
      <c r="E19" s="66">
        <f t="shared" si="0"/>
        <v>22</v>
      </c>
      <c r="F19" s="65">
        <f>VLOOKUP($A19,'Return Data'!$B$7:$R$1700,6,0)</f>
        <v>3.0320999999999998</v>
      </c>
      <c r="G19" s="66">
        <f t="shared" si="1"/>
        <v>20</v>
      </c>
      <c r="H19" s="65">
        <f>VLOOKUP($A19,'Return Data'!$B$7:$R$1700,7,0)</f>
        <v>3.0554999999999999</v>
      </c>
      <c r="I19" s="66">
        <f t="shared" si="2"/>
        <v>21</v>
      </c>
      <c r="J19" s="65">
        <f>VLOOKUP($A19,'Return Data'!$B$7:$R$1700,8,0)</f>
        <v>3.0548999999999999</v>
      </c>
      <c r="K19" s="66">
        <f t="shared" si="3"/>
        <v>24</v>
      </c>
      <c r="L19" s="65">
        <f>VLOOKUP($A19,'Return Data'!$B$7:$R$1700,9,0)</f>
        <v>3.0344000000000002</v>
      </c>
      <c r="M19" s="66">
        <f t="shared" si="4"/>
        <v>23</v>
      </c>
      <c r="N19" s="65">
        <f>VLOOKUP($A19,'Return Data'!$B$7:$R$1700,10,0)</f>
        <v>2.9748999999999999</v>
      </c>
      <c r="O19" s="66">
        <f t="shared" si="5"/>
        <v>25</v>
      </c>
      <c r="P19" s="65">
        <f>VLOOKUP($A19,'Return Data'!$B$7:$R$1700,11,0)</f>
        <v>3.3839999999999999</v>
      </c>
      <c r="Q19" s="66">
        <f t="shared" si="7"/>
        <v>21</v>
      </c>
      <c r="R19" s="65">
        <f>VLOOKUP($A19,'Return Data'!$B$7:$R$1700,12,0)</f>
        <v>3.8693</v>
      </c>
      <c r="S19" s="66">
        <f t="shared" si="8"/>
        <v>20</v>
      </c>
      <c r="T19" s="65">
        <f>VLOOKUP($A19,'Return Data'!$B$7:$R$1700,13,0)</f>
        <v>4.2260999999999997</v>
      </c>
      <c r="U19" s="66">
        <f>RANK(T19,T$8:T$37,0)</f>
        <v>15</v>
      </c>
      <c r="V19" s="65"/>
      <c r="W19" s="66"/>
      <c r="X19" s="65"/>
      <c r="Y19" s="66"/>
      <c r="Z19" s="65">
        <f>VLOOKUP($A19,'Return Data'!$B$7:$R$1700,16,0)</f>
        <v>5.0471000000000004</v>
      </c>
      <c r="AA19" s="67">
        <f t="shared" si="6"/>
        <v>8</v>
      </c>
    </row>
    <row r="20" spans="1:27" x14ac:dyDescent="0.3">
      <c r="A20" s="63" t="s">
        <v>1397</v>
      </c>
      <c r="B20" s="64">
        <f>VLOOKUP($A20,'Return Data'!$B$7:$R$1700,3,0)</f>
        <v>44041</v>
      </c>
      <c r="C20" s="65">
        <f>VLOOKUP($A20,'Return Data'!$B$7:$R$1700,4,0)</f>
        <v>1075.9699000000001</v>
      </c>
      <c r="D20" s="65">
        <f>VLOOKUP($A20,'Return Data'!$B$7:$R$1700,5,0)</f>
        <v>3.1212</v>
      </c>
      <c r="E20" s="66">
        <f t="shared" si="0"/>
        <v>6</v>
      </c>
      <c r="F20" s="65">
        <f>VLOOKUP($A20,'Return Data'!$B$7:$R$1700,6,0)</f>
        <v>3.0922999999999998</v>
      </c>
      <c r="G20" s="66">
        <f t="shared" si="1"/>
        <v>8</v>
      </c>
      <c r="H20" s="65">
        <f>VLOOKUP($A20,'Return Data'!$B$7:$R$1700,7,0)</f>
        <v>3.1019000000000001</v>
      </c>
      <c r="I20" s="66">
        <f t="shared" si="2"/>
        <v>11</v>
      </c>
      <c r="J20" s="65">
        <f>VLOOKUP($A20,'Return Data'!$B$7:$R$1700,8,0)</f>
        <v>3.1074000000000002</v>
      </c>
      <c r="K20" s="66">
        <f t="shared" si="3"/>
        <v>10</v>
      </c>
      <c r="L20" s="65">
        <f>VLOOKUP($A20,'Return Data'!$B$7:$R$1700,9,0)</f>
        <v>3.0497000000000001</v>
      </c>
      <c r="M20" s="66">
        <f t="shared" si="4"/>
        <v>18</v>
      </c>
      <c r="N20" s="65">
        <f>VLOOKUP($A20,'Return Data'!$B$7:$R$1700,10,0)</f>
        <v>2.9990000000000001</v>
      </c>
      <c r="O20" s="66">
        <f t="shared" si="5"/>
        <v>20</v>
      </c>
      <c r="P20" s="65">
        <f>VLOOKUP($A20,'Return Data'!$B$7:$R$1700,11,0)</f>
        <v>3.3677999999999999</v>
      </c>
      <c r="Q20" s="66">
        <f t="shared" si="7"/>
        <v>24</v>
      </c>
      <c r="R20" s="65">
        <f>VLOOKUP($A20,'Return Data'!$B$7:$R$1700,12,0)</f>
        <v>3.8782999999999999</v>
      </c>
      <c r="S20" s="66">
        <f t="shared" si="8"/>
        <v>18</v>
      </c>
      <c r="T20" s="65">
        <f>VLOOKUP($A20,'Return Data'!$B$7:$R$1700,13,0)</f>
        <v>4.2435999999999998</v>
      </c>
      <c r="U20" s="66">
        <f>RANK(T20,T$8:T$37,0)</f>
        <v>12</v>
      </c>
      <c r="V20" s="65"/>
      <c r="W20" s="66"/>
      <c r="X20" s="65"/>
      <c r="Y20" s="66"/>
      <c r="Z20" s="65">
        <f>VLOOKUP($A20,'Return Data'!$B$7:$R$1700,16,0)</f>
        <v>4.9062000000000001</v>
      </c>
      <c r="AA20" s="67">
        <f t="shared" si="6"/>
        <v>10</v>
      </c>
    </row>
    <row r="21" spans="1:27" x14ac:dyDescent="0.3">
      <c r="A21" s="63" t="s">
        <v>1399</v>
      </c>
      <c r="B21" s="64">
        <f>VLOOKUP($A21,'Return Data'!$B$7:$R$1700,3,0)</f>
        <v>44041</v>
      </c>
      <c r="C21" s="65">
        <f>VLOOKUP($A21,'Return Data'!$B$7:$R$1700,4,0)</f>
        <v>1046.2652</v>
      </c>
      <c r="D21" s="65">
        <f>VLOOKUP($A21,'Return Data'!$B$7:$R$1700,5,0)</f>
        <v>3.0004</v>
      </c>
      <c r="E21" s="66">
        <f t="shared" si="0"/>
        <v>27</v>
      </c>
      <c r="F21" s="65">
        <f>VLOOKUP($A21,'Return Data'!$B$7:$R$1700,6,0)</f>
        <v>2.9904999999999999</v>
      </c>
      <c r="G21" s="66">
        <f t="shared" si="1"/>
        <v>27</v>
      </c>
      <c r="H21" s="65">
        <f>VLOOKUP($A21,'Return Data'!$B$7:$R$1700,7,0)</f>
        <v>3.0209000000000001</v>
      </c>
      <c r="I21" s="66">
        <f t="shared" si="2"/>
        <v>29</v>
      </c>
      <c r="J21" s="65">
        <f>VLOOKUP($A21,'Return Data'!$B$7:$R$1700,8,0)</f>
        <v>3.0184000000000002</v>
      </c>
      <c r="K21" s="66">
        <f t="shared" si="3"/>
        <v>28</v>
      </c>
      <c r="L21" s="65">
        <f>VLOOKUP($A21,'Return Data'!$B$7:$R$1700,9,0)</f>
        <v>2.9860000000000002</v>
      </c>
      <c r="M21" s="66">
        <f t="shared" si="4"/>
        <v>29</v>
      </c>
      <c r="N21" s="65">
        <f>VLOOKUP($A21,'Return Data'!$B$7:$R$1700,10,0)</f>
        <v>2.9525999999999999</v>
      </c>
      <c r="O21" s="66">
        <f t="shared" si="5"/>
        <v>28</v>
      </c>
      <c r="P21" s="65">
        <f>VLOOKUP($A21,'Return Data'!$B$7:$R$1700,11,0)</f>
        <v>3.3578999999999999</v>
      </c>
      <c r="Q21" s="66">
        <f t="shared" si="7"/>
        <v>25</v>
      </c>
      <c r="R21" s="65">
        <f>VLOOKUP($A21,'Return Data'!$B$7:$R$1700,12,0)</f>
        <v>3.8468</v>
      </c>
      <c r="S21" s="66">
        <f t="shared" si="8"/>
        <v>22</v>
      </c>
      <c r="T21" s="65"/>
      <c r="U21" s="66"/>
      <c r="V21" s="65"/>
      <c r="W21" s="66"/>
      <c r="X21" s="65"/>
      <c r="Y21" s="66"/>
      <c r="Z21" s="65">
        <f>VLOOKUP($A21,'Return Data'!$B$7:$R$1700,16,0)</f>
        <v>4.3578999999999999</v>
      </c>
      <c r="AA21" s="67">
        <f t="shared" si="6"/>
        <v>22</v>
      </c>
    </row>
    <row r="22" spans="1:27" x14ac:dyDescent="0.3">
      <c r="A22" s="63" t="s">
        <v>1401</v>
      </c>
      <c r="B22" s="64">
        <f>VLOOKUP($A22,'Return Data'!$B$7:$R$1700,3,0)</f>
        <v>44041</v>
      </c>
      <c r="C22" s="65">
        <f>VLOOKUP($A22,'Return Data'!$B$7:$R$1700,4,0)</f>
        <v>1019.7496</v>
      </c>
      <c r="D22" s="65">
        <f>VLOOKUP($A22,'Return Data'!$B$7:$R$1700,5,0)</f>
        <v>2.9925000000000002</v>
      </c>
      <c r="E22" s="66">
        <f t="shared" si="0"/>
        <v>28</v>
      </c>
      <c r="F22" s="65">
        <f>VLOOKUP($A22,'Return Data'!$B$7:$R$1700,6,0)</f>
        <v>3.0097999999999998</v>
      </c>
      <c r="G22" s="66">
        <f t="shared" si="1"/>
        <v>23</v>
      </c>
      <c r="H22" s="65">
        <f>VLOOKUP($A22,'Return Data'!$B$7:$R$1700,7,0)</f>
        <v>3.0488</v>
      </c>
      <c r="I22" s="66">
        <f t="shared" si="2"/>
        <v>24</v>
      </c>
      <c r="J22" s="65">
        <f>VLOOKUP($A22,'Return Data'!$B$7:$R$1700,8,0)</f>
        <v>3.0569999999999999</v>
      </c>
      <c r="K22" s="66">
        <f t="shared" si="3"/>
        <v>22</v>
      </c>
      <c r="L22" s="65">
        <f>VLOOKUP($A22,'Return Data'!$B$7:$R$1700,9,0)</f>
        <v>3.0381999999999998</v>
      </c>
      <c r="M22" s="66">
        <f t="shared" si="4"/>
        <v>22</v>
      </c>
      <c r="N22" s="65">
        <f>VLOOKUP($A22,'Return Data'!$B$7:$R$1700,10,0)</f>
        <v>2.9878</v>
      </c>
      <c r="O22" s="66">
        <f t="shared" si="5"/>
        <v>22</v>
      </c>
      <c r="P22" s="65"/>
      <c r="Q22" s="66"/>
      <c r="R22" s="65"/>
      <c r="S22" s="66"/>
      <c r="T22" s="65"/>
      <c r="U22" s="66"/>
      <c r="V22" s="65"/>
      <c r="W22" s="66"/>
      <c r="X22" s="65"/>
      <c r="Y22" s="66"/>
      <c r="Z22" s="65">
        <f>VLOOKUP($A22,'Return Data'!$B$7:$R$1700,16,0)</f>
        <v>3.5510000000000002</v>
      </c>
      <c r="AA22" s="67">
        <f t="shared" si="6"/>
        <v>30</v>
      </c>
    </row>
    <row r="23" spans="1:27" x14ac:dyDescent="0.3">
      <c r="A23" s="63" t="s">
        <v>1403</v>
      </c>
      <c r="B23" s="64">
        <f>VLOOKUP($A23,'Return Data'!$B$7:$R$1700,3,0)</f>
        <v>44041</v>
      </c>
      <c r="C23" s="65">
        <f>VLOOKUP($A23,'Return Data'!$B$7:$R$1700,4,0)</f>
        <v>1029.9983999999999</v>
      </c>
      <c r="D23" s="65">
        <f>VLOOKUP($A23,'Return Data'!$B$7:$R$1700,5,0)</f>
        <v>3.0053000000000001</v>
      </c>
      <c r="E23" s="66">
        <f t="shared" si="0"/>
        <v>26</v>
      </c>
      <c r="F23" s="65">
        <f>VLOOKUP($A23,'Return Data'!$B$7:$R$1700,6,0)</f>
        <v>2.9727000000000001</v>
      </c>
      <c r="G23" s="66">
        <f t="shared" si="1"/>
        <v>29</v>
      </c>
      <c r="H23" s="65">
        <f>VLOOKUP($A23,'Return Data'!$B$7:$R$1700,7,0)</f>
        <v>3.0225</v>
      </c>
      <c r="I23" s="66">
        <f t="shared" si="2"/>
        <v>28</v>
      </c>
      <c r="J23" s="65">
        <f>VLOOKUP($A23,'Return Data'!$B$7:$R$1700,8,0)</f>
        <v>3.0308000000000002</v>
      </c>
      <c r="K23" s="66">
        <f t="shared" si="3"/>
        <v>27</v>
      </c>
      <c r="L23" s="65">
        <f>VLOOKUP($A23,'Return Data'!$B$7:$R$1700,9,0)</f>
        <v>3.0198999999999998</v>
      </c>
      <c r="M23" s="66">
        <f t="shared" si="4"/>
        <v>27</v>
      </c>
      <c r="N23" s="65">
        <f>VLOOKUP($A23,'Return Data'!$B$7:$R$1700,10,0)</f>
        <v>2.9950999999999999</v>
      </c>
      <c r="O23" s="66">
        <f t="shared" si="5"/>
        <v>21</v>
      </c>
      <c r="P23" s="65">
        <f>VLOOKUP($A23,'Return Data'!$B$7:$R$1700,11,0)</f>
        <v>3.3891</v>
      </c>
      <c r="Q23" s="66">
        <f t="shared" ref="Q23:Q37" si="9">RANK(P23,P$8:P$37,0)</f>
        <v>20</v>
      </c>
      <c r="R23" s="65"/>
      <c r="S23" s="66"/>
      <c r="T23" s="65"/>
      <c r="U23" s="66"/>
      <c r="V23" s="65"/>
      <c r="W23" s="66"/>
      <c r="X23" s="65"/>
      <c r="Y23" s="66"/>
      <c r="Z23" s="65">
        <f>VLOOKUP($A23,'Return Data'!$B$7:$R$1700,16,0)</f>
        <v>3.9245000000000001</v>
      </c>
      <c r="AA23" s="67">
        <f t="shared" si="6"/>
        <v>27</v>
      </c>
    </row>
    <row r="24" spans="1:27" x14ac:dyDescent="0.3">
      <c r="A24" s="63" t="s">
        <v>1405</v>
      </c>
      <c r="B24" s="64">
        <f>VLOOKUP($A24,'Return Data'!$B$7:$R$1700,3,0)</f>
        <v>44041</v>
      </c>
      <c r="C24" s="65">
        <f>VLOOKUP($A24,'Return Data'!$B$7:$R$1700,4,0)</f>
        <v>1024.8486</v>
      </c>
      <c r="D24" s="65">
        <f>VLOOKUP($A24,'Return Data'!$B$7:$R$1700,5,0)</f>
        <v>3.0773999999999999</v>
      </c>
      <c r="E24" s="66">
        <f t="shared" si="0"/>
        <v>13</v>
      </c>
      <c r="F24" s="65">
        <f>VLOOKUP($A24,'Return Data'!$B$7:$R$1700,6,0)</f>
        <v>3.0684</v>
      </c>
      <c r="G24" s="66">
        <f t="shared" si="1"/>
        <v>14</v>
      </c>
      <c r="H24" s="65">
        <f>VLOOKUP($A24,'Return Data'!$B$7:$R$1700,7,0)</f>
        <v>3.0876000000000001</v>
      </c>
      <c r="I24" s="66">
        <f t="shared" si="2"/>
        <v>13</v>
      </c>
      <c r="J24" s="65">
        <f>VLOOKUP($A24,'Return Data'!$B$7:$R$1700,8,0)</f>
        <v>3.0859000000000001</v>
      </c>
      <c r="K24" s="66">
        <f t="shared" si="3"/>
        <v>13</v>
      </c>
      <c r="L24" s="65">
        <f>VLOOKUP($A24,'Return Data'!$B$7:$R$1700,9,0)</f>
        <v>3.0564</v>
      </c>
      <c r="M24" s="66">
        <f t="shared" si="4"/>
        <v>16</v>
      </c>
      <c r="N24" s="65">
        <f>VLOOKUP($A24,'Return Data'!$B$7:$R$1700,10,0)</f>
        <v>3.0344000000000002</v>
      </c>
      <c r="O24" s="66">
        <f t="shared" si="5"/>
        <v>14</v>
      </c>
      <c r="P24" s="65">
        <f>VLOOKUP($A24,'Return Data'!$B$7:$R$1700,11,0)</f>
        <v>3.4758</v>
      </c>
      <c r="Q24" s="66">
        <f t="shared" si="9"/>
        <v>12</v>
      </c>
      <c r="R24" s="65"/>
      <c r="S24" s="66"/>
      <c r="T24" s="65"/>
      <c r="U24" s="66"/>
      <c r="V24" s="65"/>
      <c r="W24" s="66"/>
      <c r="X24" s="65"/>
      <c r="Y24" s="66"/>
      <c r="Z24" s="65">
        <f>VLOOKUP($A24,'Return Data'!$B$7:$R$1700,16,0)</f>
        <v>3.7949000000000002</v>
      </c>
      <c r="AA24" s="67">
        <f t="shared" si="6"/>
        <v>29</v>
      </c>
    </row>
    <row r="25" spans="1:27" x14ac:dyDescent="0.3">
      <c r="A25" s="63" t="s">
        <v>1407</v>
      </c>
      <c r="B25" s="64">
        <f>VLOOKUP($A25,'Return Data'!$B$7:$R$1700,3,0)</f>
        <v>44041</v>
      </c>
      <c r="C25" s="65">
        <f>VLOOKUP($A25,'Return Data'!$B$7:$R$1700,4,0)</f>
        <v>1076.0065999999999</v>
      </c>
      <c r="D25" s="65">
        <f>VLOOKUP($A25,'Return Data'!$B$7:$R$1700,5,0)</f>
        <v>3.0125000000000002</v>
      </c>
      <c r="E25" s="66">
        <f t="shared" si="0"/>
        <v>25</v>
      </c>
      <c r="F25" s="65">
        <f>VLOOKUP($A25,'Return Data'!$B$7:$R$1700,6,0)</f>
        <v>3.0062000000000002</v>
      </c>
      <c r="G25" s="66">
        <f t="shared" si="1"/>
        <v>24</v>
      </c>
      <c r="H25" s="65">
        <f>VLOOKUP($A25,'Return Data'!$B$7:$R$1700,7,0)</f>
        <v>3.0484</v>
      </c>
      <c r="I25" s="66">
        <f t="shared" si="2"/>
        <v>25</v>
      </c>
      <c r="J25" s="65">
        <f>VLOOKUP($A25,'Return Data'!$B$7:$R$1700,8,0)</f>
        <v>3.0457999999999998</v>
      </c>
      <c r="K25" s="66">
        <f t="shared" si="3"/>
        <v>25</v>
      </c>
      <c r="L25" s="65">
        <f>VLOOKUP($A25,'Return Data'!$B$7:$R$1700,9,0)</f>
        <v>3.0245000000000002</v>
      </c>
      <c r="M25" s="66">
        <f t="shared" si="4"/>
        <v>25</v>
      </c>
      <c r="N25" s="65">
        <f>VLOOKUP($A25,'Return Data'!$B$7:$R$1700,10,0)</f>
        <v>2.9803999999999999</v>
      </c>
      <c r="O25" s="66">
        <f t="shared" si="5"/>
        <v>24</v>
      </c>
      <c r="P25" s="65">
        <f>VLOOKUP($A25,'Return Data'!$B$7:$R$1700,11,0)</f>
        <v>3.3818000000000001</v>
      </c>
      <c r="Q25" s="66">
        <f t="shared" si="9"/>
        <v>22</v>
      </c>
      <c r="R25" s="65">
        <f>VLOOKUP($A25,'Return Data'!$B$7:$R$1700,12,0)</f>
        <v>3.8845999999999998</v>
      </c>
      <c r="S25" s="66">
        <f>RANK(R25,R$8:R$37,0)</f>
        <v>17</v>
      </c>
      <c r="T25" s="65">
        <f>VLOOKUP($A25,'Return Data'!$B$7:$R$1700,13,0)</f>
        <v>4.2361000000000004</v>
      </c>
      <c r="U25" s="66">
        <f>RANK(T25,T$8:T$37,0)</f>
        <v>14</v>
      </c>
      <c r="V25" s="65"/>
      <c r="W25" s="66"/>
      <c r="X25" s="65"/>
      <c r="Y25" s="66"/>
      <c r="Z25" s="65">
        <f>VLOOKUP($A25,'Return Data'!$B$7:$R$1700,16,0)</f>
        <v>4.8817000000000004</v>
      </c>
      <c r="AA25" s="67">
        <f t="shared" si="6"/>
        <v>11</v>
      </c>
    </row>
    <row r="26" spans="1:27" x14ac:dyDescent="0.3">
      <c r="A26" s="63" t="s">
        <v>1409</v>
      </c>
      <c r="B26" s="64">
        <f>VLOOKUP($A26,'Return Data'!$B$7:$R$1700,3,0)</f>
        <v>44041</v>
      </c>
      <c r="C26" s="65">
        <f>VLOOKUP($A26,'Return Data'!$B$7:$R$1700,4,0)</f>
        <v>2622.5538333333302</v>
      </c>
      <c r="D26" s="65">
        <f>VLOOKUP($A26,'Return Data'!$B$7:$R$1700,5,0)</f>
        <v>3.0598000000000001</v>
      </c>
      <c r="E26" s="66">
        <f t="shared" si="0"/>
        <v>21</v>
      </c>
      <c r="F26" s="65">
        <f>VLOOKUP($A26,'Return Data'!$B$7:$R$1700,6,0)</f>
        <v>3.0440999999999998</v>
      </c>
      <c r="G26" s="66">
        <f t="shared" si="1"/>
        <v>18</v>
      </c>
      <c r="H26" s="65">
        <f>VLOOKUP($A26,'Return Data'!$B$7:$R$1700,7,0)</f>
        <v>3.0571000000000002</v>
      </c>
      <c r="I26" s="66">
        <f t="shared" si="2"/>
        <v>20</v>
      </c>
      <c r="J26" s="65">
        <f>VLOOKUP($A26,'Return Data'!$B$7:$R$1700,8,0)</f>
        <v>3.0554000000000001</v>
      </c>
      <c r="K26" s="66">
        <f t="shared" si="3"/>
        <v>23</v>
      </c>
      <c r="L26" s="65">
        <f>VLOOKUP($A26,'Return Data'!$B$7:$R$1700,9,0)</f>
        <v>3.0457999999999998</v>
      </c>
      <c r="M26" s="66">
        <f t="shared" si="4"/>
        <v>20</v>
      </c>
      <c r="N26" s="65">
        <f>VLOOKUP($A26,'Return Data'!$B$7:$R$1700,10,0)</f>
        <v>3.0043000000000002</v>
      </c>
      <c r="O26" s="66">
        <f t="shared" si="5"/>
        <v>19</v>
      </c>
      <c r="P26" s="65">
        <f>VLOOKUP($A26,'Return Data'!$B$7:$R$1700,11,0)</f>
        <v>3.4544999999999999</v>
      </c>
      <c r="Q26" s="66">
        <f t="shared" si="9"/>
        <v>14</v>
      </c>
      <c r="R26" s="65">
        <f>VLOOKUP($A26,'Return Data'!$B$7:$R$1700,12,0)</f>
        <v>3.9401999999999999</v>
      </c>
      <c r="S26" s="66">
        <f>RANK(R26,R$8:R$37,0)</f>
        <v>12</v>
      </c>
      <c r="T26" s="65">
        <f>VLOOKUP($A26,'Return Data'!$B$7:$R$1700,13,0)</f>
        <v>4.2813999999999997</v>
      </c>
      <c r="U26" s="66">
        <f>RANK(T26,T$8:T$37,0)</f>
        <v>8</v>
      </c>
      <c r="V26" s="65">
        <f>VLOOKUP($A26,'Return Data'!$B$7:$R$1700,17,0)</f>
        <v>5.2606999999999999</v>
      </c>
      <c r="W26" s="66">
        <f t="shared" ref="W26:W36" si="10">RANK(V26,V$8:V$37,0)</f>
        <v>2</v>
      </c>
      <c r="X26" s="65">
        <f>VLOOKUP($A26,'Return Data'!$B$7:$R$1700,14,0)</f>
        <v>5.5995999999999997</v>
      </c>
      <c r="Y26" s="66">
        <f t="shared" ref="Y26:Y36" si="11">RANK(X26,X$8:X$37,0)</f>
        <v>1</v>
      </c>
      <c r="Z26" s="65">
        <f>VLOOKUP($A26,'Return Data'!$B$7:$R$1700,16,0)</f>
        <v>7.0724999999999998</v>
      </c>
      <c r="AA26" s="67">
        <f t="shared" si="6"/>
        <v>1</v>
      </c>
    </row>
    <row r="27" spans="1:27" x14ac:dyDescent="0.3">
      <c r="A27" s="63" t="s">
        <v>1411</v>
      </c>
      <c r="B27" s="64">
        <f>VLOOKUP($A27,'Return Data'!$B$7:$R$1700,3,0)</f>
        <v>44041</v>
      </c>
      <c r="C27" s="65">
        <f>VLOOKUP($A27,'Return Data'!$B$7:$R$1700,4,0)</f>
        <v>1045.2909999999999</v>
      </c>
      <c r="D27" s="65">
        <f>VLOOKUP($A27,'Return Data'!$B$7:$R$1700,5,0)</f>
        <v>3.0871</v>
      </c>
      <c r="E27" s="66">
        <f t="shared" si="0"/>
        <v>9</v>
      </c>
      <c r="F27" s="65">
        <f>VLOOKUP($A27,'Return Data'!$B$7:$R$1700,6,0)</f>
        <v>3.0188999999999999</v>
      </c>
      <c r="G27" s="66">
        <f t="shared" si="1"/>
        <v>22</v>
      </c>
      <c r="H27" s="65">
        <f>VLOOKUP($A27,'Return Data'!$B$7:$R$1700,7,0)</f>
        <v>3.0695999999999999</v>
      </c>
      <c r="I27" s="66">
        <f t="shared" si="2"/>
        <v>17</v>
      </c>
      <c r="J27" s="65">
        <f>VLOOKUP($A27,'Return Data'!$B$7:$R$1700,8,0)</f>
        <v>3.0731999999999999</v>
      </c>
      <c r="K27" s="66">
        <f t="shared" si="3"/>
        <v>17</v>
      </c>
      <c r="L27" s="65">
        <f>VLOOKUP($A27,'Return Data'!$B$7:$R$1700,9,0)</f>
        <v>3.0329000000000002</v>
      </c>
      <c r="M27" s="66">
        <f t="shared" si="4"/>
        <v>24</v>
      </c>
      <c r="N27" s="65">
        <f>VLOOKUP($A27,'Return Data'!$B$7:$R$1700,10,0)</f>
        <v>2.9874999999999998</v>
      </c>
      <c r="O27" s="66">
        <f t="shared" si="5"/>
        <v>23</v>
      </c>
      <c r="P27" s="65">
        <f>VLOOKUP($A27,'Return Data'!$B$7:$R$1700,11,0)</f>
        <v>3.4443999999999999</v>
      </c>
      <c r="Q27" s="66">
        <f t="shared" si="9"/>
        <v>15</v>
      </c>
      <c r="R27" s="65">
        <f>VLOOKUP($A27,'Return Data'!$B$7:$R$1700,12,0)</f>
        <v>3.9491999999999998</v>
      </c>
      <c r="S27" s="66">
        <f>RANK(R27,R$8:R$37,0)</f>
        <v>11</v>
      </c>
      <c r="T27" s="65"/>
      <c r="U27" s="66"/>
      <c r="V27" s="65"/>
      <c r="W27" s="66"/>
      <c r="X27" s="65"/>
      <c r="Y27" s="66"/>
      <c r="Z27" s="65">
        <f>VLOOKUP($A27,'Return Data'!$B$7:$R$1700,16,0)</f>
        <v>4.3259999999999996</v>
      </c>
      <c r="AA27" s="67">
        <f t="shared" si="6"/>
        <v>23</v>
      </c>
    </row>
    <row r="28" spans="1:27" x14ac:dyDescent="0.3">
      <c r="A28" s="63" t="s">
        <v>1413</v>
      </c>
      <c r="B28" s="64">
        <f>VLOOKUP($A28,'Return Data'!$B$7:$R$1700,3,0)</f>
        <v>44041</v>
      </c>
      <c r="C28" s="65">
        <f>VLOOKUP($A28,'Return Data'!$B$7:$R$1700,4,0)</f>
        <v>1043.3353999999999</v>
      </c>
      <c r="D28" s="65">
        <f>VLOOKUP($A28,'Return Data'!$B$7:$R$1700,5,0)</f>
        <v>3.1278000000000001</v>
      </c>
      <c r="E28" s="66">
        <f t="shared" si="0"/>
        <v>5</v>
      </c>
      <c r="F28" s="65">
        <f>VLOOKUP($A28,'Return Data'!$B$7:$R$1700,6,0)</f>
        <v>3.1446999999999998</v>
      </c>
      <c r="G28" s="66">
        <f t="shared" si="1"/>
        <v>3</v>
      </c>
      <c r="H28" s="65">
        <f>VLOOKUP($A28,'Return Data'!$B$7:$R$1700,7,0)</f>
        <v>3.1760000000000002</v>
      </c>
      <c r="I28" s="66">
        <f t="shared" si="2"/>
        <v>3</v>
      </c>
      <c r="J28" s="65">
        <f>VLOOKUP($A28,'Return Data'!$B$7:$R$1700,8,0)</f>
        <v>3.1766999999999999</v>
      </c>
      <c r="K28" s="66">
        <f t="shared" si="3"/>
        <v>2</v>
      </c>
      <c r="L28" s="65">
        <f>VLOOKUP($A28,'Return Data'!$B$7:$R$1700,9,0)</f>
        <v>3.1631</v>
      </c>
      <c r="M28" s="66">
        <f t="shared" si="4"/>
        <v>2</v>
      </c>
      <c r="N28" s="65">
        <f>VLOOKUP($A28,'Return Data'!$B$7:$R$1700,10,0)</f>
        <v>3.0666000000000002</v>
      </c>
      <c r="O28" s="66">
        <f t="shared" si="5"/>
        <v>9</v>
      </c>
      <c r="P28" s="65">
        <f>VLOOKUP($A28,'Return Data'!$B$7:$R$1700,11,0)</f>
        <v>3.4239999999999999</v>
      </c>
      <c r="Q28" s="66">
        <f t="shared" si="9"/>
        <v>18</v>
      </c>
      <c r="R28" s="65">
        <f>VLOOKUP($A28,'Return Data'!$B$7:$R$1700,12,0)</f>
        <v>3.8712</v>
      </c>
      <c r="S28" s="66">
        <f>RANK(R28,R$8:R$37,0)</f>
        <v>19</v>
      </c>
      <c r="T28" s="65"/>
      <c r="U28" s="66"/>
      <c r="V28" s="65"/>
      <c r="W28" s="66"/>
      <c r="X28" s="65"/>
      <c r="Y28" s="66"/>
      <c r="Z28" s="65">
        <f>VLOOKUP($A28,'Return Data'!$B$7:$R$1700,16,0)</f>
        <v>4.2503000000000002</v>
      </c>
      <c r="AA28" s="67">
        <f t="shared" si="6"/>
        <v>24</v>
      </c>
    </row>
    <row r="29" spans="1:27" x14ac:dyDescent="0.3">
      <c r="A29" s="63" t="s">
        <v>1415</v>
      </c>
      <c r="B29" s="64">
        <f>VLOOKUP($A29,'Return Data'!$B$7:$R$1700,3,0)</f>
        <v>44041</v>
      </c>
      <c r="C29" s="65">
        <f>VLOOKUP($A29,'Return Data'!$B$7:$R$1700,4,0)</f>
        <v>1032.6282000000001</v>
      </c>
      <c r="D29" s="65">
        <f>VLOOKUP($A29,'Return Data'!$B$7:$R$1700,5,0)</f>
        <v>3.1461000000000001</v>
      </c>
      <c r="E29" s="66">
        <f t="shared" si="0"/>
        <v>2</v>
      </c>
      <c r="F29" s="65">
        <f>VLOOKUP($A29,'Return Data'!$B$7:$R$1700,6,0)</f>
        <v>3.1467000000000001</v>
      </c>
      <c r="G29" s="66">
        <f t="shared" si="1"/>
        <v>2</v>
      </c>
      <c r="H29" s="65">
        <f>VLOOKUP($A29,'Return Data'!$B$7:$R$1700,7,0)</f>
        <v>3.1760999999999999</v>
      </c>
      <c r="I29" s="66">
        <f t="shared" si="2"/>
        <v>2</v>
      </c>
      <c r="J29" s="65">
        <f>VLOOKUP($A29,'Return Data'!$B$7:$R$1700,8,0)</f>
        <v>3.1678999999999999</v>
      </c>
      <c r="K29" s="66">
        <f t="shared" si="3"/>
        <v>3</v>
      </c>
      <c r="L29" s="65">
        <f>VLOOKUP($A29,'Return Data'!$B$7:$R$1700,9,0)</f>
        <v>3.1515</v>
      </c>
      <c r="M29" s="66">
        <f t="shared" si="4"/>
        <v>3</v>
      </c>
      <c r="N29" s="65">
        <f>VLOOKUP($A29,'Return Data'!$B$7:$R$1700,10,0)</f>
        <v>3.1396000000000002</v>
      </c>
      <c r="O29" s="66">
        <f t="shared" si="5"/>
        <v>4</v>
      </c>
      <c r="P29" s="65">
        <f>VLOOKUP($A29,'Return Data'!$B$7:$R$1700,11,0)</f>
        <v>3.6354000000000002</v>
      </c>
      <c r="Q29" s="66">
        <f t="shared" si="9"/>
        <v>4</v>
      </c>
      <c r="R29" s="65"/>
      <c r="S29" s="66"/>
      <c r="T29" s="65"/>
      <c r="U29" s="66"/>
      <c r="V29" s="65"/>
      <c r="W29" s="66"/>
      <c r="X29" s="65"/>
      <c r="Y29" s="66"/>
      <c r="Z29" s="65">
        <f>VLOOKUP($A29,'Return Data'!$B$7:$R$1700,16,0)</f>
        <v>4.1352000000000002</v>
      </c>
      <c r="AA29" s="67">
        <f t="shared" si="6"/>
        <v>26</v>
      </c>
    </row>
    <row r="30" spans="1:27" x14ac:dyDescent="0.3">
      <c r="A30" s="63" t="s">
        <v>1417</v>
      </c>
      <c r="B30" s="64">
        <f>VLOOKUP($A30,'Return Data'!$B$7:$R$1700,3,0)</f>
        <v>44041</v>
      </c>
      <c r="C30" s="65">
        <f>VLOOKUP($A30,'Return Data'!$B$7:$R$1700,4,0)</f>
        <v>108.2636</v>
      </c>
      <c r="D30" s="65">
        <f>VLOOKUP($A30,'Return Data'!$B$7:$R$1700,5,0)</f>
        <v>3.1356999999999999</v>
      </c>
      <c r="E30" s="66">
        <f t="shared" si="0"/>
        <v>3</v>
      </c>
      <c r="F30" s="65">
        <f>VLOOKUP($A30,'Return Data'!$B$7:$R$1700,6,0)</f>
        <v>3.1025</v>
      </c>
      <c r="G30" s="66">
        <f t="shared" si="1"/>
        <v>5</v>
      </c>
      <c r="H30" s="65">
        <f>VLOOKUP($A30,'Return Data'!$B$7:$R$1700,7,0)</f>
        <v>3.1179999999999999</v>
      </c>
      <c r="I30" s="66">
        <f t="shared" si="2"/>
        <v>7</v>
      </c>
      <c r="J30" s="65">
        <f>VLOOKUP($A30,'Return Data'!$B$7:$R$1700,8,0)</f>
        <v>3.1126</v>
      </c>
      <c r="K30" s="66">
        <f t="shared" si="3"/>
        <v>8</v>
      </c>
      <c r="L30" s="65">
        <f>VLOOKUP($A30,'Return Data'!$B$7:$R$1700,9,0)</f>
        <v>3.1006</v>
      </c>
      <c r="M30" s="66">
        <f t="shared" si="4"/>
        <v>7</v>
      </c>
      <c r="N30" s="65">
        <f>VLOOKUP($A30,'Return Data'!$B$7:$R$1700,10,0)</f>
        <v>3.0539999999999998</v>
      </c>
      <c r="O30" s="66">
        <f t="shared" si="5"/>
        <v>10</v>
      </c>
      <c r="P30" s="65">
        <f>VLOOKUP($A30,'Return Data'!$B$7:$R$1700,11,0)</f>
        <v>3.5051999999999999</v>
      </c>
      <c r="Q30" s="66">
        <f t="shared" si="9"/>
        <v>9</v>
      </c>
      <c r="R30" s="65">
        <f>VLOOKUP($A30,'Return Data'!$B$7:$R$1700,12,0)</f>
        <v>3.9815</v>
      </c>
      <c r="S30" s="66">
        <f t="shared" ref="S30:S37" si="12">RANK(R30,R$8:R$37,0)</f>
        <v>7</v>
      </c>
      <c r="T30" s="65">
        <f>VLOOKUP($A30,'Return Data'!$B$7:$R$1700,13,0)</f>
        <v>4.3205</v>
      </c>
      <c r="U30" s="66">
        <f>RANK(T30,T$8:T$37,0)</f>
        <v>3</v>
      </c>
      <c r="V30" s="65"/>
      <c r="W30" s="66"/>
      <c r="X30" s="65"/>
      <c r="Y30" s="66"/>
      <c r="Z30" s="65">
        <f>VLOOKUP($A30,'Return Data'!$B$7:$R$1700,16,0)</f>
        <v>5.0434000000000001</v>
      </c>
      <c r="AA30" s="67">
        <f t="shared" si="6"/>
        <v>9</v>
      </c>
    </row>
    <row r="31" spans="1:27" x14ac:dyDescent="0.3">
      <c r="A31" s="63" t="s">
        <v>1419</v>
      </c>
      <c r="B31" s="64">
        <f>VLOOKUP($A31,'Return Data'!$B$7:$R$1700,3,0)</f>
        <v>44041</v>
      </c>
      <c r="C31" s="65">
        <f>VLOOKUP($A31,'Return Data'!$B$7:$R$1700,4,0)</f>
        <v>1040.3824</v>
      </c>
      <c r="D31" s="65">
        <f>VLOOKUP($A31,'Return Data'!$B$7:$R$1700,5,0)</f>
        <v>3.0771000000000002</v>
      </c>
      <c r="E31" s="66">
        <f t="shared" si="0"/>
        <v>14</v>
      </c>
      <c r="F31" s="65">
        <f>VLOOKUP($A31,'Return Data'!$B$7:$R$1700,6,0)</f>
        <v>3.0939999999999999</v>
      </c>
      <c r="G31" s="66">
        <f t="shared" si="1"/>
        <v>7</v>
      </c>
      <c r="H31" s="65">
        <f>VLOOKUP($A31,'Return Data'!$B$7:$R$1700,7,0)</f>
        <v>3.1183000000000001</v>
      </c>
      <c r="I31" s="66">
        <f t="shared" si="2"/>
        <v>6</v>
      </c>
      <c r="J31" s="65">
        <f>VLOOKUP($A31,'Return Data'!$B$7:$R$1700,8,0)</f>
        <v>3.1204000000000001</v>
      </c>
      <c r="K31" s="66">
        <f t="shared" si="3"/>
        <v>5</v>
      </c>
      <c r="L31" s="65">
        <f>VLOOKUP($A31,'Return Data'!$B$7:$R$1700,9,0)</f>
        <v>3.0905</v>
      </c>
      <c r="M31" s="66">
        <f t="shared" si="4"/>
        <v>8</v>
      </c>
      <c r="N31" s="65">
        <f>VLOOKUP($A31,'Return Data'!$B$7:$R$1700,10,0)</f>
        <v>3.1743000000000001</v>
      </c>
      <c r="O31" s="66">
        <f t="shared" si="5"/>
        <v>2</v>
      </c>
      <c r="P31" s="65">
        <f>VLOOKUP($A31,'Return Data'!$B$7:$R$1700,11,0)</f>
        <v>3.7147999999999999</v>
      </c>
      <c r="Q31" s="66">
        <f t="shared" si="9"/>
        <v>1</v>
      </c>
      <c r="R31" s="65">
        <f>VLOOKUP($A31,'Return Data'!$B$7:$R$1700,12,0)</f>
        <v>4.1387999999999998</v>
      </c>
      <c r="S31" s="66">
        <f t="shared" si="12"/>
        <v>2</v>
      </c>
      <c r="T31" s="65"/>
      <c r="U31" s="66"/>
      <c r="V31" s="65"/>
      <c r="W31" s="66"/>
      <c r="X31" s="65"/>
      <c r="Y31" s="66"/>
      <c r="Z31" s="65">
        <f>VLOOKUP($A31,'Return Data'!$B$7:$R$1700,16,0)</f>
        <v>4.3738000000000001</v>
      </c>
      <c r="AA31" s="67">
        <f t="shared" si="6"/>
        <v>20</v>
      </c>
    </row>
    <row r="32" spans="1:27" x14ac:dyDescent="0.3">
      <c r="A32" s="63" t="s">
        <v>1421</v>
      </c>
      <c r="B32" s="64">
        <f>VLOOKUP($A32,'Return Data'!$B$7:$R$1700,3,0)</f>
        <v>44041</v>
      </c>
      <c r="C32" s="65">
        <f>VLOOKUP($A32,'Return Data'!$B$7:$R$1700,4,0)</f>
        <v>3285.1124</v>
      </c>
      <c r="D32" s="65">
        <f>VLOOKUP($A32,'Return Data'!$B$7:$R$1700,5,0)</f>
        <v>3.0768</v>
      </c>
      <c r="E32" s="66">
        <f t="shared" si="0"/>
        <v>15</v>
      </c>
      <c r="F32" s="65">
        <f>VLOOKUP($A32,'Return Data'!$B$7:$R$1700,6,0)</f>
        <v>3.0384000000000002</v>
      </c>
      <c r="G32" s="66">
        <f t="shared" si="1"/>
        <v>19</v>
      </c>
      <c r="H32" s="65">
        <f>VLOOKUP($A32,'Return Data'!$B$7:$R$1700,7,0)</f>
        <v>3.0653000000000001</v>
      </c>
      <c r="I32" s="66">
        <f t="shared" si="2"/>
        <v>19</v>
      </c>
      <c r="J32" s="65">
        <f>VLOOKUP($A32,'Return Data'!$B$7:$R$1700,8,0)</f>
        <v>3.0707</v>
      </c>
      <c r="K32" s="66">
        <f t="shared" si="3"/>
        <v>19</v>
      </c>
      <c r="L32" s="65">
        <f>VLOOKUP($A32,'Return Data'!$B$7:$R$1700,9,0)</f>
        <v>3.0613999999999999</v>
      </c>
      <c r="M32" s="66">
        <f t="shared" si="4"/>
        <v>14</v>
      </c>
      <c r="N32" s="65">
        <f>VLOOKUP($A32,'Return Data'!$B$7:$R$1700,10,0)</f>
        <v>3.0171999999999999</v>
      </c>
      <c r="O32" s="66">
        <f t="shared" si="5"/>
        <v>16</v>
      </c>
      <c r="P32" s="65">
        <f>VLOOKUP($A32,'Return Data'!$B$7:$R$1700,11,0)</f>
        <v>3.4190999999999998</v>
      </c>
      <c r="Q32" s="66">
        <f t="shared" si="9"/>
        <v>19</v>
      </c>
      <c r="R32" s="65">
        <f>VLOOKUP($A32,'Return Data'!$B$7:$R$1700,12,0)</f>
        <v>3.8986000000000001</v>
      </c>
      <c r="S32" s="66">
        <f t="shared" si="12"/>
        <v>16</v>
      </c>
      <c r="T32" s="65">
        <f>VLOOKUP($A32,'Return Data'!$B$7:$R$1700,13,0)</f>
        <v>4.2432999999999996</v>
      </c>
      <c r="U32" s="66">
        <f>RANK(T32,T$8:T$37,0)</f>
        <v>13</v>
      </c>
      <c r="V32" s="65">
        <f>VLOOKUP($A32,'Return Data'!$B$7:$R$1700,17,0)</f>
        <v>5.2393999999999998</v>
      </c>
      <c r="W32" s="66">
        <f t="shared" si="10"/>
        <v>3</v>
      </c>
      <c r="X32" s="65">
        <f>VLOOKUP($A32,'Return Data'!$B$7:$R$1700,14,0)</f>
        <v>5.4988999999999999</v>
      </c>
      <c r="Y32" s="66">
        <f t="shared" si="11"/>
        <v>2</v>
      </c>
      <c r="Z32" s="65">
        <f>VLOOKUP($A32,'Return Data'!$B$7:$R$1700,16,0)</f>
        <v>6.9503000000000004</v>
      </c>
      <c r="AA32" s="67">
        <f t="shared" si="6"/>
        <v>3</v>
      </c>
    </row>
    <row r="33" spans="1:27" x14ac:dyDescent="0.3">
      <c r="A33" s="63" t="s">
        <v>1423</v>
      </c>
      <c r="B33" s="64">
        <f>VLOOKUP($A33,'Return Data'!$B$7:$R$1700,3,0)</f>
        <v>44041</v>
      </c>
      <c r="C33" s="65">
        <f>VLOOKUP($A33,'Return Data'!$B$7:$R$1700,4,0)</f>
        <v>1072.7811999999999</v>
      </c>
      <c r="D33" s="65">
        <f>VLOOKUP($A33,'Return Data'!$B$7:$R$1700,5,0)</f>
        <v>2.9670999999999998</v>
      </c>
      <c r="E33" s="66">
        <f t="shared" si="0"/>
        <v>29</v>
      </c>
      <c r="F33" s="65">
        <f>VLOOKUP($A33,'Return Data'!$B$7:$R$1700,6,0)</f>
        <v>2.9857</v>
      </c>
      <c r="G33" s="66">
        <f t="shared" si="1"/>
        <v>28</v>
      </c>
      <c r="H33" s="65">
        <f>VLOOKUP($A33,'Return Data'!$B$7:$R$1700,7,0)</f>
        <v>3.0226000000000002</v>
      </c>
      <c r="I33" s="66">
        <f t="shared" si="2"/>
        <v>27</v>
      </c>
      <c r="J33" s="65">
        <f>VLOOKUP($A33,'Return Data'!$B$7:$R$1700,8,0)</f>
        <v>3.0104000000000002</v>
      </c>
      <c r="K33" s="66">
        <f t="shared" si="3"/>
        <v>29</v>
      </c>
      <c r="L33" s="65">
        <f>VLOOKUP($A33,'Return Data'!$B$7:$R$1700,9,0)</f>
        <v>3.0152999999999999</v>
      </c>
      <c r="M33" s="66">
        <f t="shared" si="4"/>
        <v>28</v>
      </c>
      <c r="N33" s="65">
        <f>VLOOKUP($A33,'Return Data'!$B$7:$R$1700,10,0)</f>
        <v>3.0091000000000001</v>
      </c>
      <c r="O33" s="66">
        <f t="shared" si="5"/>
        <v>17</v>
      </c>
      <c r="P33" s="65">
        <f>VLOOKUP($A33,'Return Data'!$B$7:$R$1700,11,0)</f>
        <v>3.5097999999999998</v>
      </c>
      <c r="Q33" s="66">
        <f t="shared" si="9"/>
        <v>7</v>
      </c>
      <c r="R33" s="65">
        <f>VLOOKUP($A33,'Return Data'!$B$7:$R$1700,12,0)</f>
        <v>3.9975999999999998</v>
      </c>
      <c r="S33" s="66">
        <f t="shared" si="12"/>
        <v>5</v>
      </c>
      <c r="T33" s="65">
        <f>VLOOKUP($A33,'Return Data'!$B$7:$R$1700,13,0)</f>
        <v>4.3720999999999997</v>
      </c>
      <c r="U33" s="66">
        <f>RANK(T33,T$8:T$37,0)</f>
        <v>2</v>
      </c>
      <c r="V33" s="65"/>
      <c r="W33" s="66"/>
      <c r="X33" s="65"/>
      <c r="Y33" s="66"/>
      <c r="Z33" s="65">
        <f>VLOOKUP($A33,'Return Data'!$B$7:$R$1700,16,0)</f>
        <v>5.2949999999999999</v>
      </c>
      <c r="AA33" s="67">
        <f t="shared" si="6"/>
        <v>5</v>
      </c>
    </row>
    <row r="34" spans="1:27" x14ac:dyDescent="0.3">
      <c r="A34" s="63" t="s">
        <v>1425</v>
      </c>
      <c r="B34" s="64">
        <f>VLOOKUP($A34,'Return Data'!$B$7:$R$1700,3,0)</f>
        <v>44041</v>
      </c>
      <c r="C34" s="65">
        <f>VLOOKUP($A34,'Return Data'!$B$7:$R$1700,4,0)</f>
        <v>1063.9546</v>
      </c>
      <c r="D34" s="65">
        <f>VLOOKUP($A34,'Return Data'!$B$7:$R$1700,5,0)</f>
        <v>3.0809000000000002</v>
      </c>
      <c r="E34" s="66">
        <f t="shared" si="0"/>
        <v>11</v>
      </c>
      <c r="F34" s="65">
        <f>VLOOKUP($A34,'Return Data'!$B$7:$R$1700,6,0)</f>
        <v>3.0872000000000002</v>
      </c>
      <c r="G34" s="66">
        <f t="shared" si="1"/>
        <v>10</v>
      </c>
      <c r="H34" s="65">
        <f>VLOOKUP($A34,'Return Data'!$B$7:$R$1700,7,0)</f>
        <v>3.1055999999999999</v>
      </c>
      <c r="I34" s="66">
        <f t="shared" si="2"/>
        <v>9</v>
      </c>
      <c r="J34" s="65">
        <f>VLOOKUP($A34,'Return Data'!$B$7:$R$1700,8,0)</f>
        <v>3.1160000000000001</v>
      </c>
      <c r="K34" s="66">
        <f t="shared" si="3"/>
        <v>6</v>
      </c>
      <c r="L34" s="65">
        <f>VLOOKUP($A34,'Return Data'!$B$7:$R$1700,9,0)</f>
        <v>3.0846</v>
      </c>
      <c r="M34" s="66">
        <f t="shared" si="4"/>
        <v>11</v>
      </c>
      <c r="N34" s="65">
        <f>VLOOKUP($A34,'Return Data'!$B$7:$R$1700,10,0)</f>
        <v>3.0289999999999999</v>
      </c>
      <c r="O34" s="66">
        <f t="shared" si="5"/>
        <v>15</v>
      </c>
      <c r="P34" s="65">
        <f>VLOOKUP($A34,'Return Data'!$B$7:$R$1700,11,0)</f>
        <v>3.4329999999999998</v>
      </c>
      <c r="Q34" s="66">
        <f t="shared" si="9"/>
        <v>17</v>
      </c>
      <c r="R34" s="65">
        <f>VLOOKUP($A34,'Return Data'!$B$7:$R$1700,12,0)</f>
        <v>3.9211</v>
      </c>
      <c r="S34" s="66">
        <f t="shared" si="12"/>
        <v>14</v>
      </c>
      <c r="T34" s="65">
        <f>VLOOKUP($A34,'Return Data'!$B$7:$R$1700,13,0)</f>
        <v>4.2735000000000003</v>
      </c>
      <c r="U34" s="66">
        <f>RANK(T34,T$8:T$37,0)</f>
        <v>10</v>
      </c>
      <c r="V34" s="65"/>
      <c r="W34" s="66"/>
      <c r="X34" s="65"/>
      <c r="Y34" s="66"/>
      <c r="Z34" s="65">
        <f>VLOOKUP($A34,'Return Data'!$B$7:$R$1700,16,0)</f>
        <v>4.7</v>
      </c>
      <c r="AA34" s="67">
        <f t="shared" si="6"/>
        <v>13</v>
      </c>
    </row>
    <row r="35" spans="1:27" x14ac:dyDescent="0.3">
      <c r="A35" s="63" t="s">
        <v>1427</v>
      </c>
      <c r="B35" s="64">
        <f>VLOOKUP($A35,'Return Data'!$B$7:$R$1700,3,0)</f>
        <v>44041</v>
      </c>
      <c r="C35" s="65">
        <f>VLOOKUP($A35,'Return Data'!$B$7:$R$1700,4,0)</f>
        <v>1062.1622</v>
      </c>
      <c r="D35" s="65">
        <f>VLOOKUP($A35,'Return Data'!$B$7:$R$1700,5,0)</f>
        <v>3.0139999999999998</v>
      </c>
      <c r="E35" s="66">
        <f t="shared" si="0"/>
        <v>24</v>
      </c>
      <c r="F35" s="65">
        <f>VLOOKUP($A35,'Return Data'!$B$7:$R$1700,6,0)</f>
        <v>3.0053000000000001</v>
      </c>
      <c r="G35" s="66">
        <f t="shared" si="1"/>
        <v>26</v>
      </c>
      <c r="H35" s="65">
        <f>VLOOKUP($A35,'Return Data'!$B$7:$R$1700,7,0)</f>
        <v>3.0508000000000002</v>
      </c>
      <c r="I35" s="66">
        <f t="shared" si="2"/>
        <v>23</v>
      </c>
      <c r="J35" s="65">
        <f>VLOOKUP($A35,'Return Data'!$B$7:$R$1700,8,0)</f>
        <v>3.0851000000000002</v>
      </c>
      <c r="K35" s="66">
        <f t="shared" si="3"/>
        <v>14</v>
      </c>
      <c r="L35" s="65">
        <f>VLOOKUP($A35,'Return Data'!$B$7:$R$1700,9,0)</f>
        <v>3.0669</v>
      </c>
      <c r="M35" s="66">
        <f t="shared" si="4"/>
        <v>13</v>
      </c>
      <c r="N35" s="65">
        <f>VLOOKUP($A35,'Return Data'!$B$7:$R$1700,10,0)</f>
        <v>2.9611999999999998</v>
      </c>
      <c r="O35" s="66">
        <f t="shared" si="5"/>
        <v>27</v>
      </c>
      <c r="P35" s="65">
        <f>VLOOKUP($A35,'Return Data'!$B$7:$R$1700,11,0)</f>
        <v>3.3264999999999998</v>
      </c>
      <c r="Q35" s="66">
        <f t="shared" si="9"/>
        <v>26</v>
      </c>
      <c r="R35" s="65">
        <f>VLOOKUP($A35,'Return Data'!$B$7:$R$1700,12,0)</f>
        <v>3.8384</v>
      </c>
      <c r="S35" s="66">
        <f t="shared" si="12"/>
        <v>23</v>
      </c>
      <c r="T35" s="65">
        <f>VLOOKUP($A35,'Return Data'!$B$7:$R$1700,13,0)</f>
        <v>4.1567999999999996</v>
      </c>
      <c r="U35" s="66">
        <f>RANK(T35,T$8:T$37,0)</f>
        <v>17</v>
      </c>
      <c r="V35" s="65"/>
      <c r="W35" s="66"/>
      <c r="X35" s="65"/>
      <c r="Y35" s="66"/>
      <c r="Z35" s="65">
        <f>VLOOKUP($A35,'Return Data'!$B$7:$R$1700,16,0)</f>
        <v>4.5819999999999999</v>
      </c>
      <c r="AA35" s="67">
        <f t="shared" si="6"/>
        <v>16</v>
      </c>
    </row>
    <row r="36" spans="1:27" x14ac:dyDescent="0.3">
      <c r="A36" s="63" t="s">
        <v>1429</v>
      </c>
      <c r="B36" s="64">
        <f>VLOOKUP($A36,'Return Data'!$B$7:$R$1700,3,0)</f>
        <v>44041</v>
      </c>
      <c r="C36" s="65">
        <f>VLOOKUP($A36,'Return Data'!$B$7:$R$1700,4,0)</f>
        <v>2761.1399000000001</v>
      </c>
      <c r="D36" s="65">
        <f>VLOOKUP($A36,'Return Data'!$B$7:$R$1700,5,0)</f>
        <v>3.0802999999999998</v>
      </c>
      <c r="E36" s="66">
        <f t="shared" si="0"/>
        <v>12</v>
      </c>
      <c r="F36" s="65">
        <f>VLOOKUP($A36,'Return Data'!$B$7:$R$1700,6,0)</f>
        <v>3.0667</v>
      </c>
      <c r="G36" s="66">
        <f t="shared" si="1"/>
        <v>15</v>
      </c>
      <c r="H36" s="65">
        <f>VLOOKUP($A36,'Return Data'!$B$7:$R$1700,7,0)</f>
        <v>3.1</v>
      </c>
      <c r="I36" s="66">
        <f t="shared" si="2"/>
        <v>12</v>
      </c>
      <c r="J36" s="65">
        <f>VLOOKUP($A36,'Return Data'!$B$7:$R$1700,8,0)</f>
        <v>3.1055000000000001</v>
      </c>
      <c r="K36" s="66">
        <f t="shared" si="3"/>
        <v>11</v>
      </c>
      <c r="L36" s="65">
        <f>VLOOKUP($A36,'Return Data'!$B$7:$R$1700,9,0)</f>
        <v>3.0729000000000002</v>
      </c>
      <c r="M36" s="66">
        <f t="shared" si="4"/>
        <v>12</v>
      </c>
      <c r="N36" s="65">
        <f>VLOOKUP($A36,'Return Data'!$B$7:$R$1700,10,0)</f>
        <v>3.0384000000000002</v>
      </c>
      <c r="O36" s="66">
        <f t="shared" si="5"/>
        <v>13</v>
      </c>
      <c r="P36" s="65">
        <f>VLOOKUP($A36,'Return Data'!$B$7:$R$1700,11,0)</f>
        <v>3.4830999999999999</v>
      </c>
      <c r="Q36" s="66">
        <f t="shared" si="9"/>
        <v>11</v>
      </c>
      <c r="R36" s="65">
        <f>VLOOKUP($A36,'Return Data'!$B$7:$R$1700,12,0)</f>
        <v>3.9531000000000001</v>
      </c>
      <c r="S36" s="66">
        <f t="shared" si="12"/>
        <v>10</v>
      </c>
      <c r="T36" s="65">
        <f>VLOOKUP($A36,'Return Data'!$B$7:$R$1700,13,0)</f>
        <v>4.3032000000000004</v>
      </c>
      <c r="U36" s="66">
        <f>RANK(T36,T$8:T$37,0)</f>
        <v>6</v>
      </c>
      <c r="V36" s="65">
        <f>VLOOKUP($A36,'Return Data'!$B$7:$R$1700,17,0)</f>
        <v>5.2901999999999996</v>
      </c>
      <c r="W36" s="66">
        <f t="shared" si="10"/>
        <v>1</v>
      </c>
      <c r="X36" s="65">
        <f>VLOOKUP($A36,'Return Data'!$B$7:$R$1700,14,0)</f>
        <v>5.1698000000000004</v>
      </c>
      <c r="Y36" s="66">
        <f t="shared" si="11"/>
        <v>4</v>
      </c>
      <c r="Z36" s="65">
        <f>VLOOKUP($A36,'Return Data'!$B$7:$R$1700,16,0)</f>
        <v>7.0636999999999999</v>
      </c>
      <c r="AA36" s="67">
        <f t="shared" si="6"/>
        <v>2</v>
      </c>
    </row>
    <row r="37" spans="1:27" x14ac:dyDescent="0.3">
      <c r="A37" s="63" t="s">
        <v>1431</v>
      </c>
      <c r="B37" s="64">
        <f>VLOOKUP($A37,'Return Data'!$B$7:$R$1700,3,0)</f>
        <v>44041</v>
      </c>
      <c r="C37" s="65">
        <f>VLOOKUP($A37,'Return Data'!$B$7:$R$1700,4,0)</f>
        <v>1038.6692</v>
      </c>
      <c r="D37" s="65">
        <f>VLOOKUP($A37,'Return Data'!$B$7:$R$1700,5,0)</f>
        <v>2.9451000000000001</v>
      </c>
      <c r="E37" s="66">
        <f t="shared" si="0"/>
        <v>30</v>
      </c>
      <c r="F37" s="65">
        <f>VLOOKUP($A37,'Return Data'!$B$7:$R$1700,6,0)</f>
        <v>2.9537</v>
      </c>
      <c r="G37" s="66">
        <f t="shared" si="1"/>
        <v>30</v>
      </c>
      <c r="H37" s="65">
        <f>VLOOKUP($A37,'Return Data'!$B$7:$R$1700,7,0)</f>
        <v>2.9661</v>
      </c>
      <c r="I37" s="66">
        <f t="shared" si="2"/>
        <v>30</v>
      </c>
      <c r="J37" s="65">
        <f>VLOOKUP($A37,'Return Data'!$B$7:$R$1700,8,0)</f>
        <v>2.9765999999999999</v>
      </c>
      <c r="K37" s="66">
        <f t="shared" si="3"/>
        <v>30</v>
      </c>
      <c r="L37" s="65">
        <f>VLOOKUP($A37,'Return Data'!$B$7:$R$1700,9,0)</f>
        <v>2.9224999999999999</v>
      </c>
      <c r="M37" s="66">
        <f t="shared" si="4"/>
        <v>30</v>
      </c>
      <c r="N37" s="65">
        <f>VLOOKUP($A37,'Return Data'!$B$7:$R$1700,10,0)</f>
        <v>2.8328000000000002</v>
      </c>
      <c r="O37" s="66">
        <f t="shared" si="5"/>
        <v>30</v>
      </c>
      <c r="P37" s="65">
        <f>VLOOKUP($A37,'Return Data'!$B$7:$R$1700,11,0)</f>
        <v>3.2848999999999999</v>
      </c>
      <c r="Q37" s="66">
        <f t="shared" si="9"/>
        <v>27</v>
      </c>
      <c r="R37" s="65">
        <f>VLOOKUP($A37,'Return Data'!$B$7:$R$1700,12,0)</f>
        <v>3.7616000000000001</v>
      </c>
      <c r="S37" s="66">
        <f t="shared" si="12"/>
        <v>24</v>
      </c>
      <c r="T37" s="65"/>
      <c r="U37" s="66"/>
      <c r="V37" s="65"/>
      <c r="W37" s="66"/>
      <c r="X37" s="65"/>
      <c r="Y37" s="66"/>
      <c r="Z37" s="65">
        <f>VLOOKUP($A37,'Return Data'!$B$7:$R$1700,16,0)</f>
        <v>4.1391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3.0677466666666664</v>
      </c>
      <c r="E39" s="74"/>
      <c r="F39" s="75">
        <f>AVERAGE(F8:F37)</f>
        <v>3.0587333333333331</v>
      </c>
      <c r="G39" s="74"/>
      <c r="H39" s="75">
        <f>AVERAGE(H8:H37)</f>
        <v>3.0840533333333324</v>
      </c>
      <c r="I39" s="74"/>
      <c r="J39" s="75">
        <f>AVERAGE(J8:J37)</f>
        <v>3.0854400000000006</v>
      </c>
      <c r="K39" s="74"/>
      <c r="L39" s="75">
        <f>AVERAGE(L8:L37)</f>
        <v>3.0661166666666668</v>
      </c>
      <c r="M39" s="74"/>
      <c r="N39" s="75">
        <f>AVERAGE(N8:N37)</f>
        <v>3.0345266666666668</v>
      </c>
      <c r="O39" s="74"/>
      <c r="P39" s="75">
        <f>AVERAGE(P8:P37)</f>
        <v>3.4633499999999993</v>
      </c>
      <c r="Q39" s="74"/>
      <c r="R39" s="75">
        <f>AVERAGE(R8:R37)</f>
        <v>3.9353320000000003</v>
      </c>
      <c r="S39" s="74"/>
      <c r="T39" s="75">
        <f>AVERAGE(T8:T37)</f>
        <v>4.2701277777777786</v>
      </c>
      <c r="U39" s="74"/>
      <c r="V39" s="75">
        <f>AVERAGE(V8:V37)</f>
        <v>5.2497749999999996</v>
      </c>
      <c r="W39" s="74"/>
      <c r="X39" s="75">
        <f>AVERAGE(X8:X37)</f>
        <v>5.4332750000000001</v>
      </c>
      <c r="Y39" s="74"/>
      <c r="Z39" s="75">
        <f>AVERAGE(Z8:Z37)</f>
        <v>4.8285833333333334</v>
      </c>
      <c r="AA39" s="76"/>
    </row>
    <row r="40" spans="1:27" x14ac:dyDescent="0.3">
      <c r="A40" s="73" t="s">
        <v>28</v>
      </c>
      <c r="B40" s="74"/>
      <c r="C40" s="74"/>
      <c r="D40" s="75">
        <f>MIN(D8:D37)</f>
        <v>2.9451000000000001</v>
      </c>
      <c r="E40" s="74"/>
      <c r="F40" s="75">
        <f>MIN(F8:F37)</f>
        <v>2.9537</v>
      </c>
      <c r="G40" s="74"/>
      <c r="H40" s="75">
        <f>MIN(H8:H37)</f>
        <v>2.9661</v>
      </c>
      <c r="I40" s="74"/>
      <c r="J40" s="75">
        <f>MIN(J8:J37)</f>
        <v>2.9765999999999999</v>
      </c>
      <c r="K40" s="74"/>
      <c r="L40" s="75">
        <f>MIN(L8:L37)</f>
        <v>2.9224999999999999</v>
      </c>
      <c r="M40" s="74"/>
      <c r="N40" s="75">
        <f>MIN(N8:N37)</f>
        <v>2.8328000000000002</v>
      </c>
      <c r="O40" s="74"/>
      <c r="P40" s="75">
        <f>MIN(P8:P37)</f>
        <v>3.2399</v>
      </c>
      <c r="Q40" s="74"/>
      <c r="R40" s="75">
        <f>MIN(R8:R37)</f>
        <v>3.7511000000000001</v>
      </c>
      <c r="S40" s="74"/>
      <c r="T40" s="75">
        <f>MIN(T8:T37)</f>
        <v>4.1111000000000004</v>
      </c>
      <c r="U40" s="74"/>
      <c r="V40" s="75">
        <f>MIN(V8:V37)</f>
        <v>5.2088000000000001</v>
      </c>
      <c r="W40" s="74"/>
      <c r="X40" s="75">
        <f>MIN(X8:X37)</f>
        <v>5.1698000000000004</v>
      </c>
      <c r="Y40" s="74"/>
      <c r="Z40" s="75">
        <f>MIN(Z8:Z37)</f>
        <v>3.5510000000000002</v>
      </c>
      <c r="AA40" s="76"/>
    </row>
    <row r="41" spans="1:27" ht="15" thickBot="1" x14ac:dyDescent="0.35">
      <c r="A41" s="77" t="s">
        <v>29</v>
      </c>
      <c r="B41" s="78"/>
      <c r="C41" s="78"/>
      <c r="D41" s="79">
        <f>MAX(D8:D37)</f>
        <v>3.1907999999999999</v>
      </c>
      <c r="E41" s="78"/>
      <c r="F41" s="79">
        <f>MAX(F8:F37)</f>
        <v>3.22</v>
      </c>
      <c r="G41" s="78"/>
      <c r="H41" s="79">
        <f>MAX(H8:H37)</f>
        <v>3.2427000000000001</v>
      </c>
      <c r="I41" s="78"/>
      <c r="J41" s="79">
        <f>MAX(J8:J37)</f>
        <v>3.2403</v>
      </c>
      <c r="K41" s="78"/>
      <c r="L41" s="79">
        <f>MAX(L8:L37)</f>
        <v>3.226</v>
      </c>
      <c r="M41" s="78"/>
      <c r="N41" s="79">
        <f>MAX(N8:N37)</f>
        <v>3.2593999999999999</v>
      </c>
      <c r="O41" s="78"/>
      <c r="P41" s="79">
        <f>MAX(P8:P37)</f>
        <v>3.7147999999999999</v>
      </c>
      <c r="Q41" s="78"/>
      <c r="R41" s="79">
        <f>MAX(R8:R37)</f>
        <v>4.1604999999999999</v>
      </c>
      <c r="S41" s="78"/>
      <c r="T41" s="79">
        <f>MAX(T8:T37)</f>
        <v>4.4264000000000001</v>
      </c>
      <c r="U41" s="78"/>
      <c r="V41" s="79">
        <f>MAX(V8:V37)</f>
        <v>5.2901999999999996</v>
      </c>
      <c r="W41" s="78"/>
      <c r="X41" s="79">
        <f>MAX(X8:X37)</f>
        <v>5.5995999999999997</v>
      </c>
      <c r="Y41" s="78"/>
      <c r="Z41" s="79">
        <f>MAX(Z8:Z37)</f>
        <v>7.0724999999999998</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44041</v>
      </c>
      <c r="C8" s="65">
        <f>VLOOKUP($A8,'Return Data'!$B$7:$R$1700,4,0)</f>
        <v>1088.1867999999999</v>
      </c>
      <c r="D8" s="65">
        <f>VLOOKUP($A8,'Return Data'!$B$7:$R$1700,5,0)</f>
        <v>2.9451999999999998</v>
      </c>
      <c r="E8" s="66">
        <f t="shared" ref="E8:E37" si="0">RANK(D8,D$8:D$37,0)</f>
        <v>23</v>
      </c>
      <c r="F8" s="65">
        <f>VLOOKUP($A8,'Return Data'!$B$7:$R$1700,6,0)</f>
        <v>2.9367999999999999</v>
      </c>
      <c r="G8" s="66">
        <f t="shared" ref="G8:G37" si="1">RANK(F8,F$8:F$37,0)</f>
        <v>22</v>
      </c>
      <c r="H8" s="65">
        <f>VLOOKUP($A8,'Return Data'!$B$7:$R$1700,7,0)</f>
        <v>2.9567000000000001</v>
      </c>
      <c r="I8" s="66">
        <f t="shared" ref="I8:I37" si="2">RANK(H8,H$8:H$37,0)</f>
        <v>22</v>
      </c>
      <c r="J8" s="65">
        <f>VLOOKUP($A8,'Return Data'!$B$7:$R$1700,8,0)</f>
        <v>2.9430000000000001</v>
      </c>
      <c r="K8" s="66">
        <f t="shared" ref="K8:K37" si="3">RANK(J8,J$8:J$37,0)</f>
        <v>26</v>
      </c>
      <c r="L8" s="65">
        <f>VLOOKUP($A8,'Return Data'!$B$7:$R$1700,9,0)</f>
        <v>2.9415</v>
      </c>
      <c r="M8" s="66">
        <f t="shared" ref="M8:M37" si="4">RANK(L8,L$8:L$37,0)</f>
        <v>22</v>
      </c>
      <c r="N8" s="65">
        <f>VLOOKUP($A8,'Return Data'!$B$7:$R$1700,10,0)</f>
        <v>2.8845000000000001</v>
      </c>
      <c r="O8" s="66">
        <f t="shared" ref="O8:O37" si="5">RANK(N8,N$8:N$37,0)</f>
        <v>21</v>
      </c>
      <c r="P8" s="65">
        <f>VLOOKUP($A8,'Return Data'!$B$7:$R$1700,11,0)</f>
        <v>3.3140999999999998</v>
      </c>
      <c r="Q8" s="66">
        <f>RANK(P8,P$8:P$37,0)</f>
        <v>17</v>
      </c>
      <c r="R8" s="65">
        <f>VLOOKUP($A8,'Return Data'!$B$7:$R$1700,12,0)</f>
        <v>3.7871999999999999</v>
      </c>
      <c r="S8" s="66">
        <f>RANK(R8,R$8:R$37,0)</f>
        <v>16</v>
      </c>
      <c r="T8" s="65">
        <f>VLOOKUP($A8,'Return Data'!$B$7:$R$1700,13,0)</f>
        <v>4.1364999999999998</v>
      </c>
      <c r="U8" s="66">
        <f>RANK(T8,T$8:T$37,0)</f>
        <v>11</v>
      </c>
      <c r="V8" s="65"/>
      <c r="W8" s="66"/>
      <c r="X8" s="65"/>
      <c r="Y8" s="66"/>
      <c r="Z8" s="65">
        <f>VLOOKUP($A8,'Return Data'!$B$7:$R$1700,16,0)</f>
        <v>4.9696999999999996</v>
      </c>
      <c r="AA8" s="67">
        <f t="shared" ref="AA8:AA37" si="6">RANK(Z8,Z$8:Z$37,0)</f>
        <v>6</v>
      </c>
    </row>
    <row r="9" spans="1:27" x14ac:dyDescent="0.3">
      <c r="A9" s="63" t="s">
        <v>1376</v>
      </c>
      <c r="B9" s="64">
        <f>VLOOKUP($A9,'Return Data'!$B$7:$R$1700,3,0)</f>
        <v>44041</v>
      </c>
      <c r="C9" s="65">
        <f>VLOOKUP($A9,'Return Data'!$B$7:$R$1700,4,0)</f>
        <v>1065.0782999999999</v>
      </c>
      <c r="D9" s="65">
        <f>VLOOKUP($A9,'Return Data'!$B$7:$R$1700,5,0)</f>
        <v>3.0844999999999998</v>
      </c>
      <c r="E9" s="66">
        <f t="shared" si="0"/>
        <v>2</v>
      </c>
      <c r="F9" s="65">
        <f>VLOOKUP($A9,'Return Data'!$B$7:$R$1700,6,0)</f>
        <v>3.0485000000000002</v>
      </c>
      <c r="G9" s="66">
        <f t="shared" si="1"/>
        <v>3</v>
      </c>
      <c r="H9" s="65">
        <f>VLOOKUP($A9,'Return Data'!$B$7:$R$1700,7,0)</f>
        <v>3.0587</v>
      </c>
      <c r="I9" s="66">
        <f t="shared" si="2"/>
        <v>5</v>
      </c>
      <c r="J9" s="65">
        <f>VLOOKUP($A9,'Return Data'!$B$7:$R$1700,8,0)</f>
        <v>3.0619000000000001</v>
      </c>
      <c r="K9" s="66">
        <f t="shared" si="3"/>
        <v>4</v>
      </c>
      <c r="L9" s="65">
        <f>VLOOKUP($A9,'Return Data'!$B$7:$R$1700,9,0)</f>
        <v>3.0373999999999999</v>
      </c>
      <c r="M9" s="66">
        <f t="shared" si="4"/>
        <v>6</v>
      </c>
      <c r="N9" s="65">
        <f>VLOOKUP($A9,'Return Data'!$B$7:$R$1700,10,0)</f>
        <v>3.0448</v>
      </c>
      <c r="O9" s="66">
        <f t="shared" si="5"/>
        <v>7</v>
      </c>
      <c r="P9" s="65">
        <f>VLOOKUP($A9,'Return Data'!$B$7:$R$1700,11,0)</f>
        <v>3.4131</v>
      </c>
      <c r="Q9" s="66">
        <f>RANK(P9,P$8:P$37,0)</f>
        <v>7</v>
      </c>
      <c r="R9" s="65">
        <f>VLOOKUP($A9,'Return Data'!$B$7:$R$1700,12,0)</f>
        <v>3.8868999999999998</v>
      </c>
      <c r="S9" s="66">
        <f>RANK(R9,R$8:R$37,0)</f>
        <v>7</v>
      </c>
      <c r="T9" s="65">
        <f>VLOOKUP($A9,'Return Data'!$B$7:$R$1700,13,0)</f>
        <v>4.2251000000000003</v>
      </c>
      <c r="U9" s="66">
        <f>RANK(T9,T$8:T$37,0)</f>
        <v>4</v>
      </c>
      <c r="V9" s="65"/>
      <c r="W9" s="66"/>
      <c r="X9" s="65"/>
      <c r="Y9" s="66"/>
      <c r="Z9" s="65">
        <f>VLOOKUP($A9,'Return Data'!$B$7:$R$1700,16,0)</f>
        <v>4.6909000000000001</v>
      </c>
      <c r="AA9" s="67">
        <f t="shared" si="6"/>
        <v>12</v>
      </c>
    </row>
    <row r="10" spans="1:27" x14ac:dyDescent="0.3">
      <c r="A10" s="63" t="s">
        <v>1378</v>
      </c>
      <c r="B10" s="64">
        <f>VLOOKUP($A10,'Return Data'!$B$7:$R$1700,3,0)</f>
        <v>44041</v>
      </c>
      <c r="C10" s="65">
        <f>VLOOKUP($A10,'Return Data'!$B$7:$R$1700,4,0)</f>
        <v>1058.3469</v>
      </c>
      <c r="D10" s="65">
        <f>VLOOKUP($A10,'Return Data'!$B$7:$R$1700,5,0)</f>
        <v>2.9903</v>
      </c>
      <c r="E10" s="66">
        <f t="shared" si="0"/>
        <v>14</v>
      </c>
      <c r="F10" s="65">
        <f>VLOOKUP($A10,'Return Data'!$B$7:$R$1700,6,0)</f>
        <v>3.0034999999999998</v>
      </c>
      <c r="G10" s="66">
        <f t="shared" si="1"/>
        <v>8</v>
      </c>
      <c r="H10" s="65">
        <f>VLOOKUP($A10,'Return Data'!$B$7:$R$1700,7,0)</f>
        <v>3.0272999999999999</v>
      </c>
      <c r="I10" s="66">
        <f t="shared" si="2"/>
        <v>8</v>
      </c>
      <c r="J10" s="65">
        <f>VLOOKUP($A10,'Return Data'!$B$7:$R$1700,8,0)</f>
        <v>2.9948000000000001</v>
      </c>
      <c r="K10" s="66">
        <f t="shared" si="3"/>
        <v>16</v>
      </c>
      <c r="L10" s="65">
        <f>VLOOKUP($A10,'Return Data'!$B$7:$R$1700,9,0)</f>
        <v>2.9681000000000002</v>
      </c>
      <c r="M10" s="66">
        <f t="shared" si="4"/>
        <v>16</v>
      </c>
      <c r="N10" s="65">
        <f>VLOOKUP($A10,'Return Data'!$B$7:$R$1700,10,0)</f>
        <v>2.9902000000000002</v>
      </c>
      <c r="O10" s="66">
        <f t="shared" si="5"/>
        <v>8</v>
      </c>
      <c r="P10" s="65">
        <f>VLOOKUP($A10,'Return Data'!$B$7:$R$1700,11,0)</f>
        <v>3.4653</v>
      </c>
      <c r="Q10" s="66">
        <f>RANK(P10,P$8:P$37,0)</f>
        <v>6</v>
      </c>
      <c r="R10" s="65">
        <f>VLOOKUP($A10,'Return Data'!$B$7:$R$1700,12,0)</f>
        <v>3.9357000000000002</v>
      </c>
      <c r="S10" s="66">
        <f>RANK(R10,R$8:R$37,0)</f>
        <v>5</v>
      </c>
      <c r="T10" s="65">
        <f>VLOOKUP($A10,'Return Data'!$B$7:$R$1700,13,0)</f>
        <v>4.2592999999999996</v>
      </c>
      <c r="U10" s="66">
        <f>RANK(T10,T$8:T$37,0)</f>
        <v>3</v>
      </c>
      <c r="V10" s="65"/>
      <c r="W10" s="66"/>
      <c r="X10" s="65"/>
      <c r="Y10" s="66"/>
      <c r="Z10" s="65">
        <f>VLOOKUP($A10,'Return Data'!$B$7:$R$1700,16,0)</f>
        <v>4.5781999999999998</v>
      </c>
      <c r="AA10" s="67">
        <f t="shared" si="6"/>
        <v>14</v>
      </c>
    </row>
    <row r="11" spans="1:27" x14ac:dyDescent="0.3">
      <c r="A11" s="63" t="s">
        <v>1380</v>
      </c>
      <c r="B11" s="64">
        <f>VLOOKUP($A11,'Return Data'!$B$7:$R$1700,3,0)</f>
        <v>44041</v>
      </c>
      <c r="C11" s="65">
        <f>VLOOKUP($A11,'Return Data'!$B$7:$R$1700,4,0)</f>
        <v>1059.8366000000001</v>
      </c>
      <c r="D11" s="65">
        <f>VLOOKUP($A11,'Return Data'!$B$7:$R$1700,5,0)</f>
        <v>2.9689000000000001</v>
      </c>
      <c r="E11" s="66">
        <f t="shared" si="0"/>
        <v>18</v>
      </c>
      <c r="F11" s="65">
        <f>VLOOKUP($A11,'Return Data'!$B$7:$R$1700,6,0)</f>
        <v>2.9556</v>
      </c>
      <c r="G11" s="66">
        <f t="shared" si="1"/>
        <v>19</v>
      </c>
      <c r="H11" s="65">
        <f>VLOOKUP($A11,'Return Data'!$B$7:$R$1700,7,0)</f>
        <v>2.9786999999999999</v>
      </c>
      <c r="I11" s="66">
        <f t="shared" si="2"/>
        <v>17</v>
      </c>
      <c r="J11" s="65">
        <f>VLOOKUP($A11,'Return Data'!$B$7:$R$1700,8,0)</f>
        <v>2.9740000000000002</v>
      </c>
      <c r="K11" s="66">
        <f t="shared" si="3"/>
        <v>20</v>
      </c>
      <c r="L11" s="65">
        <f>VLOOKUP($A11,'Return Data'!$B$7:$R$1700,9,0)</f>
        <v>2.95</v>
      </c>
      <c r="M11" s="66">
        <f t="shared" si="4"/>
        <v>19</v>
      </c>
      <c r="N11" s="65">
        <f>VLOOKUP($A11,'Return Data'!$B$7:$R$1700,10,0)</f>
        <v>2.9496000000000002</v>
      </c>
      <c r="O11" s="66">
        <f t="shared" si="5"/>
        <v>13</v>
      </c>
      <c r="P11" s="65">
        <f>VLOOKUP($A11,'Return Data'!$B$7:$R$1700,11,0)</f>
        <v>3.4060000000000001</v>
      </c>
      <c r="Q11" s="66">
        <f>RANK(P11,P$8:P$37,0)</f>
        <v>9</v>
      </c>
      <c r="R11" s="65">
        <f>VLOOKUP($A11,'Return Data'!$B$7:$R$1700,12,0)</f>
        <v>3.8588</v>
      </c>
      <c r="S11" s="66">
        <f>RANK(R11,R$8:R$37,0)</f>
        <v>10</v>
      </c>
      <c r="T11" s="65">
        <f>VLOOKUP($A11,'Return Data'!$B$7:$R$1700,13,0)</f>
        <v>4.1905000000000001</v>
      </c>
      <c r="U11" s="66">
        <f>RANK(T11,T$8:T$37,0)</f>
        <v>7</v>
      </c>
      <c r="V11" s="65"/>
      <c r="W11" s="66"/>
      <c r="X11" s="65"/>
      <c r="Y11" s="66"/>
      <c r="Z11" s="65">
        <f>VLOOKUP($A11,'Return Data'!$B$7:$R$1700,16,0)</f>
        <v>4.5594000000000001</v>
      </c>
      <c r="AA11" s="67">
        <f t="shared" si="6"/>
        <v>15</v>
      </c>
    </row>
    <row r="12" spans="1:27" x14ac:dyDescent="0.3">
      <c r="A12" s="63" t="s">
        <v>1382</v>
      </c>
      <c r="B12" s="64">
        <f>VLOOKUP($A12,'Return Data'!$B$7:$R$1700,3,0)</f>
        <v>44041</v>
      </c>
      <c r="C12" s="65">
        <f>VLOOKUP($A12,'Return Data'!$B$7:$R$1700,4,0)</f>
        <v>1018.8271</v>
      </c>
      <c r="D12" s="65">
        <f>VLOOKUP($A12,'Return Data'!$B$7:$R$1700,5,0)</f>
        <v>3.0956000000000001</v>
      </c>
      <c r="E12" s="66">
        <f t="shared" si="0"/>
        <v>1</v>
      </c>
      <c r="F12" s="65">
        <f>VLOOKUP($A12,'Return Data'!$B$7:$R$1700,6,0)</f>
        <v>3.1284000000000001</v>
      </c>
      <c r="G12" s="66">
        <f t="shared" si="1"/>
        <v>1</v>
      </c>
      <c r="H12" s="65">
        <f>VLOOKUP($A12,'Return Data'!$B$7:$R$1700,7,0)</f>
        <v>3.1505000000000001</v>
      </c>
      <c r="I12" s="66">
        <f t="shared" si="2"/>
        <v>1</v>
      </c>
      <c r="J12" s="65">
        <f>VLOOKUP($A12,'Return Data'!$B$7:$R$1700,8,0)</f>
        <v>3.1475</v>
      </c>
      <c r="K12" s="66">
        <f t="shared" si="3"/>
        <v>1</v>
      </c>
      <c r="L12" s="65">
        <f>VLOOKUP($A12,'Return Data'!$B$7:$R$1700,9,0)</f>
        <v>3.133</v>
      </c>
      <c r="M12" s="66">
        <f t="shared" si="4"/>
        <v>1</v>
      </c>
      <c r="N12" s="65">
        <f>VLOOKUP($A12,'Return Data'!$B$7:$R$1700,10,0)</f>
        <v>3.1625000000000001</v>
      </c>
      <c r="O12" s="66">
        <f t="shared" si="5"/>
        <v>1</v>
      </c>
      <c r="P12" s="65"/>
      <c r="Q12" s="66"/>
      <c r="R12" s="65"/>
      <c r="S12" s="66"/>
      <c r="T12" s="65"/>
      <c r="U12" s="66"/>
      <c r="V12" s="65"/>
      <c r="W12" s="66"/>
      <c r="X12" s="65"/>
      <c r="Y12" s="66"/>
      <c r="Z12" s="65">
        <f>VLOOKUP($A12,'Return Data'!$B$7:$R$1700,16,0)</f>
        <v>3.7296999999999998</v>
      </c>
      <c r="AA12" s="67">
        <f t="shared" si="6"/>
        <v>28</v>
      </c>
    </row>
    <row r="13" spans="1:27" x14ac:dyDescent="0.3">
      <c r="A13" s="63" t="s">
        <v>1384</v>
      </c>
      <c r="B13" s="64">
        <f>VLOOKUP($A13,'Return Data'!$B$7:$R$1700,3,0)</f>
        <v>44041</v>
      </c>
      <c r="C13" s="65">
        <f>VLOOKUP($A13,'Return Data'!$B$7:$R$1700,4,0)</f>
        <v>1044.0918999999999</v>
      </c>
      <c r="D13" s="65">
        <f>VLOOKUP($A13,'Return Data'!$B$7:$R$1700,5,0)</f>
        <v>3.0661</v>
      </c>
      <c r="E13" s="66">
        <f t="shared" si="0"/>
        <v>3</v>
      </c>
      <c r="F13" s="65">
        <f>VLOOKUP($A13,'Return Data'!$B$7:$R$1700,6,0)</f>
        <v>3.0537999999999998</v>
      </c>
      <c r="G13" s="66">
        <f t="shared" si="1"/>
        <v>2</v>
      </c>
      <c r="H13" s="65">
        <f>VLOOKUP($A13,'Return Data'!$B$7:$R$1700,7,0)</f>
        <v>3.0596999999999999</v>
      </c>
      <c r="I13" s="66">
        <f t="shared" si="2"/>
        <v>4</v>
      </c>
      <c r="J13" s="65">
        <f>VLOOKUP($A13,'Return Data'!$B$7:$R$1700,8,0)</f>
        <v>3.0567000000000002</v>
      </c>
      <c r="K13" s="66">
        <f t="shared" si="3"/>
        <v>5</v>
      </c>
      <c r="L13" s="65">
        <f>VLOOKUP($A13,'Return Data'!$B$7:$R$1700,9,0)</f>
        <v>3.0661999999999998</v>
      </c>
      <c r="M13" s="66">
        <f t="shared" si="4"/>
        <v>3</v>
      </c>
      <c r="N13" s="65">
        <f>VLOOKUP($A13,'Return Data'!$B$7:$R$1700,10,0)</f>
        <v>3.0794999999999999</v>
      </c>
      <c r="O13" s="66">
        <f t="shared" si="5"/>
        <v>3</v>
      </c>
      <c r="P13" s="65">
        <f>VLOOKUP($A13,'Return Data'!$B$7:$R$1700,11,0)</f>
        <v>3.5486</v>
      </c>
      <c r="Q13" s="66">
        <f t="shared" ref="Q13:Q21" si="7">RANK(P13,P$8:P$37,0)</f>
        <v>4</v>
      </c>
      <c r="R13" s="65">
        <f>VLOOKUP($A13,'Return Data'!$B$7:$R$1700,12,0)</f>
        <v>3.9813999999999998</v>
      </c>
      <c r="S13" s="66">
        <f t="shared" ref="S13:S21" si="8">RANK(R13,R$8:R$37,0)</f>
        <v>4</v>
      </c>
      <c r="T13" s="65"/>
      <c r="U13" s="66"/>
      <c r="V13" s="65"/>
      <c r="W13" s="66"/>
      <c r="X13" s="65"/>
      <c r="Y13" s="66"/>
      <c r="Z13" s="65">
        <f>VLOOKUP($A13,'Return Data'!$B$7:$R$1700,16,0)</f>
        <v>4.3244999999999996</v>
      </c>
      <c r="AA13" s="67">
        <f t="shared" si="6"/>
        <v>20</v>
      </c>
    </row>
    <row r="14" spans="1:27" x14ac:dyDescent="0.3">
      <c r="A14" s="63" t="s">
        <v>1386</v>
      </c>
      <c r="B14" s="64">
        <f>VLOOKUP($A14,'Return Data'!$B$7:$R$1700,3,0)</f>
        <v>44041</v>
      </c>
      <c r="C14" s="65">
        <f>VLOOKUP($A14,'Return Data'!$B$7:$R$1700,4,0)</f>
        <v>1078.4318000000001</v>
      </c>
      <c r="D14" s="65">
        <f>VLOOKUP($A14,'Return Data'!$B$7:$R$1700,5,0)</f>
        <v>2.9922</v>
      </c>
      <c r="E14" s="66">
        <f t="shared" si="0"/>
        <v>12</v>
      </c>
      <c r="F14" s="65">
        <f>VLOOKUP($A14,'Return Data'!$B$7:$R$1700,6,0)</f>
        <v>3.0062000000000002</v>
      </c>
      <c r="G14" s="66">
        <f t="shared" si="1"/>
        <v>7</v>
      </c>
      <c r="H14" s="65">
        <f>VLOOKUP($A14,'Return Data'!$B$7:$R$1700,7,0)</f>
        <v>3.0497999999999998</v>
      </c>
      <c r="I14" s="66">
        <f t="shared" si="2"/>
        <v>7</v>
      </c>
      <c r="J14" s="65">
        <f>VLOOKUP($A14,'Return Data'!$B$7:$R$1700,8,0)</f>
        <v>3.0453000000000001</v>
      </c>
      <c r="K14" s="66">
        <f t="shared" si="3"/>
        <v>8</v>
      </c>
      <c r="L14" s="65">
        <f>VLOOKUP($A14,'Return Data'!$B$7:$R$1700,9,0)</f>
        <v>3.0326</v>
      </c>
      <c r="M14" s="66">
        <f t="shared" si="4"/>
        <v>7</v>
      </c>
      <c r="N14" s="65">
        <f>VLOOKUP($A14,'Return Data'!$B$7:$R$1700,10,0)</f>
        <v>3.0632000000000001</v>
      </c>
      <c r="O14" s="66">
        <f t="shared" si="5"/>
        <v>5</v>
      </c>
      <c r="P14" s="65">
        <f>VLOOKUP($A14,'Return Data'!$B$7:$R$1700,11,0)</f>
        <v>3.6023999999999998</v>
      </c>
      <c r="Q14" s="66">
        <f t="shared" si="7"/>
        <v>3</v>
      </c>
      <c r="R14" s="65">
        <f>VLOOKUP($A14,'Return Data'!$B$7:$R$1700,12,0)</f>
        <v>4.0163000000000002</v>
      </c>
      <c r="S14" s="66">
        <f t="shared" si="8"/>
        <v>3</v>
      </c>
      <c r="T14" s="65">
        <f>VLOOKUP($A14,'Return Data'!$B$7:$R$1700,13,0)</f>
        <v>4.3329000000000004</v>
      </c>
      <c r="U14" s="66">
        <f>RANK(T14,T$8:T$37,0)</f>
        <v>1</v>
      </c>
      <c r="V14" s="65"/>
      <c r="W14" s="66"/>
      <c r="X14" s="65"/>
      <c r="Y14" s="66"/>
      <c r="Z14" s="65">
        <f>VLOOKUP($A14,'Return Data'!$B$7:$R$1700,16,0)</f>
        <v>4.9690000000000003</v>
      </c>
      <c r="AA14" s="67">
        <f t="shared" si="6"/>
        <v>7</v>
      </c>
    </row>
    <row r="15" spans="1:27" x14ac:dyDescent="0.3">
      <c r="A15" s="63" t="s">
        <v>1388</v>
      </c>
      <c r="B15" s="64">
        <f>VLOOKUP($A15,'Return Data'!$B$7:$R$1700,3,0)</f>
        <v>44041</v>
      </c>
      <c r="C15" s="65">
        <f>VLOOKUP($A15,'Return Data'!$B$7:$R$1700,4,0)</f>
        <v>1044.9395</v>
      </c>
      <c r="D15" s="65">
        <f>VLOOKUP($A15,'Return Data'!$B$7:$R$1700,5,0)</f>
        <v>3.0251999999999999</v>
      </c>
      <c r="E15" s="66">
        <f t="shared" si="0"/>
        <v>7</v>
      </c>
      <c r="F15" s="65">
        <f>VLOOKUP($A15,'Return Data'!$B$7:$R$1700,6,0)</f>
        <v>2.9744999999999999</v>
      </c>
      <c r="G15" s="66">
        <f t="shared" si="1"/>
        <v>14</v>
      </c>
      <c r="H15" s="65">
        <f>VLOOKUP($A15,'Return Data'!$B$7:$R$1700,7,0)</f>
        <v>3.0051999999999999</v>
      </c>
      <c r="I15" s="66">
        <f t="shared" si="2"/>
        <v>12</v>
      </c>
      <c r="J15" s="65">
        <f>VLOOKUP($A15,'Return Data'!$B$7:$R$1700,8,0)</f>
        <v>3.0465</v>
      </c>
      <c r="K15" s="66">
        <f t="shared" si="3"/>
        <v>7</v>
      </c>
      <c r="L15" s="65">
        <f>VLOOKUP($A15,'Return Data'!$B$7:$R$1700,9,0)</f>
        <v>3.0716999999999999</v>
      </c>
      <c r="M15" s="66">
        <f t="shared" si="4"/>
        <v>2</v>
      </c>
      <c r="N15" s="65">
        <f>VLOOKUP($A15,'Return Data'!$B$7:$R$1700,10,0)</f>
        <v>3.1206999999999998</v>
      </c>
      <c r="O15" s="66">
        <f t="shared" si="5"/>
        <v>2</v>
      </c>
      <c r="P15" s="65">
        <f>VLOOKUP($A15,'Return Data'!$B$7:$R$1700,11,0)</f>
        <v>3.6412</v>
      </c>
      <c r="Q15" s="66">
        <f t="shared" si="7"/>
        <v>1</v>
      </c>
      <c r="R15" s="65">
        <f>VLOOKUP($A15,'Return Data'!$B$7:$R$1700,12,0)</f>
        <v>4.0834000000000001</v>
      </c>
      <c r="S15" s="66">
        <f t="shared" si="8"/>
        <v>1</v>
      </c>
      <c r="T15" s="65"/>
      <c r="U15" s="66"/>
      <c r="V15" s="65"/>
      <c r="W15" s="66"/>
      <c r="X15" s="65"/>
      <c r="Y15" s="66"/>
      <c r="Z15" s="65">
        <f>VLOOKUP($A15,'Return Data'!$B$7:$R$1700,16,0)</f>
        <v>4.4074999999999998</v>
      </c>
      <c r="AA15" s="67">
        <f t="shared" si="6"/>
        <v>17</v>
      </c>
    </row>
    <row r="16" spans="1:27" x14ac:dyDescent="0.3">
      <c r="A16" s="63" t="s">
        <v>1389</v>
      </c>
      <c r="B16" s="64">
        <f>VLOOKUP($A16,'Return Data'!$B$7:$R$1700,3,0)</f>
        <v>44041</v>
      </c>
      <c r="C16" s="65">
        <f>VLOOKUP($A16,'Return Data'!$B$7:$R$1700,4,0)</f>
        <v>1053.5806</v>
      </c>
      <c r="D16" s="65">
        <f>VLOOKUP($A16,'Return Data'!$B$7:$R$1700,5,0)</f>
        <v>2.9796</v>
      </c>
      <c r="E16" s="66">
        <f t="shared" si="0"/>
        <v>15</v>
      </c>
      <c r="F16" s="65">
        <f>VLOOKUP($A16,'Return Data'!$B$7:$R$1700,6,0)</f>
        <v>2.9558</v>
      </c>
      <c r="G16" s="66">
        <f t="shared" si="1"/>
        <v>18</v>
      </c>
      <c r="H16" s="65">
        <f>VLOOKUP($A16,'Return Data'!$B$7:$R$1700,7,0)</f>
        <v>2.9761000000000002</v>
      </c>
      <c r="I16" s="66">
        <f t="shared" si="2"/>
        <v>18</v>
      </c>
      <c r="J16" s="65">
        <f>VLOOKUP($A16,'Return Data'!$B$7:$R$1700,8,0)</f>
        <v>2.9855</v>
      </c>
      <c r="K16" s="66">
        <f t="shared" si="3"/>
        <v>17</v>
      </c>
      <c r="L16" s="65">
        <f>VLOOKUP($A16,'Return Data'!$B$7:$R$1700,9,0)</f>
        <v>2.9950999999999999</v>
      </c>
      <c r="M16" s="66">
        <f t="shared" si="4"/>
        <v>10</v>
      </c>
      <c r="N16" s="65">
        <f>VLOOKUP($A16,'Return Data'!$B$7:$R$1700,10,0)</f>
        <v>2.8140999999999998</v>
      </c>
      <c r="O16" s="66">
        <f t="shared" si="5"/>
        <v>29</v>
      </c>
      <c r="P16" s="65">
        <f>VLOOKUP($A16,'Return Data'!$B$7:$R$1700,11,0)</f>
        <v>3.1635</v>
      </c>
      <c r="Q16" s="66">
        <f t="shared" si="7"/>
        <v>27</v>
      </c>
      <c r="R16" s="65">
        <f>VLOOKUP($A16,'Return Data'!$B$7:$R$1700,12,0)</f>
        <v>3.6821999999999999</v>
      </c>
      <c r="S16" s="66">
        <f t="shared" si="8"/>
        <v>24</v>
      </c>
      <c r="T16" s="65">
        <f>VLOOKUP($A16,'Return Data'!$B$7:$R$1700,13,0)</f>
        <v>4.0453999999999999</v>
      </c>
      <c r="U16" s="66">
        <f>RANK(T16,T$8:T$37,0)</f>
        <v>17</v>
      </c>
      <c r="V16" s="65"/>
      <c r="W16" s="66"/>
      <c r="X16" s="65"/>
      <c r="Y16" s="66"/>
      <c r="Z16" s="65">
        <f>VLOOKUP($A16,'Return Data'!$B$7:$R$1700,16,0)</f>
        <v>4.3441999999999998</v>
      </c>
      <c r="AA16" s="67">
        <f t="shared" si="6"/>
        <v>19</v>
      </c>
    </row>
    <row r="17" spans="1:27" x14ac:dyDescent="0.3">
      <c r="A17" s="63" t="s">
        <v>1391</v>
      </c>
      <c r="B17" s="64">
        <f>VLOOKUP($A17,'Return Data'!$B$7:$R$1700,3,0)</f>
        <v>44041</v>
      </c>
      <c r="C17" s="65">
        <f>VLOOKUP($A17,'Return Data'!$B$7:$R$1700,4,0)</f>
        <v>2982.0054</v>
      </c>
      <c r="D17" s="65">
        <f>VLOOKUP($A17,'Return Data'!$B$7:$R$1700,5,0)</f>
        <v>2.9954000000000001</v>
      </c>
      <c r="E17" s="66">
        <f t="shared" si="0"/>
        <v>11</v>
      </c>
      <c r="F17" s="65">
        <f>VLOOKUP($A17,'Return Data'!$B$7:$R$1700,6,0)</f>
        <v>2.9902000000000002</v>
      </c>
      <c r="G17" s="66">
        <f t="shared" si="1"/>
        <v>12</v>
      </c>
      <c r="H17" s="65">
        <f>VLOOKUP($A17,'Return Data'!$B$7:$R$1700,7,0)</f>
        <v>2.9668000000000001</v>
      </c>
      <c r="I17" s="66">
        <f t="shared" si="2"/>
        <v>20</v>
      </c>
      <c r="J17" s="65">
        <f>VLOOKUP($A17,'Return Data'!$B$7:$R$1700,8,0)</f>
        <v>2.9697</v>
      </c>
      <c r="K17" s="66">
        <f t="shared" si="3"/>
        <v>21</v>
      </c>
      <c r="L17" s="65">
        <f>VLOOKUP($A17,'Return Data'!$B$7:$R$1700,9,0)</f>
        <v>2.9459</v>
      </c>
      <c r="M17" s="66">
        <f t="shared" si="4"/>
        <v>20</v>
      </c>
      <c r="N17" s="65">
        <f>VLOOKUP($A17,'Return Data'!$B$7:$R$1700,10,0)</f>
        <v>2.8675000000000002</v>
      </c>
      <c r="O17" s="66">
        <f t="shared" si="5"/>
        <v>25</v>
      </c>
      <c r="P17" s="65">
        <f>VLOOKUP($A17,'Return Data'!$B$7:$R$1700,11,0)</f>
        <v>3.2664</v>
      </c>
      <c r="Q17" s="66">
        <f t="shared" si="7"/>
        <v>22</v>
      </c>
      <c r="R17" s="65">
        <f>VLOOKUP($A17,'Return Data'!$B$7:$R$1700,12,0)</f>
        <v>3.7549000000000001</v>
      </c>
      <c r="S17" s="66">
        <f t="shared" si="8"/>
        <v>19</v>
      </c>
      <c r="T17" s="65">
        <f>VLOOKUP($A17,'Return Data'!$B$7:$R$1700,13,0)</f>
        <v>4.1079999999999997</v>
      </c>
      <c r="U17" s="66">
        <f>RANK(T17,T$8:T$37,0)</f>
        <v>14</v>
      </c>
      <c r="V17" s="65">
        <f>VLOOKUP($A17,'Return Data'!$B$7:$R$1700,17,0)</f>
        <v>5.1048</v>
      </c>
      <c r="W17" s="66">
        <f>RANK(V17,V$8:V$37,0)</f>
        <v>3</v>
      </c>
      <c r="X17" s="65">
        <f>VLOOKUP($A17,'Return Data'!$B$7:$R$1700,14,0)</f>
        <v>5.3781999999999996</v>
      </c>
      <c r="Y17" s="66">
        <f>RANK(X17,X$8:X$37,0)</f>
        <v>2</v>
      </c>
      <c r="Z17" s="65">
        <f>VLOOKUP($A17,'Return Data'!$B$7:$R$1700,16,0)</f>
        <v>6.0880000000000001</v>
      </c>
      <c r="AA17" s="67">
        <f t="shared" si="6"/>
        <v>4</v>
      </c>
    </row>
    <row r="18" spans="1:27" x14ac:dyDescent="0.3">
      <c r="A18" s="63" t="s">
        <v>1394</v>
      </c>
      <c r="B18" s="64">
        <f>VLOOKUP($A18,'Return Data'!$B$7:$R$1700,3,0)</f>
        <v>44041</v>
      </c>
      <c r="C18" s="65">
        <f>VLOOKUP($A18,'Return Data'!$B$7:$R$1700,4,0)</f>
        <v>1052.2656999999999</v>
      </c>
      <c r="D18" s="65">
        <f>VLOOKUP($A18,'Return Data'!$B$7:$R$1700,5,0)</f>
        <v>2.9485999999999999</v>
      </c>
      <c r="E18" s="66">
        <f t="shared" si="0"/>
        <v>22</v>
      </c>
      <c r="F18" s="65">
        <f>VLOOKUP($A18,'Return Data'!$B$7:$R$1700,6,0)</f>
        <v>2.9687999999999999</v>
      </c>
      <c r="G18" s="66">
        <f t="shared" si="1"/>
        <v>15</v>
      </c>
      <c r="H18" s="65">
        <f>VLOOKUP($A18,'Return Data'!$B$7:$R$1700,7,0)</f>
        <v>3.0026999999999999</v>
      </c>
      <c r="I18" s="66">
        <f t="shared" si="2"/>
        <v>13</v>
      </c>
      <c r="J18" s="65">
        <f>VLOOKUP($A18,'Return Data'!$B$7:$R$1700,8,0)</f>
        <v>2.9998999999999998</v>
      </c>
      <c r="K18" s="66">
        <f t="shared" si="3"/>
        <v>14</v>
      </c>
      <c r="L18" s="65">
        <f>VLOOKUP($A18,'Return Data'!$B$7:$R$1700,9,0)</f>
        <v>2.9664000000000001</v>
      </c>
      <c r="M18" s="66">
        <f t="shared" si="4"/>
        <v>18</v>
      </c>
      <c r="N18" s="65">
        <f>VLOOKUP($A18,'Return Data'!$B$7:$R$1700,10,0)</f>
        <v>2.9317000000000002</v>
      </c>
      <c r="O18" s="66">
        <f t="shared" si="5"/>
        <v>15</v>
      </c>
      <c r="P18" s="65">
        <f>VLOOKUP($A18,'Return Data'!$B$7:$R$1700,11,0)</f>
        <v>3.3369</v>
      </c>
      <c r="Q18" s="66">
        <f t="shared" si="7"/>
        <v>14</v>
      </c>
      <c r="R18" s="65">
        <f>VLOOKUP($A18,'Return Data'!$B$7:$R$1700,12,0)</f>
        <v>3.8048000000000002</v>
      </c>
      <c r="S18" s="66">
        <f t="shared" si="8"/>
        <v>15</v>
      </c>
      <c r="T18" s="65">
        <f>VLOOKUP($A18,'Return Data'!$B$7:$R$1700,13,0)</f>
        <v>4.1356000000000002</v>
      </c>
      <c r="U18" s="66">
        <f>RANK(T18,T$8:T$37,0)</f>
        <v>12</v>
      </c>
      <c r="V18" s="65"/>
      <c r="W18" s="66"/>
      <c r="X18" s="65"/>
      <c r="Y18" s="66"/>
      <c r="Z18" s="65">
        <f>VLOOKUP($A18,'Return Data'!$B$7:$R$1700,16,0)</f>
        <v>4.3639999999999999</v>
      </c>
      <c r="AA18" s="67">
        <f t="shared" si="6"/>
        <v>18</v>
      </c>
    </row>
    <row r="19" spans="1:27" x14ac:dyDescent="0.3">
      <c r="A19" s="63" t="s">
        <v>1395</v>
      </c>
      <c r="B19" s="64">
        <f>VLOOKUP($A19,'Return Data'!$B$7:$R$1700,3,0)</f>
        <v>44041</v>
      </c>
      <c r="C19" s="65">
        <f>VLOOKUP($A19,'Return Data'!$B$7:$R$1700,4,0)</f>
        <v>108.5849</v>
      </c>
      <c r="D19" s="65">
        <f>VLOOKUP($A19,'Return Data'!$B$7:$R$1700,5,0)</f>
        <v>2.9582999999999999</v>
      </c>
      <c r="E19" s="66">
        <f t="shared" si="0"/>
        <v>20</v>
      </c>
      <c r="F19" s="65">
        <f>VLOOKUP($A19,'Return Data'!$B$7:$R$1700,6,0)</f>
        <v>2.9363999999999999</v>
      </c>
      <c r="G19" s="66">
        <f t="shared" si="1"/>
        <v>23</v>
      </c>
      <c r="H19" s="65">
        <f>VLOOKUP($A19,'Return Data'!$B$7:$R$1700,7,0)</f>
        <v>2.9548999999999999</v>
      </c>
      <c r="I19" s="66">
        <f t="shared" si="2"/>
        <v>23</v>
      </c>
      <c r="J19" s="65">
        <f>VLOOKUP($A19,'Return Data'!$B$7:$R$1700,8,0)</f>
        <v>2.9565999999999999</v>
      </c>
      <c r="K19" s="66">
        <f t="shared" si="3"/>
        <v>22</v>
      </c>
      <c r="L19" s="65">
        <f>VLOOKUP($A19,'Return Data'!$B$7:$R$1700,9,0)</f>
        <v>2.9348999999999998</v>
      </c>
      <c r="M19" s="66">
        <f t="shared" si="4"/>
        <v>23</v>
      </c>
      <c r="N19" s="65">
        <f>VLOOKUP($A19,'Return Data'!$B$7:$R$1700,10,0)</f>
        <v>2.8740000000000001</v>
      </c>
      <c r="O19" s="66">
        <f t="shared" si="5"/>
        <v>23</v>
      </c>
      <c r="P19" s="65">
        <f>VLOOKUP($A19,'Return Data'!$B$7:$R$1700,11,0)</f>
        <v>3.2824</v>
      </c>
      <c r="Q19" s="66">
        <f t="shared" si="7"/>
        <v>21</v>
      </c>
      <c r="R19" s="65">
        <f>VLOOKUP($A19,'Return Data'!$B$7:$R$1700,12,0)</f>
        <v>3.7665000000000002</v>
      </c>
      <c r="S19" s="66">
        <f t="shared" si="8"/>
        <v>17</v>
      </c>
      <c r="T19" s="65">
        <f>VLOOKUP($A19,'Return Data'!$B$7:$R$1700,13,0)</f>
        <v>4.1219000000000001</v>
      </c>
      <c r="U19" s="66">
        <f>RANK(T19,T$8:T$37,0)</f>
        <v>13</v>
      </c>
      <c r="V19" s="65"/>
      <c r="W19" s="66"/>
      <c r="X19" s="65"/>
      <c r="Y19" s="66"/>
      <c r="Z19" s="65">
        <f>VLOOKUP($A19,'Return Data'!$B$7:$R$1700,16,0)</f>
        <v>4.9421999999999997</v>
      </c>
      <c r="AA19" s="67">
        <f t="shared" si="6"/>
        <v>8</v>
      </c>
    </row>
    <row r="20" spans="1:27" x14ac:dyDescent="0.3">
      <c r="A20" s="63" t="s">
        <v>1398</v>
      </c>
      <c r="B20" s="64">
        <f>VLOOKUP($A20,'Return Data'!$B$7:$R$1700,3,0)</f>
        <v>44041</v>
      </c>
      <c r="C20" s="65">
        <f>VLOOKUP($A20,'Return Data'!$B$7:$R$1700,4,0)</f>
        <v>1073.9186</v>
      </c>
      <c r="D20" s="65">
        <f>VLOOKUP($A20,'Return Data'!$B$7:$R$1700,5,0)</f>
        <v>2.9912000000000001</v>
      </c>
      <c r="E20" s="66">
        <f t="shared" si="0"/>
        <v>13</v>
      </c>
      <c r="F20" s="65">
        <f>VLOOKUP($A20,'Return Data'!$B$7:$R$1700,6,0)</f>
        <v>2.9632999999999998</v>
      </c>
      <c r="G20" s="66">
        <f t="shared" si="1"/>
        <v>17</v>
      </c>
      <c r="H20" s="65">
        <f>VLOOKUP($A20,'Return Data'!$B$7:$R$1700,7,0)</f>
        <v>2.9716999999999998</v>
      </c>
      <c r="I20" s="66">
        <f t="shared" si="2"/>
        <v>19</v>
      </c>
      <c r="J20" s="65">
        <f>VLOOKUP($A20,'Return Data'!$B$7:$R$1700,8,0)</f>
        <v>2.9773000000000001</v>
      </c>
      <c r="K20" s="66">
        <f t="shared" si="3"/>
        <v>19</v>
      </c>
      <c r="L20" s="65">
        <f>VLOOKUP($A20,'Return Data'!$B$7:$R$1700,9,0)</f>
        <v>2.9192999999999998</v>
      </c>
      <c r="M20" s="66">
        <f t="shared" si="4"/>
        <v>26</v>
      </c>
      <c r="N20" s="65">
        <f>VLOOKUP($A20,'Return Data'!$B$7:$R$1700,10,0)</f>
        <v>2.8677999999999999</v>
      </c>
      <c r="O20" s="66">
        <f t="shared" si="5"/>
        <v>24</v>
      </c>
      <c r="P20" s="65">
        <f>VLOOKUP($A20,'Return Data'!$B$7:$R$1700,11,0)</f>
        <v>3.2334999999999998</v>
      </c>
      <c r="Q20" s="66">
        <f t="shared" si="7"/>
        <v>24</v>
      </c>
      <c r="R20" s="65">
        <f>VLOOKUP($A20,'Return Data'!$B$7:$R$1700,12,0)</f>
        <v>3.7416999999999998</v>
      </c>
      <c r="S20" s="66">
        <f t="shared" si="8"/>
        <v>21</v>
      </c>
      <c r="T20" s="65">
        <f>VLOOKUP($A20,'Return Data'!$B$7:$R$1700,13,0)</f>
        <v>4.1048999999999998</v>
      </c>
      <c r="U20" s="66">
        <f>RANK(T20,T$8:T$37,0)</f>
        <v>15</v>
      </c>
      <c r="V20" s="65"/>
      <c r="W20" s="66"/>
      <c r="X20" s="65"/>
      <c r="Y20" s="66"/>
      <c r="Z20" s="65">
        <f>VLOOKUP($A20,'Return Data'!$B$7:$R$1700,16,0)</f>
        <v>4.7752999999999997</v>
      </c>
      <c r="AA20" s="67">
        <f t="shared" si="6"/>
        <v>11</v>
      </c>
    </row>
    <row r="21" spans="1:27" x14ac:dyDescent="0.3">
      <c r="A21" s="63" t="s">
        <v>1400</v>
      </c>
      <c r="B21" s="64">
        <f>VLOOKUP($A21,'Return Data'!$B$7:$R$1700,3,0)</f>
        <v>44041</v>
      </c>
      <c r="C21" s="65">
        <f>VLOOKUP($A21,'Return Data'!$B$7:$R$1700,4,0)</f>
        <v>1045.1458</v>
      </c>
      <c r="D21" s="65">
        <f>VLOOKUP($A21,'Return Data'!$B$7:$R$1700,5,0)</f>
        <v>2.8988999999999998</v>
      </c>
      <c r="E21" s="66">
        <f t="shared" si="0"/>
        <v>28</v>
      </c>
      <c r="F21" s="65">
        <f>VLOOKUP($A21,'Return Data'!$B$7:$R$1700,6,0)</f>
        <v>2.89</v>
      </c>
      <c r="G21" s="66">
        <f t="shared" si="1"/>
        <v>26</v>
      </c>
      <c r="H21" s="65">
        <f>VLOOKUP($A21,'Return Data'!$B$7:$R$1700,7,0)</f>
        <v>2.9207000000000001</v>
      </c>
      <c r="I21" s="66">
        <f t="shared" si="2"/>
        <v>29</v>
      </c>
      <c r="J21" s="65">
        <f>VLOOKUP($A21,'Return Data'!$B$7:$R$1700,8,0)</f>
        <v>2.9165999999999999</v>
      </c>
      <c r="K21" s="66">
        <f t="shared" si="3"/>
        <v>28</v>
      </c>
      <c r="L21" s="65">
        <f>VLOOKUP($A21,'Return Data'!$B$7:$R$1700,9,0)</f>
        <v>2.8847</v>
      </c>
      <c r="M21" s="66">
        <f t="shared" si="4"/>
        <v>29</v>
      </c>
      <c r="N21" s="65">
        <f>VLOOKUP($A21,'Return Data'!$B$7:$R$1700,10,0)</f>
        <v>2.8515999999999999</v>
      </c>
      <c r="O21" s="66">
        <f t="shared" si="5"/>
        <v>28</v>
      </c>
      <c r="P21" s="65">
        <f>VLOOKUP($A21,'Return Data'!$B$7:$R$1700,11,0)</f>
        <v>3.2553000000000001</v>
      </c>
      <c r="Q21" s="66">
        <f t="shared" si="7"/>
        <v>23</v>
      </c>
      <c r="R21" s="65">
        <f>VLOOKUP($A21,'Return Data'!$B$7:$R$1700,12,0)</f>
        <v>3.7433000000000001</v>
      </c>
      <c r="S21" s="66">
        <f t="shared" si="8"/>
        <v>20</v>
      </c>
      <c r="T21" s="65"/>
      <c r="U21" s="66"/>
      <c r="V21" s="65"/>
      <c r="W21" s="66"/>
      <c r="X21" s="65"/>
      <c r="Y21" s="66"/>
      <c r="Z21" s="65">
        <f>VLOOKUP($A21,'Return Data'!$B$7:$R$1700,16,0)</f>
        <v>4.2526000000000002</v>
      </c>
      <c r="AA21" s="67">
        <f t="shared" si="6"/>
        <v>22</v>
      </c>
    </row>
    <row r="22" spans="1:27" x14ac:dyDescent="0.3">
      <c r="A22" s="63" t="s">
        <v>1402</v>
      </c>
      <c r="B22" s="64">
        <f>VLOOKUP($A22,'Return Data'!$B$7:$R$1700,3,0)</f>
        <v>44041</v>
      </c>
      <c r="C22" s="65">
        <f>VLOOKUP($A22,'Return Data'!$B$7:$R$1700,4,0)</f>
        <v>1019.4064</v>
      </c>
      <c r="D22" s="65">
        <f>VLOOKUP($A22,'Return Data'!$B$7:$R$1700,5,0)</f>
        <v>2.9327000000000001</v>
      </c>
      <c r="E22" s="66">
        <f t="shared" si="0"/>
        <v>24</v>
      </c>
      <c r="F22" s="65">
        <f>VLOOKUP($A22,'Return Data'!$B$7:$R$1700,6,0)</f>
        <v>2.9487000000000001</v>
      </c>
      <c r="G22" s="66">
        <f t="shared" si="1"/>
        <v>20</v>
      </c>
      <c r="H22" s="65">
        <f>VLOOKUP($A22,'Return Data'!$B$7:$R$1700,7,0)</f>
        <v>2.9883999999999999</v>
      </c>
      <c r="I22" s="66">
        <f t="shared" si="2"/>
        <v>16</v>
      </c>
      <c r="J22" s="65">
        <f>VLOOKUP($A22,'Return Data'!$B$7:$R$1700,8,0)</f>
        <v>2.9967999999999999</v>
      </c>
      <c r="K22" s="66">
        <f t="shared" si="3"/>
        <v>15</v>
      </c>
      <c r="L22" s="65">
        <f>VLOOKUP($A22,'Return Data'!$B$7:$R$1700,9,0)</f>
        <v>2.9780000000000002</v>
      </c>
      <c r="M22" s="66">
        <f t="shared" si="4"/>
        <v>15</v>
      </c>
      <c r="N22" s="65">
        <f>VLOOKUP($A22,'Return Data'!$B$7:$R$1700,10,0)</f>
        <v>2.9272</v>
      </c>
      <c r="O22" s="66">
        <f t="shared" si="5"/>
        <v>16</v>
      </c>
      <c r="P22" s="65"/>
      <c r="Q22" s="66"/>
      <c r="R22" s="65"/>
      <c r="S22" s="66"/>
      <c r="T22" s="65"/>
      <c r="U22" s="66"/>
      <c r="V22" s="65"/>
      <c r="W22" s="66"/>
      <c r="X22" s="65"/>
      <c r="Y22" s="66"/>
      <c r="Z22" s="65">
        <f>VLOOKUP($A22,'Return Data'!$B$7:$R$1700,16,0)</f>
        <v>3.4893000000000001</v>
      </c>
      <c r="AA22" s="67">
        <f t="shared" si="6"/>
        <v>30</v>
      </c>
    </row>
    <row r="23" spans="1:27" x14ac:dyDescent="0.3">
      <c r="A23" s="63" t="s">
        <v>1404</v>
      </c>
      <c r="B23" s="64">
        <f>VLOOKUP($A23,'Return Data'!$B$7:$R$1700,3,0)</f>
        <v>44041</v>
      </c>
      <c r="C23" s="65">
        <f>VLOOKUP($A23,'Return Data'!$B$7:$R$1700,4,0)</f>
        <v>1029.2149999999999</v>
      </c>
      <c r="D23" s="65">
        <f>VLOOKUP($A23,'Return Data'!$B$7:$R$1700,5,0)</f>
        <v>2.9047000000000001</v>
      </c>
      <c r="E23" s="66">
        <f t="shared" si="0"/>
        <v>27</v>
      </c>
      <c r="F23" s="65">
        <f>VLOOKUP($A23,'Return Data'!$B$7:$R$1700,6,0)</f>
        <v>2.8721000000000001</v>
      </c>
      <c r="G23" s="66">
        <f t="shared" si="1"/>
        <v>30</v>
      </c>
      <c r="H23" s="65">
        <f>VLOOKUP($A23,'Return Data'!$B$7:$R$1700,7,0)</f>
        <v>2.9222999999999999</v>
      </c>
      <c r="I23" s="66">
        <f t="shared" si="2"/>
        <v>28</v>
      </c>
      <c r="J23" s="65">
        <f>VLOOKUP($A23,'Return Data'!$B$7:$R$1700,8,0)</f>
        <v>2.9306000000000001</v>
      </c>
      <c r="K23" s="66">
        <f t="shared" si="3"/>
        <v>27</v>
      </c>
      <c r="L23" s="65">
        <f>VLOOKUP($A23,'Return Data'!$B$7:$R$1700,9,0)</f>
        <v>2.92</v>
      </c>
      <c r="M23" s="66">
        <f t="shared" si="4"/>
        <v>25</v>
      </c>
      <c r="N23" s="65">
        <f>VLOOKUP($A23,'Return Data'!$B$7:$R$1700,10,0)</f>
        <v>2.8961000000000001</v>
      </c>
      <c r="O23" s="66">
        <f t="shared" si="5"/>
        <v>20</v>
      </c>
      <c r="P23" s="65">
        <f>VLOOKUP($A23,'Return Data'!$B$7:$R$1700,11,0)</f>
        <v>3.2884000000000002</v>
      </c>
      <c r="Q23" s="66">
        <f t="shared" ref="Q23:Q37" si="9">RANK(P23,P$8:P$37,0)</f>
        <v>20</v>
      </c>
      <c r="R23" s="65"/>
      <c r="S23" s="66"/>
      <c r="T23" s="65"/>
      <c r="U23" s="66"/>
      <c r="V23" s="65"/>
      <c r="W23" s="66"/>
      <c r="X23" s="65"/>
      <c r="Y23" s="66"/>
      <c r="Z23" s="65">
        <f>VLOOKUP($A23,'Return Data'!$B$7:$R$1700,16,0)</f>
        <v>3.8220000000000001</v>
      </c>
      <c r="AA23" s="67">
        <f t="shared" si="6"/>
        <v>27</v>
      </c>
    </row>
    <row r="24" spans="1:27" x14ac:dyDescent="0.3">
      <c r="A24" s="63" t="s">
        <v>1406</v>
      </c>
      <c r="B24" s="64">
        <f>VLOOKUP($A24,'Return Data'!$B$7:$R$1700,3,0)</f>
        <v>44041</v>
      </c>
      <c r="C24" s="65">
        <f>VLOOKUP($A24,'Return Data'!$B$7:$R$1700,4,0)</f>
        <v>1024.3888999999999</v>
      </c>
      <c r="D24" s="65">
        <f>VLOOKUP($A24,'Return Data'!$B$7:$R$1700,5,0)</f>
        <v>3.0038999999999998</v>
      </c>
      <c r="E24" s="66">
        <f t="shared" si="0"/>
        <v>10</v>
      </c>
      <c r="F24" s="65">
        <f>VLOOKUP($A24,'Return Data'!$B$7:$R$1700,6,0)</f>
        <v>2.9973000000000001</v>
      </c>
      <c r="G24" s="66">
        <f t="shared" si="1"/>
        <v>9</v>
      </c>
      <c r="H24" s="65">
        <f>VLOOKUP($A24,'Return Data'!$B$7:$R$1700,7,0)</f>
        <v>3.0177</v>
      </c>
      <c r="I24" s="66">
        <f t="shared" si="2"/>
        <v>9</v>
      </c>
      <c r="J24" s="65">
        <f>VLOOKUP($A24,'Return Data'!$B$7:$R$1700,8,0)</f>
        <v>3.0163000000000002</v>
      </c>
      <c r="K24" s="66">
        <f t="shared" si="3"/>
        <v>10</v>
      </c>
      <c r="L24" s="65">
        <f>VLOOKUP($A24,'Return Data'!$B$7:$R$1700,9,0)</f>
        <v>2.9864999999999999</v>
      </c>
      <c r="M24" s="66">
        <f t="shared" si="4"/>
        <v>13</v>
      </c>
      <c r="N24" s="65">
        <f>VLOOKUP($A24,'Return Data'!$B$7:$R$1700,10,0)</f>
        <v>2.9639000000000002</v>
      </c>
      <c r="O24" s="66">
        <f t="shared" si="5"/>
        <v>11</v>
      </c>
      <c r="P24" s="65">
        <f>VLOOKUP($A24,'Return Data'!$B$7:$R$1700,11,0)</f>
        <v>3.4045999999999998</v>
      </c>
      <c r="Q24" s="66">
        <f t="shared" si="9"/>
        <v>10</v>
      </c>
      <c r="R24" s="65"/>
      <c r="S24" s="66"/>
      <c r="T24" s="65"/>
      <c r="U24" s="66"/>
      <c r="V24" s="65"/>
      <c r="W24" s="66"/>
      <c r="X24" s="65"/>
      <c r="Y24" s="66"/>
      <c r="Z24" s="65">
        <f>VLOOKUP($A24,'Return Data'!$B$7:$R$1700,16,0)</f>
        <v>3.7246999999999999</v>
      </c>
      <c r="AA24" s="67">
        <f t="shared" si="6"/>
        <v>29</v>
      </c>
    </row>
    <row r="25" spans="1:27" x14ac:dyDescent="0.3">
      <c r="A25" s="63" t="s">
        <v>1408</v>
      </c>
      <c r="B25" s="64">
        <f>VLOOKUP($A25,'Return Data'!$B$7:$R$1700,3,0)</f>
        <v>44041</v>
      </c>
      <c r="C25" s="65">
        <f>VLOOKUP($A25,'Return Data'!$B$7:$R$1700,4,0)</f>
        <v>1075.0116</v>
      </c>
      <c r="D25" s="65">
        <f>VLOOKUP($A25,'Return Data'!$B$7:$R$1700,5,0)</f>
        <v>2.91</v>
      </c>
      <c r="E25" s="66">
        <f t="shared" si="0"/>
        <v>26</v>
      </c>
      <c r="F25" s="65">
        <f>VLOOKUP($A25,'Return Data'!$B$7:$R$1700,6,0)</f>
        <v>2.9047999999999998</v>
      </c>
      <c r="G25" s="66">
        <f t="shared" si="1"/>
        <v>25</v>
      </c>
      <c r="H25" s="65">
        <f>VLOOKUP($A25,'Return Data'!$B$7:$R$1700,7,0)</f>
        <v>2.9478</v>
      </c>
      <c r="I25" s="66">
        <f t="shared" si="2"/>
        <v>25</v>
      </c>
      <c r="J25" s="65">
        <f>VLOOKUP($A25,'Return Data'!$B$7:$R$1700,8,0)</f>
        <v>2.9451000000000001</v>
      </c>
      <c r="K25" s="66">
        <f t="shared" si="3"/>
        <v>24</v>
      </c>
      <c r="L25" s="65">
        <f>VLOOKUP($A25,'Return Data'!$B$7:$R$1700,9,0)</f>
        <v>2.9238</v>
      </c>
      <c r="M25" s="66">
        <f t="shared" si="4"/>
        <v>24</v>
      </c>
      <c r="N25" s="65">
        <f>VLOOKUP($A25,'Return Data'!$B$7:$R$1700,10,0)</f>
        <v>2.8792</v>
      </c>
      <c r="O25" s="66">
        <f t="shared" si="5"/>
        <v>22</v>
      </c>
      <c r="P25" s="65">
        <f>VLOOKUP($A25,'Return Data'!$B$7:$R$1700,11,0)</f>
        <v>3.3012999999999999</v>
      </c>
      <c r="Q25" s="66">
        <f t="shared" si="9"/>
        <v>19</v>
      </c>
      <c r="R25" s="65">
        <f>VLOOKUP($A25,'Return Data'!$B$7:$R$1700,12,0)</f>
        <v>3.8130999999999999</v>
      </c>
      <c r="S25" s="66">
        <f>RANK(R25,R$8:R$37,0)</f>
        <v>14</v>
      </c>
      <c r="T25" s="65">
        <f>VLOOKUP($A25,'Return Data'!$B$7:$R$1700,13,0)</f>
        <v>4.1683000000000003</v>
      </c>
      <c r="U25" s="66">
        <f>RANK(T25,T$8:T$37,0)</f>
        <v>9</v>
      </c>
      <c r="V25" s="65"/>
      <c r="W25" s="66"/>
      <c r="X25" s="65"/>
      <c r="Y25" s="66"/>
      <c r="Z25" s="65">
        <f>VLOOKUP($A25,'Return Data'!$B$7:$R$1700,16,0)</f>
        <v>4.8185000000000002</v>
      </c>
      <c r="AA25" s="67">
        <f t="shared" si="6"/>
        <v>10</v>
      </c>
    </row>
    <row r="26" spans="1:27" x14ac:dyDescent="0.3">
      <c r="A26" s="63" t="s">
        <v>1410</v>
      </c>
      <c r="B26" s="64">
        <f>VLOOKUP($A26,'Return Data'!$B$7:$R$1700,3,0)</f>
        <v>44041</v>
      </c>
      <c r="C26" s="65">
        <f>VLOOKUP($A26,'Return Data'!$B$7:$R$1700,4,0)</f>
        <v>2499.3051666666702</v>
      </c>
      <c r="D26" s="65">
        <f>VLOOKUP($A26,'Return Data'!$B$7:$R$1700,5,0)</f>
        <v>2.96</v>
      </c>
      <c r="E26" s="66">
        <f t="shared" si="0"/>
        <v>19</v>
      </c>
      <c r="F26" s="65">
        <f>VLOOKUP($A26,'Return Data'!$B$7:$R$1700,6,0)</f>
        <v>2.9441999999999999</v>
      </c>
      <c r="G26" s="66">
        <f t="shared" si="1"/>
        <v>21</v>
      </c>
      <c r="H26" s="65">
        <f>VLOOKUP($A26,'Return Data'!$B$7:$R$1700,7,0)</f>
        <v>2.9573</v>
      </c>
      <c r="I26" s="66">
        <f t="shared" si="2"/>
        <v>21</v>
      </c>
      <c r="J26" s="65">
        <f>VLOOKUP($A26,'Return Data'!$B$7:$R$1700,8,0)</f>
        <v>2.9552999999999998</v>
      </c>
      <c r="K26" s="66">
        <f t="shared" si="3"/>
        <v>23</v>
      </c>
      <c r="L26" s="65">
        <f>VLOOKUP($A26,'Return Data'!$B$7:$R$1700,9,0)</f>
        <v>2.9457</v>
      </c>
      <c r="M26" s="66">
        <f t="shared" si="4"/>
        <v>21</v>
      </c>
      <c r="N26" s="65">
        <f>VLOOKUP($A26,'Return Data'!$B$7:$R$1700,10,0)</f>
        <v>2.9036</v>
      </c>
      <c r="O26" s="66">
        <f t="shared" si="5"/>
        <v>19</v>
      </c>
      <c r="P26" s="65">
        <f>VLOOKUP($A26,'Return Data'!$B$7:$R$1700,11,0)</f>
        <v>3.1116999999999999</v>
      </c>
      <c r="Q26" s="66">
        <f t="shared" si="9"/>
        <v>28</v>
      </c>
      <c r="R26" s="65">
        <f>VLOOKUP($A26,'Return Data'!$B$7:$R$1700,12,0)</f>
        <v>3.4582000000000002</v>
      </c>
      <c r="S26" s="66">
        <f>RANK(R26,R$8:R$37,0)</f>
        <v>25</v>
      </c>
      <c r="T26" s="65">
        <f>VLOOKUP($A26,'Return Data'!$B$7:$R$1700,13,0)</f>
        <v>3.7256</v>
      </c>
      <c r="U26" s="66">
        <f>RANK(T26,T$8:T$37,0)</f>
        <v>18</v>
      </c>
      <c r="V26" s="65">
        <f>VLOOKUP($A26,'Return Data'!$B$7:$R$1700,17,0)</f>
        <v>4.5919999999999996</v>
      </c>
      <c r="W26" s="66">
        <f t="shared" ref="W26:W36" si="10">RANK(V26,V$8:V$37,0)</f>
        <v>4</v>
      </c>
      <c r="X26" s="65">
        <f>VLOOKUP($A26,'Return Data'!$B$7:$R$1700,14,0)</f>
        <v>4.8693999999999997</v>
      </c>
      <c r="Y26" s="66">
        <f t="shared" ref="Y26:Y36" si="11">RANK(X26,X$8:X$37,0)</f>
        <v>4</v>
      </c>
      <c r="Z26" s="65">
        <f>VLOOKUP($A26,'Return Data'!$B$7:$R$1700,16,0)</f>
        <v>6.9256000000000002</v>
      </c>
      <c r="AA26" s="67">
        <f t="shared" si="6"/>
        <v>1</v>
      </c>
    </row>
    <row r="27" spans="1:27" x14ac:dyDescent="0.3">
      <c r="A27" s="63" t="s">
        <v>1412</v>
      </c>
      <c r="B27" s="64">
        <f>VLOOKUP($A27,'Return Data'!$B$7:$R$1700,3,0)</f>
        <v>44041</v>
      </c>
      <c r="C27" s="65">
        <f>VLOOKUP($A27,'Return Data'!$B$7:$R$1700,4,0)</f>
        <v>1043.8857</v>
      </c>
      <c r="D27" s="65">
        <f>VLOOKUP($A27,'Return Data'!$B$7:$R$1700,5,0)</f>
        <v>2.9548000000000001</v>
      </c>
      <c r="E27" s="66">
        <f t="shared" si="0"/>
        <v>21</v>
      </c>
      <c r="F27" s="65">
        <f>VLOOKUP($A27,'Return Data'!$B$7:$R$1700,6,0)</f>
        <v>2.8887999999999998</v>
      </c>
      <c r="G27" s="66">
        <f t="shared" si="1"/>
        <v>28</v>
      </c>
      <c r="H27" s="65">
        <f>VLOOKUP($A27,'Return Data'!$B$7:$R$1700,7,0)</f>
        <v>2.9392999999999998</v>
      </c>
      <c r="I27" s="66">
        <f t="shared" si="2"/>
        <v>26</v>
      </c>
      <c r="J27" s="65">
        <f>VLOOKUP($A27,'Return Data'!$B$7:$R$1700,8,0)</f>
        <v>2.9432</v>
      </c>
      <c r="K27" s="66">
        <f t="shared" si="3"/>
        <v>25</v>
      </c>
      <c r="L27" s="65">
        <f>VLOOKUP($A27,'Return Data'!$B$7:$R$1700,9,0)</f>
        <v>2.9022000000000001</v>
      </c>
      <c r="M27" s="66">
        <f t="shared" si="4"/>
        <v>28</v>
      </c>
      <c r="N27" s="65">
        <f>VLOOKUP($A27,'Return Data'!$B$7:$R$1700,10,0)</f>
        <v>2.8563000000000001</v>
      </c>
      <c r="O27" s="66">
        <f t="shared" si="5"/>
        <v>27</v>
      </c>
      <c r="P27" s="65">
        <f>VLOOKUP($A27,'Return Data'!$B$7:$R$1700,11,0)</f>
        <v>3.3121999999999998</v>
      </c>
      <c r="Q27" s="66">
        <f t="shared" si="9"/>
        <v>18</v>
      </c>
      <c r="R27" s="65">
        <f>VLOOKUP($A27,'Return Data'!$B$7:$R$1700,12,0)</f>
        <v>3.8155999999999999</v>
      </c>
      <c r="S27" s="66">
        <f>RANK(R27,R$8:R$37,0)</f>
        <v>13</v>
      </c>
      <c r="T27" s="65"/>
      <c r="U27" s="66"/>
      <c r="V27" s="65"/>
      <c r="W27" s="66"/>
      <c r="X27" s="65"/>
      <c r="Y27" s="66"/>
      <c r="Z27" s="65">
        <f>VLOOKUP($A27,'Return Data'!$B$7:$R$1700,16,0)</f>
        <v>4.1905000000000001</v>
      </c>
      <c r="AA27" s="67">
        <f t="shared" si="6"/>
        <v>23</v>
      </c>
    </row>
    <row r="28" spans="1:27" x14ac:dyDescent="0.3">
      <c r="A28" s="63" t="s">
        <v>1414</v>
      </c>
      <c r="B28" s="64">
        <f>VLOOKUP($A28,'Return Data'!$B$7:$R$1700,3,0)</f>
        <v>44041</v>
      </c>
      <c r="C28" s="65">
        <f>VLOOKUP($A28,'Return Data'!$B$7:$R$1700,4,0)</f>
        <v>1042.2483</v>
      </c>
      <c r="D28" s="65">
        <f>VLOOKUP($A28,'Return Data'!$B$7:$R$1700,5,0)</f>
        <v>3.0259999999999998</v>
      </c>
      <c r="E28" s="66">
        <f t="shared" si="0"/>
        <v>6</v>
      </c>
      <c r="F28" s="65">
        <f>VLOOKUP($A28,'Return Data'!$B$7:$R$1700,6,0)</f>
        <v>3.0451999999999999</v>
      </c>
      <c r="G28" s="66">
        <f t="shared" si="1"/>
        <v>5</v>
      </c>
      <c r="H28" s="65">
        <f>VLOOKUP($A28,'Return Data'!$B$7:$R$1700,7,0)</f>
        <v>3.0756000000000001</v>
      </c>
      <c r="I28" s="66">
        <f t="shared" si="2"/>
        <v>3</v>
      </c>
      <c r="J28" s="65">
        <f>VLOOKUP($A28,'Return Data'!$B$7:$R$1700,8,0)</f>
        <v>3.0767000000000002</v>
      </c>
      <c r="K28" s="66">
        <f t="shared" si="3"/>
        <v>2</v>
      </c>
      <c r="L28" s="65">
        <f>VLOOKUP($A28,'Return Data'!$B$7:$R$1700,9,0)</f>
        <v>3.0629</v>
      </c>
      <c r="M28" s="66">
        <f t="shared" si="4"/>
        <v>4</v>
      </c>
      <c r="N28" s="65">
        <f>VLOOKUP($A28,'Return Data'!$B$7:$R$1700,10,0)</f>
        <v>2.9658000000000002</v>
      </c>
      <c r="O28" s="66">
        <f t="shared" si="5"/>
        <v>10</v>
      </c>
      <c r="P28" s="65">
        <f>VLOOKUP($A28,'Return Data'!$B$7:$R$1700,11,0)</f>
        <v>3.3170000000000002</v>
      </c>
      <c r="Q28" s="66">
        <f t="shared" si="9"/>
        <v>16</v>
      </c>
      <c r="R28" s="65">
        <f>VLOOKUP($A28,'Return Data'!$B$7:$R$1700,12,0)</f>
        <v>3.7654000000000001</v>
      </c>
      <c r="S28" s="66">
        <f>RANK(R28,R$8:R$37,0)</f>
        <v>18</v>
      </c>
      <c r="T28" s="65"/>
      <c r="U28" s="66"/>
      <c r="V28" s="65"/>
      <c r="W28" s="66"/>
      <c r="X28" s="65"/>
      <c r="Y28" s="66"/>
      <c r="Z28" s="65">
        <f>VLOOKUP($A28,'Return Data'!$B$7:$R$1700,16,0)</f>
        <v>4.1436999999999999</v>
      </c>
      <c r="AA28" s="67">
        <f t="shared" si="6"/>
        <v>24</v>
      </c>
    </row>
    <row r="29" spans="1:27" x14ac:dyDescent="0.3">
      <c r="A29" s="63" t="s">
        <v>1416</v>
      </c>
      <c r="B29" s="64">
        <f>VLOOKUP($A29,'Return Data'!$B$7:$R$1700,3,0)</f>
        <v>44041</v>
      </c>
      <c r="C29" s="65">
        <f>VLOOKUP($A29,'Return Data'!$B$7:$R$1700,4,0)</f>
        <v>1031.7826</v>
      </c>
      <c r="D29" s="65">
        <f>VLOOKUP($A29,'Return Data'!$B$7:$R$1700,5,0)</f>
        <v>3.0495999999999999</v>
      </c>
      <c r="E29" s="66">
        <f t="shared" si="0"/>
        <v>4</v>
      </c>
      <c r="F29" s="65">
        <f>VLOOKUP($A29,'Return Data'!$B$7:$R$1700,6,0)</f>
        <v>3.0478000000000001</v>
      </c>
      <c r="G29" s="66">
        <f t="shared" si="1"/>
        <v>4</v>
      </c>
      <c r="H29" s="65">
        <f>VLOOKUP($A29,'Return Data'!$B$7:$R$1700,7,0)</f>
        <v>3.0764999999999998</v>
      </c>
      <c r="I29" s="66">
        <f t="shared" si="2"/>
        <v>2</v>
      </c>
      <c r="J29" s="65">
        <f>VLOOKUP($A29,'Return Data'!$B$7:$R$1700,8,0)</f>
        <v>3.0678999999999998</v>
      </c>
      <c r="K29" s="66">
        <f t="shared" si="3"/>
        <v>3</v>
      </c>
      <c r="L29" s="65">
        <f>VLOOKUP($A29,'Return Data'!$B$7:$R$1700,9,0)</f>
        <v>3.0535999999999999</v>
      </c>
      <c r="M29" s="66">
        <f t="shared" si="4"/>
        <v>5</v>
      </c>
      <c r="N29" s="65">
        <f>VLOOKUP($A29,'Return Data'!$B$7:$R$1700,10,0)</f>
        <v>3.0453000000000001</v>
      </c>
      <c r="O29" s="66">
        <f t="shared" si="5"/>
        <v>6</v>
      </c>
      <c r="P29" s="65">
        <f>VLOOKUP($A29,'Return Data'!$B$7:$R$1700,11,0)</f>
        <v>3.5333999999999999</v>
      </c>
      <c r="Q29" s="66">
        <f t="shared" si="9"/>
        <v>5</v>
      </c>
      <c r="R29" s="65"/>
      <c r="S29" s="66"/>
      <c r="T29" s="65"/>
      <c r="U29" s="66"/>
      <c r="V29" s="65"/>
      <c r="W29" s="66"/>
      <c r="X29" s="65"/>
      <c r="Y29" s="66"/>
      <c r="Z29" s="65">
        <f>VLOOKUP($A29,'Return Data'!$B$7:$R$1700,16,0)</f>
        <v>4.0279999999999996</v>
      </c>
      <c r="AA29" s="67">
        <f t="shared" si="6"/>
        <v>26</v>
      </c>
    </row>
    <row r="30" spans="1:27" x14ac:dyDescent="0.3">
      <c r="A30" s="63" t="s">
        <v>1418</v>
      </c>
      <c r="B30" s="64">
        <f>VLOOKUP($A30,'Return Data'!$B$7:$R$1700,3,0)</f>
        <v>44041</v>
      </c>
      <c r="C30" s="65">
        <f>VLOOKUP($A30,'Return Data'!$B$7:$R$1700,4,0)</f>
        <v>108.08880000000001</v>
      </c>
      <c r="D30" s="65">
        <f>VLOOKUP($A30,'Return Data'!$B$7:$R$1700,5,0)</f>
        <v>3.0055999999999998</v>
      </c>
      <c r="E30" s="66">
        <f t="shared" si="0"/>
        <v>9</v>
      </c>
      <c r="F30" s="65">
        <f>VLOOKUP($A30,'Return Data'!$B$7:$R$1700,6,0)</f>
        <v>2.9948999999999999</v>
      </c>
      <c r="G30" s="66">
        <f t="shared" si="1"/>
        <v>10</v>
      </c>
      <c r="H30" s="65">
        <f>VLOOKUP($A30,'Return Data'!$B$7:$R$1700,7,0)</f>
        <v>3.0167999999999999</v>
      </c>
      <c r="I30" s="66">
        <f t="shared" si="2"/>
        <v>11</v>
      </c>
      <c r="J30" s="65">
        <f>VLOOKUP($A30,'Return Data'!$B$7:$R$1700,8,0)</f>
        <v>3.0112999999999999</v>
      </c>
      <c r="K30" s="66">
        <f t="shared" si="3"/>
        <v>11</v>
      </c>
      <c r="L30" s="65">
        <f>VLOOKUP($A30,'Return Data'!$B$7:$R$1700,9,0)</f>
        <v>2.9992999999999999</v>
      </c>
      <c r="M30" s="66">
        <f t="shared" si="4"/>
        <v>9</v>
      </c>
      <c r="N30" s="65">
        <f>VLOOKUP($A30,'Return Data'!$B$7:$R$1700,10,0)</f>
        <v>2.9531000000000001</v>
      </c>
      <c r="O30" s="66">
        <f t="shared" si="5"/>
        <v>12</v>
      </c>
      <c r="P30" s="65">
        <f>VLOOKUP($A30,'Return Data'!$B$7:$R$1700,11,0)</f>
        <v>3.4034</v>
      </c>
      <c r="Q30" s="66">
        <f t="shared" si="9"/>
        <v>12</v>
      </c>
      <c r="R30" s="65">
        <f>VLOOKUP($A30,'Return Data'!$B$7:$R$1700,12,0)</f>
        <v>3.8786</v>
      </c>
      <c r="S30" s="66">
        <f t="shared" ref="S30:S37" si="12">RANK(R30,R$8:R$37,0)</f>
        <v>9</v>
      </c>
      <c r="T30" s="65">
        <f>VLOOKUP($A30,'Return Data'!$B$7:$R$1700,13,0)</f>
        <v>4.2167000000000003</v>
      </c>
      <c r="U30" s="66">
        <f>RANK(T30,T$8:T$37,0)</f>
        <v>5</v>
      </c>
      <c r="V30" s="65"/>
      <c r="W30" s="66"/>
      <c r="X30" s="65"/>
      <c r="Y30" s="66"/>
      <c r="Z30" s="65">
        <f>VLOOKUP($A30,'Return Data'!$B$7:$R$1700,16,0)</f>
        <v>4.9382000000000001</v>
      </c>
      <c r="AA30" s="67">
        <f t="shared" si="6"/>
        <v>9</v>
      </c>
    </row>
    <row r="31" spans="1:27" x14ac:dyDescent="0.3">
      <c r="A31" s="63" t="s">
        <v>1420</v>
      </c>
      <c r="B31" s="64">
        <f>VLOOKUP($A31,'Return Data'!$B$7:$R$1700,3,0)</f>
        <v>44041</v>
      </c>
      <c r="C31" s="65">
        <f>VLOOKUP($A31,'Return Data'!$B$7:$R$1700,4,0)</f>
        <v>1039.3145</v>
      </c>
      <c r="D31" s="65">
        <f>VLOOKUP($A31,'Return Data'!$B$7:$R$1700,5,0)</f>
        <v>2.9748000000000001</v>
      </c>
      <c r="E31" s="66">
        <f t="shared" si="0"/>
        <v>16</v>
      </c>
      <c r="F31" s="65">
        <f>VLOOKUP($A31,'Return Data'!$B$7:$R$1700,6,0)</f>
        <v>2.9929000000000001</v>
      </c>
      <c r="G31" s="66">
        <f t="shared" si="1"/>
        <v>11</v>
      </c>
      <c r="H31" s="65">
        <f>VLOOKUP($A31,'Return Data'!$B$7:$R$1700,7,0)</f>
        <v>3.0175000000000001</v>
      </c>
      <c r="I31" s="66">
        <f t="shared" si="2"/>
        <v>10</v>
      </c>
      <c r="J31" s="65">
        <f>VLOOKUP($A31,'Return Data'!$B$7:$R$1700,8,0)</f>
        <v>3.0196999999999998</v>
      </c>
      <c r="K31" s="66">
        <f t="shared" si="3"/>
        <v>9</v>
      </c>
      <c r="L31" s="65">
        <f>VLOOKUP($A31,'Return Data'!$B$7:$R$1700,9,0)</f>
        <v>2.9895</v>
      </c>
      <c r="M31" s="66">
        <f t="shared" si="4"/>
        <v>12</v>
      </c>
      <c r="N31" s="65">
        <f>VLOOKUP($A31,'Return Data'!$B$7:$R$1700,10,0)</f>
        <v>3.0666000000000002</v>
      </c>
      <c r="O31" s="66">
        <f t="shared" si="5"/>
        <v>4</v>
      </c>
      <c r="P31" s="65">
        <f>VLOOKUP($A31,'Return Data'!$B$7:$R$1700,11,0)</f>
        <v>3.6044</v>
      </c>
      <c r="Q31" s="66">
        <f t="shared" si="9"/>
        <v>2</v>
      </c>
      <c r="R31" s="65">
        <f>VLOOKUP($A31,'Return Data'!$B$7:$R$1700,12,0)</f>
        <v>4.0260999999999996</v>
      </c>
      <c r="S31" s="66">
        <f t="shared" si="12"/>
        <v>2</v>
      </c>
      <c r="T31" s="65"/>
      <c r="U31" s="66"/>
      <c r="V31" s="65"/>
      <c r="W31" s="66"/>
      <c r="X31" s="65"/>
      <c r="Y31" s="66"/>
      <c r="Z31" s="65">
        <f>VLOOKUP($A31,'Return Data'!$B$7:$R$1700,16,0)</f>
        <v>4.2580999999999998</v>
      </c>
      <c r="AA31" s="67">
        <f t="shared" si="6"/>
        <v>21</v>
      </c>
    </row>
    <row r="32" spans="1:27" x14ac:dyDescent="0.3">
      <c r="A32" s="63" t="s">
        <v>1422</v>
      </c>
      <c r="B32" s="64">
        <f>VLOOKUP($A32,'Return Data'!$B$7:$R$1700,3,0)</f>
        <v>44041</v>
      </c>
      <c r="C32" s="65">
        <f>VLOOKUP($A32,'Return Data'!$B$7:$R$1700,4,0)</f>
        <v>3254.8815</v>
      </c>
      <c r="D32" s="65">
        <f>VLOOKUP($A32,'Return Data'!$B$7:$R$1700,5,0)</f>
        <v>3.0078</v>
      </c>
      <c r="E32" s="66">
        <f t="shared" si="0"/>
        <v>8</v>
      </c>
      <c r="F32" s="65">
        <f>VLOOKUP($A32,'Return Data'!$B$7:$R$1700,6,0)</f>
        <v>2.9683000000000002</v>
      </c>
      <c r="G32" s="66">
        <f t="shared" si="1"/>
        <v>16</v>
      </c>
      <c r="H32" s="65">
        <f>VLOOKUP($A32,'Return Data'!$B$7:$R$1700,7,0)</f>
        <v>2.9952000000000001</v>
      </c>
      <c r="I32" s="66">
        <f t="shared" si="2"/>
        <v>15</v>
      </c>
      <c r="J32" s="65">
        <f>VLOOKUP($A32,'Return Data'!$B$7:$R$1700,8,0)</f>
        <v>3.0005999999999999</v>
      </c>
      <c r="K32" s="66">
        <f t="shared" si="3"/>
        <v>13</v>
      </c>
      <c r="L32" s="65">
        <f>VLOOKUP($A32,'Return Data'!$B$7:$R$1700,9,0)</f>
        <v>2.9912000000000001</v>
      </c>
      <c r="M32" s="66">
        <f t="shared" si="4"/>
        <v>11</v>
      </c>
      <c r="N32" s="65">
        <f>VLOOKUP($A32,'Return Data'!$B$7:$R$1700,10,0)</f>
        <v>2.9468000000000001</v>
      </c>
      <c r="O32" s="66">
        <f t="shared" si="5"/>
        <v>14</v>
      </c>
      <c r="P32" s="65">
        <f>VLOOKUP($A32,'Return Data'!$B$7:$R$1700,11,0)</f>
        <v>3.3477000000000001</v>
      </c>
      <c r="Q32" s="66">
        <f t="shared" si="9"/>
        <v>13</v>
      </c>
      <c r="R32" s="65">
        <f>VLOOKUP($A32,'Return Data'!$B$7:$R$1700,12,0)</f>
        <v>3.8264</v>
      </c>
      <c r="S32" s="66">
        <f t="shared" si="12"/>
        <v>11</v>
      </c>
      <c r="T32" s="65">
        <f>VLOOKUP($A32,'Return Data'!$B$7:$R$1700,13,0)</f>
        <v>4.1702000000000004</v>
      </c>
      <c r="U32" s="66">
        <f>RANK(T32,T$8:T$37,0)</f>
        <v>8</v>
      </c>
      <c r="V32" s="65">
        <f>VLOOKUP($A32,'Return Data'!$B$7:$R$1700,17,0)</f>
        <v>5.1707000000000001</v>
      </c>
      <c r="W32" s="66">
        <f t="shared" si="10"/>
        <v>2</v>
      </c>
      <c r="X32" s="65">
        <f>VLOOKUP($A32,'Return Data'!$B$7:$R$1700,14,0)</f>
        <v>5.4227999999999996</v>
      </c>
      <c r="Y32" s="66">
        <f t="shared" si="11"/>
        <v>1</v>
      </c>
      <c r="Z32" s="65">
        <f>VLOOKUP($A32,'Return Data'!$B$7:$R$1700,16,0)</f>
        <v>6.8319999999999999</v>
      </c>
      <c r="AA32" s="67">
        <f t="shared" si="6"/>
        <v>2</v>
      </c>
    </row>
    <row r="33" spans="1:27" x14ac:dyDescent="0.3">
      <c r="A33" s="63" t="s">
        <v>1424</v>
      </c>
      <c r="B33" s="64">
        <f>VLOOKUP($A33,'Return Data'!$B$7:$R$1700,3,0)</f>
        <v>44041</v>
      </c>
      <c r="C33" s="65">
        <f>VLOOKUP($A33,'Return Data'!$B$7:$R$1700,4,0)</f>
        <v>1071.2724000000001</v>
      </c>
      <c r="D33" s="65">
        <f>VLOOKUP($A33,'Return Data'!$B$7:$R$1700,5,0)</f>
        <v>2.8656000000000001</v>
      </c>
      <c r="E33" s="66">
        <f t="shared" si="0"/>
        <v>30</v>
      </c>
      <c r="F33" s="65">
        <f>VLOOKUP($A33,'Return Data'!$B$7:$R$1700,6,0)</f>
        <v>2.8854000000000002</v>
      </c>
      <c r="G33" s="66">
        <f t="shared" si="1"/>
        <v>29</v>
      </c>
      <c r="H33" s="65">
        <f>VLOOKUP($A33,'Return Data'!$B$7:$R$1700,7,0)</f>
        <v>2.923</v>
      </c>
      <c r="I33" s="66">
        <f t="shared" si="2"/>
        <v>27</v>
      </c>
      <c r="J33" s="65">
        <f>VLOOKUP($A33,'Return Data'!$B$7:$R$1700,8,0)</f>
        <v>2.9104999999999999</v>
      </c>
      <c r="K33" s="66">
        <f t="shared" si="3"/>
        <v>30</v>
      </c>
      <c r="L33" s="65">
        <f>VLOOKUP($A33,'Return Data'!$B$7:$R$1700,9,0)</f>
        <v>2.9148999999999998</v>
      </c>
      <c r="M33" s="66">
        <f t="shared" si="4"/>
        <v>27</v>
      </c>
      <c r="N33" s="65">
        <f>VLOOKUP($A33,'Return Data'!$B$7:$R$1700,10,0)</f>
        <v>2.9047999999999998</v>
      </c>
      <c r="O33" s="66">
        <f t="shared" si="5"/>
        <v>18</v>
      </c>
      <c r="P33" s="65">
        <f>VLOOKUP($A33,'Return Data'!$B$7:$R$1700,11,0)</f>
        <v>3.4037000000000002</v>
      </c>
      <c r="Q33" s="66">
        <f t="shared" si="9"/>
        <v>11</v>
      </c>
      <c r="R33" s="65">
        <f>VLOOKUP($A33,'Return Data'!$B$7:$R$1700,12,0)</f>
        <v>3.8898000000000001</v>
      </c>
      <c r="S33" s="66">
        <f t="shared" si="12"/>
        <v>6</v>
      </c>
      <c r="T33" s="65">
        <f>VLOOKUP($A33,'Return Data'!$B$7:$R$1700,13,0)</f>
        <v>4.2628000000000004</v>
      </c>
      <c r="U33" s="66">
        <f>RANK(T33,T$8:T$37,0)</f>
        <v>2</v>
      </c>
      <c r="V33" s="65"/>
      <c r="W33" s="66"/>
      <c r="X33" s="65"/>
      <c r="Y33" s="66"/>
      <c r="Z33" s="65">
        <f>VLOOKUP($A33,'Return Data'!$B$7:$R$1700,16,0)</f>
        <v>5.1862000000000004</v>
      </c>
      <c r="AA33" s="67">
        <f t="shared" si="6"/>
        <v>5</v>
      </c>
    </row>
    <row r="34" spans="1:27" x14ac:dyDescent="0.3">
      <c r="A34" s="63" t="s">
        <v>1426</v>
      </c>
      <c r="B34" s="64">
        <f>VLOOKUP($A34,'Return Data'!$B$7:$R$1700,3,0)</f>
        <v>44041</v>
      </c>
      <c r="C34" s="65">
        <f>VLOOKUP($A34,'Return Data'!$B$7:$R$1700,4,0)</f>
        <v>1062.4885999999999</v>
      </c>
      <c r="D34" s="65">
        <f>VLOOKUP($A34,'Return Data'!$B$7:$R$1700,5,0)</f>
        <v>2.9718</v>
      </c>
      <c r="E34" s="66">
        <f t="shared" si="0"/>
        <v>17</v>
      </c>
      <c r="F34" s="65">
        <f>VLOOKUP($A34,'Return Data'!$B$7:$R$1700,6,0)</f>
        <v>2.9815</v>
      </c>
      <c r="G34" s="66">
        <f t="shared" si="1"/>
        <v>13</v>
      </c>
      <c r="H34" s="65">
        <f>VLOOKUP($A34,'Return Data'!$B$7:$R$1700,7,0)</f>
        <v>2.9992999999999999</v>
      </c>
      <c r="I34" s="66">
        <f t="shared" si="2"/>
        <v>14</v>
      </c>
      <c r="J34" s="65">
        <f>VLOOKUP($A34,'Return Data'!$B$7:$R$1700,8,0)</f>
        <v>3.0104000000000002</v>
      </c>
      <c r="K34" s="66">
        <f t="shared" si="3"/>
        <v>12</v>
      </c>
      <c r="L34" s="65">
        <f>VLOOKUP($A34,'Return Data'!$B$7:$R$1700,9,0)</f>
        <v>2.9815999999999998</v>
      </c>
      <c r="M34" s="66">
        <f t="shared" si="4"/>
        <v>14</v>
      </c>
      <c r="N34" s="65">
        <f>VLOOKUP($A34,'Return Data'!$B$7:$R$1700,10,0)</f>
        <v>2.9270999999999998</v>
      </c>
      <c r="O34" s="66">
        <f t="shared" si="5"/>
        <v>17</v>
      </c>
      <c r="P34" s="65">
        <f>VLOOKUP($A34,'Return Data'!$B$7:$R$1700,11,0)</f>
        <v>3.3275000000000001</v>
      </c>
      <c r="Q34" s="66">
        <f t="shared" si="9"/>
        <v>15</v>
      </c>
      <c r="R34" s="65">
        <f>VLOOKUP($A34,'Return Data'!$B$7:$R$1700,12,0)</f>
        <v>3.8161</v>
      </c>
      <c r="S34" s="66">
        <f t="shared" si="12"/>
        <v>12</v>
      </c>
      <c r="T34" s="65">
        <f>VLOOKUP($A34,'Return Data'!$B$7:$R$1700,13,0)</f>
        <v>4.1669</v>
      </c>
      <c r="U34" s="66">
        <f>RANK(T34,T$8:T$37,0)</f>
        <v>10</v>
      </c>
      <c r="V34" s="65"/>
      <c r="W34" s="66"/>
      <c r="X34" s="65"/>
      <c r="Y34" s="66"/>
      <c r="Z34" s="65">
        <f>VLOOKUP($A34,'Return Data'!$B$7:$R$1700,16,0)</f>
        <v>4.5926999999999998</v>
      </c>
      <c r="AA34" s="67">
        <f t="shared" si="6"/>
        <v>13</v>
      </c>
    </row>
    <row r="35" spans="1:27" x14ac:dyDescent="0.3">
      <c r="A35" s="63" t="s">
        <v>1428</v>
      </c>
      <c r="B35" s="64">
        <f>VLOOKUP($A35,'Return Data'!$B$7:$R$1700,3,0)</f>
        <v>44041</v>
      </c>
      <c r="C35" s="65">
        <f>VLOOKUP($A35,'Return Data'!$B$7:$R$1700,4,0)</f>
        <v>1060.7360000000001</v>
      </c>
      <c r="D35" s="65">
        <f>VLOOKUP($A35,'Return Data'!$B$7:$R$1700,5,0)</f>
        <v>2.9148000000000001</v>
      </c>
      <c r="E35" s="66">
        <f t="shared" si="0"/>
        <v>25</v>
      </c>
      <c r="F35" s="65">
        <f>VLOOKUP($A35,'Return Data'!$B$7:$R$1700,6,0)</f>
        <v>2.9049</v>
      </c>
      <c r="G35" s="66">
        <f t="shared" si="1"/>
        <v>24</v>
      </c>
      <c r="H35" s="65">
        <f>VLOOKUP($A35,'Return Data'!$B$7:$R$1700,7,0)</f>
        <v>2.9506000000000001</v>
      </c>
      <c r="I35" s="66">
        <f t="shared" si="2"/>
        <v>24</v>
      </c>
      <c r="J35" s="65">
        <f>VLOOKUP($A35,'Return Data'!$B$7:$R$1700,8,0)</f>
        <v>2.9847999999999999</v>
      </c>
      <c r="K35" s="66">
        <f t="shared" si="3"/>
        <v>18</v>
      </c>
      <c r="L35" s="65">
        <f>VLOOKUP($A35,'Return Data'!$B$7:$R$1700,9,0)</f>
        <v>2.9664999999999999</v>
      </c>
      <c r="M35" s="66">
        <f t="shared" si="4"/>
        <v>17</v>
      </c>
      <c r="N35" s="65">
        <f>VLOOKUP($A35,'Return Data'!$B$7:$R$1700,10,0)</f>
        <v>2.8589000000000002</v>
      </c>
      <c r="O35" s="66">
        <f t="shared" si="5"/>
        <v>26</v>
      </c>
      <c r="P35" s="65">
        <f>VLOOKUP($A35,'Return Data'!$B$7:$R$1700,11,0)</f>
        <v>3.2241</v>
      </c>
      <c r="Q35" s="66">
        <f t="shared" si="9"/>
        <v>25</v>
      </c>
      <c r="R35" s="65">
        <f>VLOOKUP($A35,'Return Data'!$B$7:$R$1700,12,0)</f>
        <v>3.7351000000000001</v>
      </c>
      <c r="S35" s="66">
        <f t="shared" si="12"/>
        <v>22</v>
      </c>
      <c r="T35" s="65">
        <f>VLOOKUP($A35,'Return Data'!$B$7:$R$1700,13,0)</f>
        <v>4.0523999999999996</v>
      </c>
      <c r="U35" s="66">
        <f>RANK(T35,T$8:T$37,0)</f>
        <v>16</v>
      </c>
      <c r="V35" s="65"/>
      <c r="W35" s="66"/>
      <c r="X35" s="65"/>
      <c r="Y35" s="66"/>
      <c r="Z35" s="65">
        <f>VLOOKUP($A35,'Return Data'!$B$7:$R$1700,16,0)</f>
        <v>4.4775999999999998</v>
      </c>
      <c r="AA35" s="67">
        <f t="shared" si="6"/>
        <v>16</v>
      </c>
    </row>
    <row r="36" spans="1:27" x14ac:dyDescent="0.3">
      <c r="A36" s="63" t="s">
        <v>1430</v>
      </c>
      <c r="B36" s="64">
        <f>VLOOKUP($A36,'Return Data'!$B$7:$R$1700,3,0)</f>
        <v>44041</v>
      </c>
      <c r="C36" s="65">
        <f>VLOOKUP($A36,'Return Data'!$B$7:$R$1700,4,0)</f>
        <v>2738.7008000000001</v>
      </c>
      <c r="D36" s="65">
        <f>VLOOKUP($A36,'Return Data'!$B$7:$R$1700,5,0)</f>
        <v>3.0295999999999998</v>
      </c>
      <c r="E36" s="66">
        <f t="shared" si="0"/>
        <v>5</v>
      </c>
      <c r="F36" s="65">
        <f>VLOOKUP($A36,'Return Data'!$B$7:$R$1700,6,0)</f>
        <v>3.0175999999999998</v>
      </c>
      <c r="G36" s="66">
        <f t="shared" si="1"/>
        <v>6</v>
      </c>
      <c r="H36" s="65">
        <f>VLOOKUP($A36,'Return Data'!$B$7:$R$1700,7,0)</f>
        <v>3.0505</v>
      </c>
      <c r="I36" s="66">
        <f t="shared" si="2"/>
        <v>6</v>
      </c>
      <c r="J36" s="65">
        <f>VLOOKUP($A36,'Return Data'!$B$7:$R$1700,8,0)</f>
        <v>3.0556999999999999</v>
      </c>
      <c r="K36" s="66">
        <f t="shared" si="3"/>
        <v>6</v>
      </c>
      <c r="L36" s="65">
        <f>VLOOKUP($A36,'Return Data'!$B$7:$R$1700,9,0)</f>
        <v>3.0183</v>
      </c>
      <c r="M36" s="66">
        <f t="shared" si="4"/>
        <v>8</v>
      </c>
      <c r="N36" s="65">
        <f>VLOOKUP($A36,'Return Data'!$B$7:$R$1700,10,0)</f>
        <v>2.9729999999999999</v>
      </c>
      <c r="O36" s="66">
        <f t="shared" si="5"/>
        <v>9</v>
      </c>
      <c r="P36" s="65">
        <f>VLOOKUP($A36,'Return Data'!$B$7:$R$1700,11,0)</f>
        <v>3.4102000000000001</v>
      </c>
      <c r="Q36" s="66">
        <f t="shared" si="9"/>
        <v>8</v>
      </c>
      <c r="R36" s="65">
        <f>VLOOKUP($A36,'Return Data'!$B$7:$R$1700,12,0)</f>
        <v>3.8795000000000002</v>
      </c>
      <c r="S36" s="66">
        <f t="shared" si="12"/>
        <v>8</v>
      </c>
      <c r="T36" s="65">
        <f>VLOOKUP($A36,'Return Data'!$B$7:$R$1700,13,0)</f>
        <v>4.2157999999999998</v>
      </c>
      <c r="U36" s="66">
        <f>RANK(T36,T$8:T$37,0)</f>
        <v>6</v>
      </c>
      <c r="V36" s="65">
        <f>VLOOKUP($A36,'Return Data'!$B$7:$R$1700,17,0)</f>
        <v>5.2159000000000004</v>
      </c>
      <c r="W36" s="66">
        <f t="shared" si="10"/>
        <v>1</v>
      </c>
      <c r="X36" s="65">
        <f>VLOOKUP($A36,'Return Data'!$B$7:$R$1700,14,0)</f>
        <v>5.0755999999999997</v>
      </c>
      <c r="Y36" s="66">
        <f t="shared" si="11"/>
        <v>3</v>
      </c>
      <c r="Z36" s="65">
        <f>VLOOKUP($A36,'Return Data'!$B$7:$R$1700,16,0)</f>
        <v>6.2380000000000004</v>
      </c>
      <c r="AA36" s="67">
        <f t="shared" si="6"/>
        <v>3</v>
      </c>
    </row>
    <row r="37" spans="1:27" x14ac:dyDescent="0.3">
      <c r="A37" s="63" t="s">
        <v>1432</v>
      </c>
      <c r="B37" s="64">
        <f>VLOOKUP($A37,'Return Data'!$B$7:$R$1700,3,0)</f>
        <v>44041</v>
      </c>
      <c r="C37" s="65">
        <f>VLOOKUP($A37,'Return Data'!$B$7:$R$1700,4,0)</f>
        <v>1038.085</v>
      </c>
      <c r="D37" s="65">
        <f>VLOOKUP($A37,'Return Data'!$B$7:$R$1700,5,0)</f>
        <v>2.8729</v>
      </c>
      <c r="E37" s="66">
        <f t="shared" si="0"/>
        <v>29</v>
      </c>
      <c r="F37" s="65">
        <f>VLOOKUP($A37,'Return Data'!$B$7:$R$1700,6,0)</f>
        <v>2.8896999999999999</v>
      </c>
      <c r="G37" s="66">
        <f t="shared" si="1"/>
        <v>27</v>
      </c>
      <c r="H37" s="65">
        <f>VLOOKUP($A37,'Return Data'!$B$7:$R$1700,7,0)</f>
        <v>2.9079000000000002</v>
      </c>
      <c r="I37" s="66">
        <f t="shared" si="2"/>
        <v>30</v>
      </c>
      <c r="J37" s="65">
        <f>VLOOKUP($A37,'Return Data'!$B$7:$R$1700,8,0)</f>
        <v>2.9133</v>
      </c>
      <c r="K37" s="66">
        <f t="shared" si="3"/>
        <v>29</v>
      </c>
      <c r="L37" s="65">
        <f>VLOOKUP($A37,'Return Data'!$B$7:$R$1700,9,0)</f>
        <v>2.8473999999999999</v>
      </c>
      <c r="M37" s="66">
        <f t="shared" si="4"/>
        <v>30</v>
      </c>
      <c r="N37" s="65">
        <f>VLOOKUP($A37,'Return Data'!$B$7:$R$1700,10,0)</f>
        <v>2.7675000000000001</v>
      </c>
      <c r="O37" s="66">
        <f t="shared" si="5"/>
        <v>30</v>
      </c>
      <c r="P37" s="65">
        <f>VLOOKUP($A37,'Return Data'!$B$7:$R$1700,11,0)</f>
        <v>3.2193000000000001</v>
      </c>
      <c r="Q37" s="66">
        <f t="shared" si="9"/>
        <v>26</v>
      </c>
      <c r="R37" s="65">
        <f>VLOOKUP($A37,'Return Data'!$B$7:$R$1700,12,0)</f>
        <v>3.6989000000000001</v>
      </c>
      <c r="S37" s="66">
        <f t="shared" si="12"/>
        <v>23</v>
      </c>
      <c r="T37" s="65"/>
      <c r="U37" s="66"/>
      <c r="V37" s="65"/>
      <c r="W37" s="66"/>
      <c r="X37" s="65"/>
      <c r="Y37" s="66"/>
      <c r="Z37" s="65">
        <f>VLOOKUP($A37,'Return Data'!$B$7:$R$1700,16,0)</f>
        <v>4.0765000000000002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2.9774866666666666</v>
      </c>
      <c r="E39" s="74"/>
      <c r="F39" s="75">
        <f>AVERAGE(F8:F37)</f>
        <v>2.9698633333333344</v>
      </c>
      <c r="G39" s="74"/>
      <c r="H39" s="75">
        <f>AVERAGE(H8:H37)</f>
        <v>2.9955066666666665</v>
      </c>
      <c r="I39" s="74"/>
      <c r="J39" s="75">
        <f>AVERAGE(J8:J37)</f>
        <v>2.9971166666666673</v>
      </c>
      <c r="K39" s="74"/>
      <c r="L39" s="75">
        <f>AVERAGE(L8:L37)</f>
        <v>2.977606666666667</v>
      </c>
      <c r="M39" s="74"/>
      <c r="N39" s="75">
        <f>AVERAGE(N8:N37)</f>
        <v>2.944563333333333</v>
      </c>
      <c r="O39" s="74"/>
      <c r="P39" s="75">
        <f>AVERAGE(P8:P37)</f>
        <v>3.3620571428571435</v>
      </c>
      <c r="Q39" s="74"/>
      <c r="R39" s="75">
        <f>AVERAGE(R8:R37)</f>
        <v>3.8258359999999998</v>
      </c>
      <c r="S39" s="74"/>
      <c r="T39" s="75">
        <f>AVERAGE(T8:T37)</f>
        <v>4.1466000000000012</v>
      </c>
      <c r="U39" s="74"/>
      <c r="V39" s="75">
        <f>AVERAGE(V8:V37)</f>
        <v>5.0208500000000003</v>
      </c>
      <c r="W39" s="74"/>
      <c r="X39" s="75">
        <f>AVERAGE(X8:X37)</f>
        <v>5.1864999999999988</v>
      </c>
      <c r="Y39" s="74"/>
      <c r="Z39" s="75">
        <f>AVERAGE(Z8:Z37)</f>
        <v>4.6912266666666662</v>
      </c>
      <c r="AA39" s="76"/>
    </row>
    <row r="40" spans="1:27" x14ac:dyDescent="0.3">
      <c r="A40" s="73" t="s">
        <v>28</v>
      </c>
      <c r="B40" s="74"/>
      <c r="C40" s="74"/>
      <c r="D40" s="75">
        <f>MIN(D8:D37)</f>
        <v>2.8656000000000001</v>
      </c>
      <c r="E40" s="74"/>
      <c r="F40" s="75">
        <f>MIN(F8:F37)</f>
        <v>2.8721000000000001</v>
      </c>
      <c r="G40" s="74"/>
      <c r="H40" s="75">
        <f>MIN(H8:H37)</f>
        <v>2.9079000000000002</v>
      </c>
      <c r="I40" s="74"/>
      <c r="J40" s="75">
        <f>MIN(J8:J37)</f>
        <v>2.9104999999999999</v>
      </c>
      <c r="K40" s="74"/>
      <c r="L40" s="75">
        <f>MIN(L8:L37)</f>
        <v>2.8473999999999999</v>
      </c>
      <c r="M40" s="74"/>
      <c r="N40" s="75">
        <f>MIN(N8:N37)</f>
        <v>2.7675000000000001</v>
      </c>
      <c r="O40" s="74"/>
      <c r="P40" s="75">
        <f>MIN(P8:P37)</f>
        <v>3.1116999999999999</v>
      </c>
      <c r="Q40" s="74"/>
      <c r="R40" s="75">
        <f>MIN(R8:R37)</f>
        <v>3.4582000000000002</v>
      </c>
      <c r="S40" s="74"/>
      <c r="T40" s="75">
        <f>MIN(T8:T37)</f>
        <v>3.7256</v>
      </c>
      <c r="U40" s="74"/>
      <c r="V40" s="75">
        <f>MIN(V8:V37)</f>
        <v>4.5919999999999996</v>
      </c>
      <c r="W40" s="74"/>
      <c r="X40" s="75">
        <f>MIN(X8:X37)</f>
        <v>4.8693999999999997</v>
      </c>
      <c r="Y40" s="74"/>
      <c r="Z40" s="75">
        <f>MIN(Z8:Z37)</f>
        <v>3.4893000000000001</v>
      </c>
      <c r="AA40" s="76"/>
    </row>
    <row r="41" spans="1:27" ht="15" thickBot="1" x14ac:dyDescent="0.35">
      <c r="A41" s="77" t="s">
        <v>29</v>
      </c>
      <c r="B41" s="78"/>
      <c r="C41" s="78"/>
      <c r="D41" s="79">
        <f>MAX(D8:D37)</f>
        <v>3.0956000000000001</v>
      </c>
      <c r="E41" s="78"/>
      <c r="F41" s="79">
        <f>MAX(F8:F37)</f>
        <v>3.1284000000000001</v>
      </c>
      <c r="G41" s="78"/>
      <c r="H41" s="79">
        <f>MAX(H8:H37)</f>
        <v>3.1505000000000001</v>
      </c>
      <c r="I41" s="78"/>
      <c r="J41" s="79">
        <f>MAX(J8:J37)</f>
        <v>3.1475</v>
      </c>
      <c r="K41" s="78"/>
      <c r="L41" s="79">
        <f>MAX(L8:L37)</f>
        <v>3.133</v>
      </c>
      <c r="M41" s="78"/>
      <c r="N41" s="79">
        <f>MAX(N8:N37)</f>
        <v>3.1625000000000001</v>
      </c>
      <c r="O41" s="78"/>
      <c r="P41" s="79">
        <f>MAX(P8:P37)</f>
        <v>3.6412</v>
      </c>
      <c r="Q41" s="78"/>
      <c r="R41" s="79">
        <f>MAX(R8:R37)</f>
        <v>4.0834000000000001</v>
      </c>
      <c r="S41" s="78"/>
      <c r="T41" s="79">
        <f>MAX(T8:T37)</f>
        <v>4.3329000000000004</v>
      </c>
      <c r="U41" s="78"/>
      <c r="V41" s="79">
        <f>MAX(V8:V37)</f>
        <v>5.2159000000000004</v>
      </c>
      <c r="W41" s="78"/>
      <c r="X41" s="79">
        <f>MAX(X8:X37)</f>
        <v>5.4227999999999996</v>
      </c>
      <c r="Y41" s="78"/>
      <c r="Z41" s="79">
        <f>MAX(Z8:Z37)</f>
        <v>6.9256000000000002</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44041</v>
      </c>
      <c r="C8" s="65">
        <f>VLOOKUP($A8,'Return Data'!$B$7:$R$1700,4,0)</f>
        <v>532.6934</v>
      </c>
      <c r="D8" s="65">
        <f>VLOOKUP($A8,'Return Data'!$B$7:$R$1700,5,0)</f>
        <v>12.6188</v>
      </c>
      <c r="E8" s="66">
        <f t="shared" ref="E8:E34" si="0">RANK(D8,D$8:D$34,0)</f>
        <v>4</v>
      </c>
      <c r="F8" s="65">
        <f>VLOOKUP($A8,'Return Data'!$B$7:$R$1700,6,0)</f>
        <v>0.88400000000000001</v>
      </c>
      <c r="G8" s="66">
        <f t="shared" ref="G8:G34" si="1">RANK(F8,F$8:F$34,0)</f>
        <v>10</v>
      </c>
      <c r="H8" s="65">
        <f>VLOOKUP($A8,'Return Data'!$B$7:$R$1700,7,0)</f>
        <v>2.8372999999999999</v>
      </c>
      <c r="I8" s="66">
        <f t="shared" ref="I8:I34" si="2">RANK(H8,H$8:H$34,0)</f>
        <v>7</v>
      </c>
      <c r="J8" s="65">
        <f>VLOOKUP($A8,'Return Data'!$B$7:$R$1700,8,0)</f>
        <v>3.2665999999999999</v>
      </c>
      <c r="K8" s="66">
        <f t="shared" ref="K8:K34" si="3">RANK(J8,J$8:J$34,0)</f>
        <v>6</v>
      </c>
      <c r="L8" s="65">
        <f>VLOOKUP($A8,'Return Data'!$B$7:$R$1700,9,0)</f>
        <v>9.2804000000000002</v>
      </c>
      <c r="M8" s="66">
        <f t="shared" ref="M8:M34" si="4">RANK(L8,L$8:L$34,0)</f>
        <v>10</v>
      </c>
      <c r="N8" s="65">
        <f>VLOOKUP($A8,'Return Data'!$B$7:$R$1700,10,0)</f>
        <v>13.9215</v>
      </c>
      <c r="O8" s="66">
        <f t="shared" ref="O8:O34" si="5">RANK(N8,N$8:N$34,0)</f>
        <v>8</v>
      </c>
      <c r="P8" s="65">
        <f>VLOOKUP($A8,'Return Data'!$B$7:$R$1700,11,0)</f>
        <v>10.008599999999999</v>
      </c>
      <c r="Q8" s="66">
        <f t="shared" ref="Q8:Q34" si="6">RANK(P8,P$8:P$34,0)</f>
        <v>4</v>
      </c>
      <c r="R8" s="65">
        <f>VLOOKUP($A8,'Return Data'!$B$7:$R$1700,12,0)</f>
        <v>9.0809999999999995</v>
      </c>
      <c r="S8" s="66">
        <f t="shared" ref="S8:S34" si="7">RANK(R8,R$8:R$34,0)</f>
        <v>4</v>
      </c>
      <c r="T8" s="65">
        <f>VLOOKUP($A8,'Return Data'!$B$7:$R$1700,13,0)</f>
        <v>9.4306000000000001</v>
      </c>
      <c r="U8" s="66">
        <f t="shared" ref="U8:U34" si="8">RANK(T8,T$8:T$34,0)</f>
        <v>4</v>
      </c>
      <c r="V8" s="65">
        <f>VLOOKUP($A8,'Return Data'!$B$7:$R$1700,17,0)</f>
        <v>9.2858000000000001</v>
      </c>
      <c r="W8" s="66">
        <f t="shared" ref="W8:W32" si="9">RANK(V8,V$8:V$34,0)</f>
        <v>2</v>
      </c>
      <c r="X8" s="65">
        <f>VLOOKUP($A8,'Return Data'!$B$7:$R$1700,14,0)</f>
        <v>8.4654000000000007</v>
      </c>
      <c r="Y8" s="66">
        <f t="shared" ref="Y8:Y32" si="10">RANK(X8,X$8:X$34,0)</f>
        <v>2</v>
      </c>
      <c r="Z8" s="65">
        <f>VLOOKUP($A8,'Return Data'!$B$7:$R$1700,16,0)</f>
        <v>8.9882000000000009</v>
      </c>
      <c r="AA8" s="67">
        <f t="shared" ref="AA8:AA34" si="11">RANK(Z8,Z$8:Z$34,0)</f>
        <v>1</v>
      </c>
    </row>
    <row r="9" spans="1:27" x14ac:dyDescent="0.3">
      <c r="A9" s="63" t="s">
        <v>1047</v>
      </c>
      <c r="B9" s="64">
        <f>VLOOKUP($A9,'Return Data'!$B$7:$R$1700,3,0)</f>
        <v>44041</v>
      </c>
      <c r="C9" s="65">
        <f>VLOOKUP($A9,'Return Data'!$B$7:$R$1700,4,0)</f>
        <v>2406.3552</v>
      </c>
      <c r="D9" s="65">
        <f>VLOOKUP($A9,'Return Data'!$B$7:$R$1700,5,0)</f>
        <v>8.6889000000000003</v>
      </c>
      <c r="E9" s="66">
        <f t="shared" si="0"/>
        <v>12</v>
      </c>
      <c r="F9" s="65">
        <f>VLOOKUP($A9,'Return Data'!$B$7:$R$1700,6,0)</f>
        <v>-0.108</v>
      </c>
      <c r="G9" s="66">
        <f t="shared" si="1"/>
        <v>16</v>
      </c>
      <c r="H9" s="65">
        <f>VLOOKUP($A9,'Return Data'!$B$7:$R$1700,7,0)</f>
        <v>1.6406000000000001</v>
      </c>
      <c r="I9" s="66">
        <f t="shared" si="2"/>
        <v>13</v>
      </c>
      <c r="J9" s="65">
        <f>VLOOKUP($A9,'Return Data'!$B$7:$R$1700,8,0)</f>
        <v>3.1070000000000002</v>
      </c>
      <c r="K9" s="66">
        <f t="shared" si="3"/>
        <v>9</v>
      </c>
      <c r="L9" s="65">
        <f>VLOOKUP($A9,'Return Data'!$B$7:$R$1700,9,0)</f>
        <v>8.6236999999999995</v>
      </c>
      <c r="M9" s="66">
        <f t="shared" si="4"/>
        <v>12</v>
      </c>
      <c r="N9" s="65">
        <f>VLOOKUP($A9,'Return Data'!$B$7:$R$1700,10,0)</f>
        <v>12.6455</v>
      </c>
      <c r="O9" s="66">
        <f t="shared" si="5"/>
        <v>11</v>
      </c>
      <c r="P9" s="65">
        <f>VLOOKUP($A9,'Return Data'!$B$7:$R$1700,11,0)</f>
        <v>9.3173999999999992</v>
      </c>
      <c r="Q9" s="66">
        <f t="shared" si="6"/>
        <v>9</v>
      </c>
      <c r="R9" s="65">
        <f>VLOOKUP($A9,'Return Data'!$B$7:$R$1700,12,0)</f>
        <v>8.5739999999999998</v>
      </c>
      <c r="S9" s="66">
        <f t="shared" si="7"/>
        <v>8</v>
      </c>
      <c r="T9" s="65">
        <f>VLOOKUP($A9,'Return Data'!$B$7:$R$1700,13,0)</f>
        <v>8.9025999999999996</v>
      </c>
      <c r="U9" s="66">
        <f t="shared" si="8"/>
        <v>9</v>
      </c>
      <c r="V9" s="65">
        <f>VLOOKUP($A9,'Return Data'!$B$7:$R$1700,17,0)</f>
        <v>8.9968000000000004</v>
      </c>
      <c r="W9" s="66">
        <f t="shared" si="9"/>
        <v>4</v>
      </c>
      <c r="X9" s="65">
        <f>VLOOKUP($A9,'Return Data'!$B$7:$R$1700,14,0)</f>
        <v>8.3397000000000006</v>
      </c>
      <c r="Y9" s="66">
        <f t="shared" si="10"/>
        <v>3</v>
      </c>
      <c r="Z9" s="65">
        <f>VLOOKUP($A9,'Return Data'!$B$7:$R$1700,16,0)</f>
        <v>8.7120999999999995</v>
      </c>
      <c r="AA9" s="67">
        <f t="shared" si="11"/>
        <v>4</v>
      </c>
    </row>
    <row r="10" spans="1:27" x14ac:dyDescent="0.3">
      <c r="A10" s="63" t="s">
        <v>1050</v>
      </c>
      <c r="B10" s="64">
        <f>VLOOKUP($A10,'Return Data'!$B$7:$R$1700,3,0)</f>
        <v>44041</v>
      </c>
      <c r="C10" s="65">
        <f>VLOOKUP($A10,'Return Data'!$B$7:$R$1700,4,0)</f>
        <v>1492.1419000000001</v>
      </c>
      <c r="D10" s="65">
        <f>VLOOKUP($A10,'Return Data'!$B$7:$R$1700,5,0)</f>
        <v>8.3947000000000003</v>
      </c>
      <c r="E10" s="66">
        <f t="shared" si="0"/>
        <v>13</v>
      </c>
      <c r="F10" s="65">
        <f>VLOOKUP($A10,'Return Data'!$B$7:$R$1700,6,0)</f>
        <v>7.7507999999999999</v>
      </c>
      <c r="G10" s="66">
        <f t="shared" si="1"/>
        <v>1</v>
      </c>
      <c r="H10" s="65">
        <f>VLOOKUP($A10,'Return Data'!$B$7:$R$1700,7,0)</f>
        <v>5.8094000000000001</v>
      </c>
      <c r="I10" s="66">
        <f t="shared" si="2"/>
        <v>1</v>
      </c>
      <c r="J10" s="65">
        <f>VLOOKUP($A10,'Return Data'!$B$7:$R$1700,8,0)</f>
        <v>668.49530000000004</v>
      </c>
      <c r="K10" s="66">
        <f t="shared" si="3"/>
        <v>1</v>
      </c>
      <c r="L10" s="65">
        <f>VLOOKUP($A10,'Return Data'!$B$7:$R$1700,9,0)</f>
        <v>319.75790000000001</v>
      </c>
      <c r="M10" s="66">
        <f t="shared" si="4"/>
        <v>1</v>
      </c>
      <c r="N10" s="65">
        <f>VLOOKUP($A10,'Return Data'!$B$7:$R$1700,10,0)</f>
        <v>76.987700000000004</v>
      </c>
      <c r="O10" s="66">
        <f t="shared" si="5"/>
        <v>2</v>
      </c>
      <c r="P10" s="65">
        <f>VLOOKUP($A10,'Return Data'!$B$7:$R$1700,11,0)</f>
        <v>-31.777899999999999</v>
      </c>
      <c r="Q10" s="66">
        <f t="shared" si="6"/>
        <v>26</v>
      </c>
      <c r="R10" s="65">
        <f>VLOOKUP($A10,'Return Data'!$B$7:$R$1700,12,0)</f>
        <v>-22.489100000000001</v>
      </c>
      <c r="S10" s="66">
        <f t="shared" si="7"/>
        <v>26</v>
      </c>
      <c r="T10" s="65">
        <f>VLOOKUP($A10,'Return Data'!$B$7:$R$1700,13,0)</f>
        <v>-19.061</v>
      </c>
      <c r="U10" s="66">
        <f t="shared" si="8"/>
        <v>26</v>
      </c>
      <c r="V10" s="65">
        <f>VLOOKUP($A10,'Return Data'!$B$7:$R$1700,17,0)</f>
        <v>-15.863</v>
      </c>
      <c r="W10" s="66">
        <f t="shared" si="9"/>
        <v>26</v>
      </c>
      <c r="X10" s="65">
        <f>VLOOKUP($A10,'Return Data'!$B$7:$R$1700,14,0)</f>
        <v>-8.8849999999999998</v>
      </c>
      <c r="Y10" s="66">
        <f t="shared" si="10"/>
        <v>26</v>
      </c>
      <c r="Z10" s="65">
        <f>VLOOKUP($A10,'Return Data'!$B$7:$R$1700,16,0)</f>
        <v>1.7968</v>
      </c>
      <c r="AA10" s="67">
        <f t="shared" si="11"/>
        <v>26</v>
      </c>
    </row>
    <row r="11" spans="1:27" x14ac:dyDescent="0.3">
      <c r="A11" s="63" t="s">
        <v>1054</v>
      </c>
      <c r="B11" s="64">
        <f>VLOOKUP($A11,'Return Data'!$B$7:$R$1700,3,0)</f>
        <v>44041</v>
      </c>
      <c r="C11" s="65">
        <f>VLOOKUP($A11,'Return Data'!$B$7:$R$1700,4,0)</f>
        <v>32.600700000000003</v>
      </c>
      <c r="D11" s="65">
        <f>VLOOKUP($A11,'Return Data'!$B$7:$R$1700,5,0)</f>
        <v>27.6753</v>
      </c>
      <c r="E11" s="66">
        <f t="shared" si="0"/>
        <v>1</v>
      </c>
      <c r="F11" s="65">
        <f>VLOOKUP($A11,'Return Data'!$B$7:$R$1700,6,0)</f>
        <v>0.91820000000000002</v>
      </c>
      <c r="G11" s="66">
        <f t="shared" si="1"/>
        <v>9</v>
      </c>
      <c r="H11" s="65">
        <f>VLOOKUP($A11,'Return Data'!$B$7:$R$1700,7,0)</f>
        <v>2.4483000000000001</v>
      </c>
      <c r="I11" s="66">
        <f t="shared" si="2"/>
        <v>10</v>
      </c>
      <c r="J11" s="65">
        <f>VLOOKUP($A11,'Return Data'!$B$7:$R$1700,8,0)</f>
        <v>2.8500999999999999</v>
      </c>
      <c r="K11" s="66">
        <f t="shared" si="3"/>
        <v>12</v>
      </c>
      <c r="L11" s="65">
        <f>VLOOKUP($A11,'Return Data'!$B$7:$R$1700,9,0)</f>
        <v>8.0015000000000001</v>
      </c>
      <c r="M11" s="66">
        <f t="shared" si="4"/>
        <v>17</v>
      </c>
      <c r="N11" s="65">
        <f>VLOOKUP($A11,'Return Data'!$B$7:$R$1700,10,0)</f>
        <v>11.9999</v>
      </c>
      <c r="O11" s="66">
        <f t="shared" si="5"/>
        <v>15</v>
      </c>
      <c r="P11" s="65">
        <f>VLOOKUP($A11,'Return Data'!$B$7:$R$1700,11,0)</f>
        <v>10.1991</v>
      </c>
      <c r="Q11" s="66">
        <f t="shared" si="6"/>
        <v>2</v>
      </c>
      <c r="R11" s="65">
        <f>VLOOKUP($A11,'Return Data'!$B$7:$R$1700,12,0)</f>
        <v>9.2423000000000002</v>
      </c>
      <c r="S11" s="66">
        <f t="shared" si="7"/>
        <v>3</v>
      </c>
      <c r="T11" s="65">
        <f>VLOOKUP($A11,'Return Data'!$B$7:$R$1700,13,0)</f>
        <v>9.4055999999999997</v>
      </c>
      <c r="U11" s="66">
        <f t="shared" si="8"/>
        <v>5</v>
      </c>
      <c r="V11" s="65">
        <f>VLOOKUP($A11,'Return Data'!$B$7:$R$1700,17,0)</f>
        <v>8.6631</v>
      </c>
      <c r="W11" s="66">
        <f t="shared" si="9"/>
        <v>8</v>
      </c>
      <c r="X11" s="65">
        <f>VLOOKUP($A11,'Return Data'!$B$7:$R$1700,14,0)</f>
        <v>8.0521999999999991</v>
      </c>
      <c r="Y11" s="66">
        <f t="shared" si="10"/>
        <v>6</v>
      </c>
      <c r="Z11" s="65">
        <f>VLOOKUP($A11,'Return Data'!$B$7:$R$1700,16,0)</f>
        <v>8.5952000000000002</v>
      </c>
      <c r="AA11" s="67">
        <f t="shared" si="11"/>
        <v>6</v>
      </c>
    </row>
    <row r="12" spans="1:27" x14ac:dyDescent="0.3">
      <c r="A12" s="63" t="s">
        <v>1055</v>
      </c>
      <c r="B12" s="64">
        <f>VLOOKUP($A12,'Return Data'!$B$7:$R$1700,3,0)</f>
        <v>44041</v>
      </c>
      <c r="C12" s="65">
        <f>VLOOKUP($A12,'Return Data'!$B$7:$R$1700,4,0)</f>
        <v>32.771000000000001</v>
      </c>
      <c r="D12" s="65">
        <f>VLOOKUP($A12,'Return Data'!$B$7:$R$1700,5,0)</f>
        <v>9.5810999999999993</v>
      </c>
      <c r="E12" s="66">
        <f t="shared" si="0"/>
        <v>9</v>
      </c>
      <c r="F12" s="65">
        <f>VLOOKUP($A12,'Return Data'!$B$7:$R$1700,6,0)</f>
        <v>-0.49</v>
      </c>
      <c r="G12" s="66">
        <f t="shared" si="1"/>
        <v>20</v>
      </c>
      <c r="H12" s="65">
        <f>VLOOKUP($A12,'Return Data'!$B$7:$R$1700,7,0)</f>
        <v>0.55700000000000005</v>
      </c>
      <c r="I12" s="66">
        <f t="shared" si="2"/>
        <v>24</v>
      </c>
      <c r="J12" s="65">
        <f>VLOOKUP($A12,'Return Data'!$B$7:$R$1700,8,0)</f>
        <v>1.3132999999999999</v>
      </c>
      <c r="K12" s="66">
        <f t="shared" si="3"/>
        <v>24</v>
      </c>
      <c r="L12" s="65">
        <f>VLOOKUP($A12,'Return Data'!$B$7:$R$1700,9,0)</f>
        <v>6.3781999999999996</v>
      </c>
      <c r="M12" s="66">
        <f t="shared" si="4"/>
        <v>23</v>
      </c>
      <c r="N12" s="65">
        <f>VLOOKUP($A12,'Return Data'!$B$7:$R$1700,10,0)</f>
        <v>10.3866</v>
      </c>
      <c r="O12" s="66">
        <f t="shared" si="5"/>
        <v>22</v>
      </c>
      <c r="P12" s="65">
        <f>VLOOKUP($A12,'Return Data'!$B$7:$R$1700,11,0)</f>
        <v>8.3120999999999992</v>
      </c>
      <c r="Q12" s="66">
        <f t="shared" si="6"/>
        <v>18</v>
      </c>
      <c r="R12" s="65">
        <f>VLOOKUP($A12,'Return Data'!$B$7:$R$1700,12,0)</f>
        <v>7.6630000000000003</v>
      </c>
      <c r="S12" s="66">
        <f t="shared" si="7"/>
        <v>19</v>
      </c>
      <c r="T12" s="65">
        <f>VLOOKUP($A12,'Return Data'!$B$7:$R$1700,13,0)</f>
        <v>7.8930999999999996</v>
      </c>
      <c r="U12" s="66">
        <f t="shared" si="8"/>
        <v>18</v>
      </c>
      <c r="V12" s="65">
        <f>VLOOKUP($A12,'Return Data'!$B$7:$R$1700,17,0)</f>
        <v>8.1480999999999995</v>
      </c>
      <c r="W12" s="66">
        <f t="shared" si="9"/>
        <v>12</v>
      </c>
      <c r="X12" s="65">
        <f>VLOOKUP($A12,'Return Data'!$B$7:$R$1700,14,0)</f>
        <v>7.5765000000000002</v>
      </c>
      <c r="Y12" s="66">
        <f t="shared" si="10"/>
        <v>12</v>
      </c>
      <c r="Z12" s="65">
        <f>VLOOKUP($A12,'Return Data'!$B$7:$R$1700,16,0)</f>
        <v>8.2802000000000007</v>
      </c>
      <c r="AA12" s="67">
        <f t="shared" si="11"/>
        <v>13</v>
      </c>
    </row>
    <row r="13" spans="1:27" x14ac:dyDescent="0.3">
      <c r="A13" s="63" t="s">
        <v>1057</v>
      </c>
      <c r="B13" s="64">
        <f>VLOOKUP($A13,'Return Data'!$B$7:$R$1700,3,0)</f>
        <v>44041</v>
      </c>
      <c r="C13" s="65">
        <f>VLOOKUP($A13,'Return Data'!$B$7:$R$1700,4,0)</f>
        <v>15.3788</v>
      </c>
      <c r="D13" s="65">
        <f>VLOOKUP($A13,'Return Data'!$B$7:$R$1700,5,0)</f>
        <v>0.94940000000000002</v>
      </c>
      <c r="E13" s="66">
        <f t="shared" si="0"/>
        <v>26</v>
      </c>
      <c r="F13" s="65">
        <f>VLOOKUP($A13,'Return Data'!$B$7:$R$1700,6,0)</f>
        <v>-1.3289</v>
      </c>
      <c r="G13" s="66">
        <f t="shared" si="1"/>
        <v>27</v>
      </c>
      <c r="H13" s="65">
        <f>VLOOKUP($A13,'Return Data'!$B$7:$R$1700,7,0)</f>
        <v>1.3905000000000001</v>
      </c>
      <c r="I13" s="66">
        <f t="shared" si="2"/>
        <v>16</v>
      </c>
      <c r="J13" s="65">
        <f>VLOOKUP($A13,'Return Data'!$B$7:$R$1700,8,0)</f>
        <v>2.5284</v>
      </c>
      <c r="K13" s="66">
        <f t="shared" si="3"/>
        <v>16</v>
      </c>
      <c r="L13" s="65">
        <f>VLOOKUP($A13,'Return Data'!$B$7:$R$1700,9,0)</f>
        <v>5.8826999999999998</v>
      </c>
      <c r="M13" s="66">
        <f t="shared" si="4"/>
        <v>24</v>
      </c>
      <c r="N13" s="65">
        <f>VLOOKUP($A13,'Return Data'!$B$7:$R$1700,10,0)</f>
        <v>11.0275</v>
      </c>
      <c r="O13" s="66">
        <f t="shared" si="5"/>
        <v>19</v>
      </c>
      <c r="P13" s="65">
        <f>VLOOKUP($A13,'Return Data'!$B$7:$R$1700,11,0)</f>
        <v>8.3612000000000002</v>
      </c>
      <c r="Q13" s="66">
        <f t="shared" si="6"/>
        <v>17</v>
      </c>
      <c r="R13" s="65">
        <f>VLOOKUP($A13,'Return Data'!$B$7:$R$1700,12,0)</f>
        <v>7.8673000000000002</v>
      </c>
      <c r="S13" s="66">
        <f t="shared" si="7"/>
        <v>17</v>
      </c>
      <c r="T13" s="65">
        <f>VLOOKUP($A13,'Return Data'!$B$7:$R$1700,13,0)</f>
        <v>9.6107999999999993</v>
      </c>
      <c r="U13" s="66">
        <f t="shared" si="8"/>
        <v>3</v>
      </c>
      <c r="V13" s="65">
        <f>VLOOKUP($A13,'Return Data'!$B$7:$R$1700,17,0)</f>
        <v>8.7151999999999994</v>
      </c>
      <c r="W13" s="66">
        <f t="shared" si="9"/>
        <v>7</v>
      </c>
      <c r="X13" s="65">
        <f>VLOOKUP($A13,'Return Data'!$B$7:$R$1700,14,0)</f>
        <v>7.9909999999999997</v>
      </c>
      <c r="Y13" s="66">
        <f t="shared" si="10"/>
        <v>7</v>
      </c>
      <c r="Z13" s="65">
        <f>VLOOKUP($A13,'Return Data'!$B$7:$R$1700,16,0)</f>
        <v>8.3099000000000007</v>
      </c>
      <c r="AA13" s="67">
        <f t="shared" si="11"/>
        <v>12</v>
      </c>
    </row>
    <row r="14" spans="1:27" x14ac:dyDescent="0.3">
      <c r="A14" s="63" t="s">
        <v>1059</v>
      </c>
      <c r="B14" s="64">
        <f>VLOOKUP($A14,'Return Data'!$B$7:$R$1700,3,0)</f>
        <v>44041</v>
      </c>
      <c r="C14" s="65">
        <f>VLOOKUP($A14,'Return Data'!$B$7:$R$1700,4,0)</f>
        <v>2018.6612</v>
      </c>
      <c r="D14" s="65">
        <f>VLOOKUP($A14,'Return Data'!$B$7:$R$1700,5,0)</f>
        <v>5.2118000000000002</v>
      </c>
      <c r="E14" s="66">
        <f t="shared" si="0"/>
        <v>20</v>
      </c>
      <c r="F14" s="65">
        <f>VLOOKUP($A14,'Return Data'!$B$7:$R$1700,6,0)</f>
        <v>4.1958000000000002</v>
      </c>
      <c r="G14" s="66">
        <f t="shared" si="1"/>
        <v>3</v>
      </c>
      <c r="H14" s="65">
        <f>VLOOKUP($A14,'Return Data'!$B$7:$R$1700,7,0)</f>
        <v>5.2499000000000002</v>
      </c>
      <c r="I14" s="66">
        <f t="shared" si="2"/>
        <v>2</v>
      </c>
      <c r="J14" s="65">
        <f>VLOOKUP($A14,'Return Data'!$B$7:$R$1700,8,0)</f>
        <v>-18.766300000000001</v>
      </c>
      <c r="K14" s="66">
        <f t="shared" si="3"/>
        <v>27</v>
      </c>
      <c r="L14" s="65">
        <f>VLOOKUP($A14,'Return Data'!$B$7:$R$1700,9,0)</f>
        <v>-83.704800000000006</v>
      </c>
      <c r="M14" s="66">
        <f t="shared" si="4"/>
        <v>27</v>
      </c>
      <c r="N14" s="65">
        <f>VLOOKUP($A14,'Return Data'!$B$7:$R$1700,10,0)</f>
        <v>-27.1569</v>
      </c>
      <c r="O14" s="66">
        <f t="shared" si="5"/>
        <v>26</v>
      </c>
      <c r="P14" s="65">
        <f>VLOOKUP($A14,'Return Data'!$B$7:$R$1700,11,0)</f>
        <v>-11.0616</v>
      </c>
      <c r="Q14" s="66">
        <f t="shared" si="6"/>
        <v>25</v>
      </c>
      <c r="R14" s="65">
        <f>VLOOKUP($A14,'Return Data'!$B$7:$R$1700,12,0)</f>
        <v>-5.1680999999999999</v>
      </c>
      <c r="S14" s="66">
        <f t="shared" si="7"/>
        <v>24</v>
      </c>
      <c r="T14" s="65">
        <f>VLOOKUP($A14,'Return Data'!$B$7:$R$1700,13,0)</f>
        <v>-1.8474999999999999</v>
      </c>
      <c r="U14" s="66">
        <f t="shared" si="8"/>
        <v>24</v>
      </c>
      <c r="V14" s="65">
        <f>VLOOKUP($A14,'Return Data'!$B$7:$R$1700,17,0)</f>
        <v>-3.1183999999999998</v>
      </c>
      <c r="W14" s="66">
        <f t="shared" si="9"/>
        <v>25</v>
      </c>
      <c r="X14" s="65">
        <f>VLOOKUP($A14,'Return Data'!$B$7:$R$1700,14,0)</f>
        <v>0.252</v>
      </c>
      <c r="Y14" s="66">
        <f t="shared" si="10"/>
        <v>25</v>
      </c>
      <c r="Z14" s="65">
        <f>VLOOKUP($A14,'Return Data'!$B$7:$R$1700,16,0)</f>
        <v>3.9405000000000001</v>
      </c>
      <c r="AA14" s="67">
        <f t="shared" si="11"/>
        <v>25</v>
      </c>
    </row>
    <row r="15" spans="1:27" x14ac:dyDescent="0.3">
      <c r="A15" s="63" t="s">
        <v>1062</v>
      </c>
      <c r="B15" s="64">
        <f>VLOOKUP($A15,'Return Data'!$B$7:$R$1700,3,0)</f>
        <v>44041</v>
      </c>
      <c r="C15" s="65">
        <f>VLOOKUP($A15,'Return Data'!$B$7:$R$1700,4,0)</f>
        <v>15.5013512981334</v>
      </c>
      <c r="D15" s="65">
        <f>VLOOKUP($A15,'Return Data'!$B$7:$R$1700,5,0)</f>
        <v>17.029800000000002</v>
      </c>
      <c r="E15" s="66">
        <f t="shared" si="0"/>
        <v>2</v>
      </c>
      <c r="F15" s="65">
        <f>VLOOKUP($A15,'Return Data'!$B$7:$R$1700,6,0)</f>
        <v>6.8151000000000002</v>
      </c>
      <c r="G15" s="66">
        <f t="shared" si="1"/>
        <v>2</v>
      </c>
      <c r="H15" s="65">
        <f>VLOOKUP($A15,'Return Data'!$B$7:$R$1700,7,0)</f>
        <v>0.72440000000000004</v>
      </c>
      <c r="I15" s="66">
        <f t="shared" si="2"/>
        <v>22</v>
      </c>
      <c r="J15" s="65">
        <f>VLOOKUP($A15,'Return Data'!$B$7:$R$1700,8,0)</f>
        <v>-2.8424999999999998</v>
      </c>
      <c r="K15" s="66">
        <f t="shared" si="3"/>
        <v>26</v>
      </c>
      <c r="L15" s="65">
        <f>VLOOKUP($A15,'Return Data'!$B$7:$R$1700,9,0)</f>
        <v>8.2036999999999995</v>
      </c>
      <c r="M15" s="66">
        <f t="shared" si="4"/>
        <v>15</v>
      </c>
      <c r="N15" s="65">
        <f>VLOOKUP($A15,'Return Data'!$B$7:$R$1700,10,0)</f>
        <v>12.1411</v>
      </c>
      <c r="O15" s="66">
        <f t="shared" si="5"/>
        <v>13</v>
      </c>
      <c r="P15" s="65">
        <f>VLOOKUP($A15,'Return Data'!$B$7:$R$1700,11,0)</f>
        <v>1.9226000000000001</v>
      </c>
      <c r="Q15" s="66">
        <f t="shared" si="6"/>
        <v>23</v>
      </c>
      <c r="R15" s="65">
        <f>VLOOKUP($A15,'Return Data'!$B$7:$R$1700,12,0)</f>
        <v>-7.8258999999999999</v>
      </c>
      <c r="S15" s="66">
        <f t="shared" si="7"/>
        <v>25</v>
      </c>
      <c r="T15" s="65">
        <f>VLOOKUP($A15,'Return Data'!$B$7:$R$1700,13,0)</f>
        <v>-4.8674999999999997</v>
      </c>
      <c r="U15" s="66">
        <f t="shared" si="8"/>
        <v>25</v>
      </c>
      <c r="V15" s="65">
        <f>VLOOKUP($A15,'Return Data'!$B$7:$R$1700,17,0)</f>
        <v>0.59409999999999996</v>
      </c>
      <c r="W15" s="66">
        <f t="shared" si="9"/>
        <v>22</v>
      </c>
      <c r="X15" s="65">
        <f>VLOOKUP($A15,'Return Data'!$B$7:$R$1700,14,0)</f>
        <v>2.1715</v>
      </c>
      <c r="Y15" s="66">
        <f t="shared" si="10"/>
        <v>22</v>
      </c>
      <c r="Z15" s="65">
        <f>VLOOKUP($A15,'Return Data'!$B$7:$R$1700,16,0)</f>
        <v>5.4535999999999998</v>
      </c>
      <c r="AA15" s="67">
        <f t="shared" si="11"/>
        <v>24</v>
      </c>
    </row>
    <row r="16" spans="1:27" x14ac:dyDescent="0.3">
      <c r="A16" s="63" t="s">
        <v>1068</v>
      </c>
      <c r="B16" s="64">
        <f>VLOOKUP($A16,'Return Data'!$B$7:$R$1700,3,0)</f>
        <v>44041</v>
      </c>
      <c r="C16" s="65">
        <f>VLOOKUP($A16,'Return Data'!$B$7:$R$1700,4,0)</f>
        <v>45.767899999999997</v>
      </c>
      <c r="D16" s="65">
        <f>VLOOKUP($A16,'Return Data'!$B$7:$R$1700,5,0)</f>
        <v>6.2215999999999996</v>
      </c>
      <c r="E16" s="66">
        <f t="shared" si="0"/>
        <v>18</v>
      </c>
      <c r="F16" s="65">
        <f>VLOOKUP($A16,'Return Data'!$B$7:$R$1700,6,0)</f>
        <v>0.12759999999999999</v>
      </c>
      <c r="G16" s="66">
        <f t="shared" si="1"/>
        <v>14</v>
      </c>
      <c r="H16" s="65">
        <f>VLOOKUP($A16,'Return Data'!$B$7:$R$1700,7,0)</f>
        <v>3.3858999999999999</v>
      </c>
      <c r="I16" s="66">
        <f t="shared" si="2"/>
        <v>4</v>
      </c>
      <c r="J16" s="65">
        <f>VLOOKUP($A16,'Return Data'!$B$7:$R$1700,8,0)</f>
        <v>4.0564999999999998</v>
      </c>
      <c r="K16" s="66">
        <f t="shared" si="3"/>
        <v>2</v>
      </c>
      <c r="L16" s="65">
        <f>VLOOKUP($A16,'Return Data'!$B$7:$R$1700,9,0)</f>
        <v>11.5312</v>
      </c>
      <c r="M16" s="66">
        <f t="shared" si="4"/>
        <v>8</v>
      </c>
      <c r="N16" s="65">
        <f>VLOOKUP($A16,'Return Data'!$B$7:$R$1700,10,0)</f>
        <v>15.242599999999999</v>
      </c>
      <c r="O16" s="66">
        <f t="shared" si="5"/>
        <v>6</v>
      </c>
      <c r="P16" s="65">
        <f>VLOOKUP($A16,'Return Data'!$B$7:$R$1700,11,0)</f>
        <v>9.6454000000000004</v>
      </c>
      <c r="Q16" s="66">
        <f t="shared" si="6"/>
        <v>7</v>
      </c>
      <c r="R16" s="65">
        <f>VLOOKUP($A16,'Return Data'!$B$7:$R$1700,12,0)</f>
        <v>8.8434000000000008</v>
      </c>
      <c r="S16" s="66">
        <f t="shared" si="7"/>
        <v>6</v>
      </c>
      <c r="T16" s="65">
        <f>VLOOKUP($A16,'Return Data'!$B$7:$R$1700,13,0)</f>
        <v>8.8972999999999995</v>
      </c>
      <c r="U16" s="66">
        <f t="shared" si="8"/>
        <v>10</v>
      </c>
      <c r="V16" s="65">
        <f>VLOOKUP($A16,'Return Data'!$B$7:$R$1700,17,0)</f>
        <v>8.7311999999999994</v>
      </c>
      <c r="W16" s="66">
        <f t="shared" si="9"/>
        <v>6</v>
      </c>
      <c r="X16" s="65">
        <f>VLOOKUP($A16,'Return Data'!$B$7:$R$1700,14,0)</f>
        <v>7.9208999999999996</v>
      </c>
      <c r="Y16" s="66">
        <f t="shared" si="10"/>
        <v>10</v>
      </c>
      <c r="Z16" s="65">
        <f>VLOOKUP($A16,'Return Data'!$B$7:$R$1700,16,0)</f>
        <v>8.5063999999999993</v>
      </c>
      <c r="AA16" s="67">
        <f t="shared" si="11"/>
        <v>8</v>
      </c>
    </row>
    <row r="17" spans="1:27" x14ac:dyDescent="0.3">
      <c r="A17" s="63" t="s">
        <v>1070</v>
      </c>
      <c r="B17" s="64">
        <f>VLOOKUP($A17,'Return Data'!$B$7:$R$1700,3,0)</f>
        <v>44041</v>
      </c>
      <c r="C17" s="65">
        <f>VLOOKUP($A17,'Return Data'!$B$7:$R$1700,4,0)</f>
        <v>16.6874</v>
      </c>
      <c r="D17" s="65">
        <f>VLOOKUP($A17,'Return Data'!$B$7:$R$1700,5,0)</f>
        <v>6.1254</v>
      </c>
      <c r="E17" s="66">
        <f t="shared" si="0"/>
        <v>19</v>
      </c>
      <c r="F17" s="65">
        <f>VLOOKUP($A17,'Return Data'!$B$7:$R$1700,6,0)</f>
        <v>-1.1809000000000001</v>
      </c>
      <c r="G17" s="66">
        <f t="shared" si="1"/>
        <v>26</v>
      </c>
      <c r="H17" s="65">
        <f>VLOOKUP($A17,'Return Data'!$B$7:$R$1700,7,0)</f>
        <v>1.0001</v>
      </c>
      <c r="I17" s="66">
        <f t="shared" si="2"/>
        <v>18</v>
      </c>
      <c r="J17" s="65">
        <f>VLOOKUP($A17,'Return Data'!$B$7:$R$1700,8,0)</f>
        <v>1.5476000000000001</v>
      </c>
      <c r="K17" s="66">
        <f t="shared" si="3"/>
        <v>23</v>
      </c>
      <c r="L17" s="65">
        <f>VLOOKUP($A17,'Return Data'!$B$7:$R$1700,9,0)</f>
        <v>100.35890000000001</v>
      </c>
      <c r="M17" s="66">
        <f t="shared" si="4"/>
        <v>3</v>
      </c>
      <c r="N17" s="65">
        <f>VLOOKUP($A17,'Return Data'!$B$7:$R$1700,10,0)</f>
        <v>0.75129999999999997</v>
      </c>
      <c r="O17" s="66">
        <f t="shared" si="5"/>
        <v>24</v>
      </c>
      <c r="P17" s="65">
        <f>VLOOKUP($A17,'Return Data'!$B$7:$R$1700,11,0)</f>
        <v>2.6139000000000001</v>
      </c>
      <c r="Q17" s="66">
        <f t="shared" si="6"/>
        <v>22</v>
      </c>
      <c r="R17" s="65">
        <f>VLOOKUP($A17,'Return Data'!$B$7:$R$1700,12,0)</f>
        <v>3.7458</v>
      </c>
      <c r="S17" s="66">
        <f t="shared" si="7"/>
        <v>22</v>
      </c>
      <c r="T17" s="65">
        <f>VLOOKUP($A17,'Return Data'!$B$7:$R$1700,13,0)</f>
        <v>4.9762000000000004</v>
      </c>
      <c r="U17" s="66">
        <f t="shared" si="8"/>
        <v>21</v>
      </c>
      <c r="V17" s="65">
        <f>VLOOKUP($A17,'Return Data'!$B$7:$R$1700,17,0)</f>
        <v>1.6180000000000001</v>
      </c>
      <c r="W17" s="66">
        <f t="shared" si="9"/>
        <v>21</v>
      </c>
      <c r="X17" s="65">
        <f>VLOOKUP($A17,'Return Data'!$B$7:$R$1700,14,0)</f>
        <v>3.2621000000000002</v>
      </c>
      <c r="Y17" s="66">
        <f t="shared" si="10"/>
        <v>21</v>
      </c>
      <c r="Z17" s="65">
        <f>VLOOKUP($A17,'Return Data'!$B$7:$R$1700,16,0)</f>
        <v>6.6704999999999997</v>
      </c>
      <c r="AA17" s="67">
        <f t="shared" si="11"/>
        <v>21</v>
      </c>
    </row>
    <row r="18" spans="1:27" x14ac:dyDescent="0.3">
      <c r="A18" s="63" t="s">
        <v>1072</v>
      </c>
      <c r="B18" s="64">
        <f>VLOOKUP($A18,'Return Data'!$B$7:$R$1700,3,0)</f>
        <v>44041</v>
      </c>
      <c r="C18" s="65">
        <f>VLOOKUP($A18,'Return Data'!$B$7:$R$1700,4,0)</f>
        <v>405.57380000000001</v>
      </c>
      <c r="D18" s="65">
        <f>VLOOKUP($A18,'Return Data'!$B$7:$R$1700,5,0)</f>
        <v>3.5102000000000002</v>
      </c>
      <c r="E18" s="66">
        <f t="shared" si="0"/>
        <v>24</v>
      </c>
      <c r="F18" s="65">
        <f>VLOOKUP($A18,'Return Data'!$B$7:$R$1700,6,0)</f>
        <v>-0.79730000000000001</v>
      </c>
      <c r="G18" s="66">
        <f t="shared" si="1"/>
        <v>23</v>
      </c>
      <c r="H18" s="65">
        <f>VLOOKUP($A18,'Return Data'!$B$7:$R$1700,7,0)</f>
        <v>0.66090000000000004</v>
      </c>
      <c r="I18" s="66">
        <f t="shared" si="2"/>
        <v>23</v>
      </c>
      <c r="J18" s="65">
        <f>VLOOKUP($A18,'Return Data'!$B$7:$R$1700,8,0)</f>
        <v>2.2139000000000002</v>
      </c>
      <c r="K18" s="66">
        <f t="shared" si="3"/>
        <v>18</v>
      </c>
      <c r="L18" s="65">
        <f>VLOOKUP($A18,'Return Data'!$B$7:$R$1700,9,0)</f>
        <v>11.1052</v>
      </c>
      <c r="M18" s="66">
        <f t="shared" si="4"/>
        <v>9</v>
      </c>
      <c r="N18" s="65">
        <f>VLOOKUP($A18,'Return Data'!$B$7:$R$1700,10,0)</f>
        <v>15.2746</v>
      </c>
      <c r="O18" s="66">
        <f t="shared" si="5"/>
        <v>5</v>
      </c>
      <c r="P18" s="65">
        <f>VLOOKUP($A18,'Return Data'!$B$7:$R$1700,11,0)</f>
        <v>9.6676000000000002</v>
      </c>
      <c r="Q18" s="66">
        <f t="shared" si="6"/>
        <v>6</v>
      </c>
      <c r="R18" s="65">
        <f>VLOOKUP($A18,'Return Data'!$B$7:$R$1700,12,0)</f>
        <v>9.0078999999999994</v>
      </c>
      <c r="S18" s="66">
        <f t="shared" si="7"/>
        <v>5</v>
      </c>
      <c r="T18" s="65">
        <f>VLOOKUP($A18,'Return Data'!$B$7:$R$1700,13,0)</f>
        <v>9.1170000000000009</v>
      </c>
      <c r="U18" s="66">
        <f t="shared" si="8"/>
        <v>6</v>
      </c>
      <c r="V18" s="65">
        <f>VLOOKUP($A18,'Return Data'!$B$7:$R$1700,17,0)</f>
        <v>8.9222000000000001</v>
      </c>
      <c r="W18" s="66">
        <f t="shared" si="9"/>
        <v>5</v>
      </c>
      <c r="X18" s="65">
        <f>VLOOKUP($A18,'Return Data'!$B$7:$R$1700,14,0)</f>
        <v>8.1054999999999993</v>
      </c>
      <c r="Y18" s="66">
        <f t="shared" si="10"/>
        <v>5</v>
      </c>
      <c r="Z18" s="65">
        <f>VLOOKUP($A18,'Return Data'!$B$7:$R$1700,16,0)</f>
        <v>8.7700999999999993</v>
      </c>
      <c r="AA18" s="67">
        <f t="shared" si="11"/>
        <v>3</v>
      </c>
    </row>
    <row r="19" spans="1:27" x14ac:dyDescent="0.3">
      <c r="A19" s="63" t="s">
        <v>1073</v>
      </c>
      <c r="B19" s="64">
        <f>VLOOKUP($A19,'Return Data'!$B$7:$R$1700,3,0)</f>
        <v>44041</v>
      </c>
      <c r="C19" s="65">
        <f>VLOOKUP($A19,'Return Data'!$B$7:$R$1700,4,0)</f>
        <v>29.8261</v>
      </c>
      <c r="D19" s="65">
        <f>VLOOKUP($A19,'Return Data'!$B$7:$R$1700,5,0)</f>
        <v>7.4664999999999999</v>
      </c>
      <c r="E19" s="66">
        <f t="shared" si="0"/>
        <v>16</v>
      </c>
      <c r="F19" s="65">
        <f>VLOOKUP($A19,'Return Data'!$B$7:$R$1700,6,0)</f>
        <v>-0.3916</v>
      </c>
      <c r="G19" s="66">
        <f t="shared" si="1"/>
        <v>18</v>
      </c>
      <c r="H19" s="65">
        <f>VLOOKUP($A19,'Return Data'!$B$7:$R$1700,7,0)</f>
        <v>0.1399</v>
      </c>
      <c r="I19" s="66">
        <f t="shared" si="2"/>
        <v>25</v>
      </c>
      <c r="J19" s="65">
        <f>VLOOKUP($A19,'Return Data'!$B$7:$R$1700,8,0)</f>
        <v>1.9858</v>
      </c>
      <c r="K19" s="66">
        <f t="shared" si="3"/>
        <v>21</v>
      </c>
      <c r="L19" s="65">
        <f>VLOOKUP($A19,'Return Data'!$B$7:$R$1700,9,0)</f>
        <v>6.9330999999999996</v>
      </c>
      <c r="M19" s="66">
        <f t="shared" si="4"/>
        <v>22</v>
      </c>
      <c r="N19" s="65">
        <f>VLOOKUP($A19,'Return Data'!$B$7:$R$1700,10,0)</f>
        <v>11.323399999999999</v>
      </c>
      <c r="O19" s="66">
        <f t="shared" si="5"/>
        <v>18</v>
      </c>
      <c r="P19" s="65">
        <f>VLOOKUP($A19,'Return Data'!$B$7:$R$1700,11,0)</f>
        <v>9.0014000000000003</v>
      </c>
      <c r="Q19" s="66">
        <f t="shared" si="6"/>
        <v>13</v>
      </c>
      <c r="R19" s="65">
        <f>VLOOKUP($A19,'Return Data'!$B$7:$R$1700,12,0)</f>
        <v>8.2507999999999999</v>
      </c>
      <c r="S19" s="66">
        <f t="shared" si="7"/>
        <v>15</v>
      </c>
      <c r="T19" s="65">
        <f>VLOOKUP($A19,'Return Data'!$B$7:$R$1700,13,0)</f>
        <v>8.5200999999999993</v>
      </c>
      <c r="U19" s="66">
        <f t="shared" si="8"/>
        <v>15</v>
      </c>
      <c r="V19" s="65">
        <f>VLOOKUP($A19,'Return Data'!$B$7:$R$1700,17,0)</f>
        <v>8.6110000000000007</v>
      </c>
      <c r="W19" s="66">
        <f t="shared" si="9"/>
        <v>10</v>
      </c>
      <c r="X19" s="65">
        <f>VLOOKUP($A19,'Return Data'!$B$7:$R$1700,14,0)</f>
        <v>7.8813000000000004</v>
      </c>
      <c r="Y19" s="66">
        <f t="shared" si="10"/>
        <v>11</v>
      </c>
      <c r="Z19" s="65">
        <f>VLOOKUP($A19,'Return Data'!$B$7:$R$1700,16,0)</f>
        <v>8.6006</v>
      </c>
      <c r="AA19" s="67">
        <f t="shared" si="11"/>
        <v>5</v>
      </c>
    </row>
    <row r="20" spans="1:27" x14ac:dyDescent="0.3">
      <c r="A20" s="63" t="s">
        <v>1076</v>
      </c>
      <c r="B20" s="64">
        <f>VLOOKUP($A20,'Return Data'!$B$7:$R$1700,3,0)</f>
        <v>44041</v>
      </c>
      <c r="C20" s="65">
        <f>VLOOKUP($A20,'Return Data'!$B$7:$R$1700,4,0)</f>
        <v>2963.2492000000002</v>
      </c>
      <c r="D20" s="65">
        <f>VLOOKUP($A20,'Return Data'!$B$7:$R$1700,5,0)</f>
        <v>4.7317999999999998</v>
      </c>
      <c r="E20" s="66">
        <f t="shared" si="0"/>
        <v>21</v>
      </c>
      <c r="F20" s="65">
        <f>VLOOKUP($A20,'Return Data'!$B$7:$R$1700,6,0)</f>
        <v>-0.90249999999999997</v>
      </c>
      <c r="G20" s="66">
        <f t="shared" si="1"/>
        <v>24</v>
      </c>
      <c r="H20" s="65">
        <f>VLOOKUP($A20,'Return Data'!$B$7:$R$1700,7,0)</f>
        <v>1.9027000000000001</v>
      </c>
      <c r="I20" s="66">
        <f t="shared" si="2"/>
        <v>12</v>
      </c>
      <c r="J20" s="65">
        <f>VLOOKUP($A20,'Return Data'!$B$7:$R$1700,8,0)</f>
        <v>3.2275999999999998</v>
      </c>
      <c r="K20" s="66">
        <f t="shared" si="3"/>
        <v>8</v>
      </c>
      <c r="L20" s="65">
        <f>VLOOKUP($A20,'Return Data'!$B$7:$R$1700,9,0)</f>
        <v>7.8544999999999998</v>
      </c>
      <c r="M20" s="66">
        <f t="shared" si="4"/>
        <v>18</v>
      </c>
      <c r="N20" s="65">
        <f>VLOOKUP($A20,'Return Data'!$B$7:$R$1700,10,0)</f>
        <v>12.7073</v>
      </c>
      <c r="O20" s="66">
        <f t="shared" si="5"/>
        <v>10</v>
      </c>
      <c r="P20" s="65">
        <f>VLOOKUP($A20,'Return Data'!$B$7:$R$1700,11,0)</f>
        <v>9.1679999999999993</v>
      </c>
      <c r="Q20" s="66">
        <f t="shared" si="6"/>
        <v>11</v>
      </c>
      <c r="R20" s="65">
        <f>VLOOKUP($A20,'Return Data'!$B$7:$R$1700,12,0)</f>
        <v>8.5042000000000009</v>
      </c>
      <c r="S20" s="66">
        <f t="shared" si="7"/>
        <v>11</v>
      </c>
      <c r="T20" s="65">
        <f>VLOOKUP($A20,'Return Data'!$B$7:$R$1700,13,0)</f>
        <v>8.9545999999999992</v>
      </c>
      <c r="U20" s="66">
        <f t="shared" si="8"/>
        <v>8</v>
      </c>
      <c r="V20" s="65">
        <f>VLOOKUP($A20,'Return Data'!$B$7:$R$1700,17,0)</f>
        <v>9.0062999999999995</v>
      </c>
      <c r="W20" s="66">
        <f t="shared" si="9"/>
        <v>3</v>
      </c>
      <c r="X20" s="65">
        <f>VLOOKUP($A20,'Return Data'!$B$7:$R$1700,14,0)</f>
        <v>8.1156000000000006</v>
      </c>
      <c r="Y20" s="66">
        <f t="shared" si="10"/>
        <v>4</v>
      </c>
      <c r="Z20" s="65">
        <f>VLOOKUP($A20,'Return Data'!$B$7:$R$1700,16,0)</f>
        <v>8.5693000000000001</v>
      </c>
      <c r="AA20" s="67">
        <f t="shared" si="11"/>
        <v>7</v>
      </c>
    </row>
    <row r="21" spans="1:27" x14ac:dyDescent="0.3">
      <c r="A21" s="63" t="s">
        <v>1078</v>
      </c>
      <c r="B21" s="64">
        <f>VLOOKUP($A21,'Return Data'!$B$7:$R$1700,3,0)</f>
        <v>44041</v>
      </c>
      <c r="C21" s="65">
        <f>VLOOKUP($A21,'Return Data'!$B$7:$R$1700,4,0)</f>
        <v>28.761500000000002</v>
      </c>
      <c r="D21" s="65">
        <f>VLOOKUP($A21,'Return Data'!$B$7:$R$1700,5,0)</f>
        <v>11.171099999999999</v>
      </c>
      <c r="E21" s="66">
        <f t="shared" si="0"/>
        <v>7</v>
      </c>
      <c r="F21" s="65">
        <f>VLOOKUP($A21,'Return Data'!$B$7:$R$1700,6,0)</f>
        <v>-0.38069999999999998</v>
      </c>
      <c r="G21" s="66">
        <f t="shared" si="1"/>
        <v>17</v>
      </c>
      <c r="H21" s="65">
        <f>VLOOKUP($A21,'Return Data'!$B$7:$R$1700,7,0)</f>
        <v>-0.34439999999999998</v>
      </c>
      <c r="I21" s="66">
        <f t="shared" si="2"/>
        <v>27</v>
      </c>
      <c r="J21" s="65">
        <f>VLOOKUP($A21,'Return Data'!$B$7:$R$1700,8,0)</f>
        <v>2.2317999999999998</v>
      </c>
      <c r="K21" s="66">
        <f t="shared" si="3"/>
        <v>17</v>
      </c>
      <c r="L21" s="65">
        <f>VLOOKUP($A21,'Return Data'!$B$7:$R$1700,9,0)</f>
        <v>248.18709999999999</v>
      </c>
      <c r="M21" s="66">
        <f t="shared" si="4"/>
        <v>2</v>
      </c>
      <c r="N21" s="65">
        <f>VLOOKUP($A21,'Return Data'!$B$7:$R$1700,10,0)</f>
        <v>91.087400000000002</v>
      </c>
      <c r="O21" s="66">
        <f t="shared" si="5"/>
        <v>1</v>
      </c>
      <c r="P21" s="65">
        <f>VLOOKUP($A21,'Return Data'!$B$7:$R$1700,11,0)</f>
        <v>48.322400000000002</v>
      </c>
      <c r="Q21" s="66">
        <f t="shared" si="6"/>
        <v>1</v>
      </c>
      <c r="R21" s="65">
        <f>VLOOKUP($A21,'Return Data'!$B$7:$R$1700,12,0)</f>
        <v>34.340600000000002</v>
      </c>
      <c r="S21" s="66">
        <f t="shared" si="7"/>
        <v>1</v>
      </c>
      <c r="T21" s="65">
        <f>VLOOKUP($A21,'Return Data'!$B$7:$R$1700,13,0)</f>
        <v>18.2148</v>
      </c>
      <c r="U21" s="66">
        <f t="shared" si="8"/>
        <v>1</v>
      </c>
      <c r="V21" s="65">
        <f>VLOOKUP($A21,'Return Data'!$B$7:$R$1700,17,0)</f>
        <v>6.4423000000000004</v>
      </c>
      <c r="W21" s="66">
        <f t="shared" si="9"/>
        <v>17</v>
      </c>
      <c r="X21" s="65">
        <f>VLOOKUP($A21,'Return Data'!$B$7:$R$1700,14,0)</f>
        <v>6.3979999999999997</v>
      </c>
      <c r="Y21" s="66">
        <f t="shared" si="10"/>
        <v>17</v>
      </c>
      <c r="Z21" s="65">
        <f>VLOOKUP($A21,'Return Data'!$B$7:$R$1700,16,0)</f>
        <v>7.7956000000000003</v>
      </c>
      <c r="AA21" s="67">
        <f t="shared" si="11"/>
        <v>16</v>
      </c>
    </row>
    <row r="22" spans="1:27" x14ac:dyDescent="0.3">
      <c r="A22" s="63" t="s">
        <v>1080</v>
      </c>
      <c r="B22" s="64">
        <f>VLOOKUP($A22,'Return Data'!$B$7:$R$1700,3,0)</f>
        <v>44041</v>
      </c>
      <c r="C22" s="65">
        <f>VLOOKUP($A22,'Return Data'!$B$7:$R$1700,4,0)</f>
        <v>2678.4632000000001</v>
      </c>
      <c r="D22" s="65">
        <f>VLOOKUP($A22,'Return Data'!$B$7:$R$1700,5,0)</f>
        <v>7.9287000000000001</v>
      </c>
      <c r="E22" s="66">
        <f t="shared" si="0"/>
        <v>15</v>
      </c>
      <c r="F22" s="65">
        <f>VLOOKUP($A22,'Return Data'!$B$7:$R$1700,6,0)</f>
        <v>1.2321</v>
      </c>
      <c r="G22" s="66">
        <f t="shared" si="1"/>
        <v>6</v>
      </c>
      <c r="H22" s="65">
        <f>VLOOKUP($A22,'Return Data'!$B$7:$R$1700,7,0)</f>
        <v>2.9601000000000002</v>
      </c>
      <c r="I22" s="66">
        <f t="shared" si="2"/>
        <v>6</v>
      </c>
      <c r="J22" s="65">
        <f>VLOOKUP($A22,'Return Data'!$B$7:$R$1700,8,0)</f>
        <v>3.2648000000000001</v>
      </c>
      <c r="K22" s="66">
        <f t="shared" si="3"/>
        <v>7</v>
      </c>
      <c r="L22" s="65">
        <f>VLOOKUP($A22,'Return Data'!$B$7:$R$1700,9,0)</f>
        <v>8.8864000000000001</v>
      </c>
      <c r="M22" s="66">
        <f t="shared" si="4"/>
        <v>11</v>
      </c>
      <c r="N22" s="65">
        <f>VLOOKUP($A22,'Return Data'!$B$7:$R$1700,10,0)</f>
        <v>16.8445</v>
      </c>
      <c r="O22" s="66">
        <f t="shared" si="5"/>
        <v>4</v>
      </c>
      <c r="P22" s="65">
        <f>VLOOKUP($A22,'Return Data'!$B$7:$R$1700,11,0)</f>
        <v>10.0931</v>
      </c>
      <c r="Q22" s="66">
        <f t="shared" si="6"/>
        <v>3</v>
      </c>
      <c r="R22" s="65">
        <f>VLOOKUP($A22,'Return Data'!$B$7:$R$1700,12,0)</f>
        <v>9.5442999999999998</v>
      </c>
      <c r="S22" s="66">
        <f t="shared" si="7"/>
        <v>2</v>
      </c>
      <c r="T22" s="65">
        <f>VLOOKUP($A22,'Return Data'!$B$7:$R$1700,13,0)</f>
        <v>9.9693000000000005</v>
      </c>
      <c r="U22" s="66">
        <f t="shared" si="8"/>
        <v>2</v>
      </c>
      <c r="V22" s="65">
        <f>VLOOKUP($A22,'Return Data'!$B$7:$R$1700,17,0)</f>
        <v>9.2887000000000004</v>
      </c>
      <c r="W22" s="66">
        <f t="shared" si="9"/>
        <v>1</v>
      </c>
      <c r="X22" s="65">
        <f>VLOOKUP($A22,'Return Data'!$B$7:$R$1700,14,0)</f>
        <v>8.6374999999999993</v>
      </c>
      <c r="Y22" s="66">
        <f t="shared" si="10"/>
        <v>1</v>
      </c>
      <c r="Z22" s="65">
        <f>VLOOKUP($A22,'Return Data'!$B$7:$R$1700,16,0)</f>
        <v>8.9882000000000009</v>
      </c>
      <c r="AA22" s="67">
        <f t="shared" si="11"/>
        <v>1</v>
      </c>
    </row>
    <row r="23" spans="1:27" x14ac:dyDescent="0.3">
      <c r="A23" s="63" t="s">
        <v>1081</v>
      </c>
      <c r="B23" s="64">
        <f>VLOOKUP($A23,'Return Data'!$B$7:$R$1700,3,0)</f>
        <v>44041</v>
      </c>
      <c r="C23" s="65">
        <f>VLOOKUP($A23,'Return Data'!$B$7:$R$1700,4,0)</f>
        <v>22.123699999999999</v>
      </c>
      <c r="D23" s="65">
        <f>VLOOKUP($A23,'Return Data'!$B$7:$R$1700,5,0)</f>
        <v>9.2413000000000007</v>
      </c>
      <c r="E23" s="66">
        <f t="shared" si="0"/>
        <v>11</v>
      </c>
      <c r="F23" s="65">
        <f>VLOOKUP($A23,'Return Data'!$B$7:$R$1700,6,0)</f>
        <v>-0.39589999999999997</v>
      </c>
      <c r="G23" s="66">
        <f t="shared" si="1"/>
        <v>19</v>
      </c>
      <c r="H23" s="65">
        <f>VLOOKUP($A23,'Return Data'!$B$7:$R$1700,7,0)</f>
        <v>3.3252999999999999</v>
      </c>
      <c r="I23" s="66">
        <f t="shared" si="2"/>
        <v>5</v>
      </c>
      <c r="J23" s="65">
        <f>VLOOKUP($A23,'Return Data'!$B$7:$R$1700,8,0)</f>
        <v>2.0992999999999999</v>
      </c>
      <c r="K23" s="66">
        <f t="shared" si="3"/>
        <v>19</v>
      </c>
      <c r="L23" s="65">
        <f>VLOOKUP($A23,'Return Data'!$B$7:$R$1700,9,0)</f>
        <v>32.418799999999997</v>
      </c>
      <c r="M23" s="66">
        <f t="shared" si="4"/>
        <v>5</v>
      </c>
      <c r="N23" s="65">
        <f>VLOOKUP($A23,'Return Data'!$B$7:$R$1700,10,0)</f>
        <v>19.9648</v>
      </c>
      <c r="O23" s="66">
        <f t="shared" si="5"/>
        <v>3</v>
      </c>
      <c r="P23" s="65">
        <f>VLOOKUP($A23,'Return Data'!$B$7:$R$1700,11,0)</f>
        <v>8.1622000000000003</v>
      </c>
      <c r="Q23" s="66">
        <f t="shared" si="6"/>
        <v>19</v>
      </c>
      <c r="R23" s="65">
        <f>VLOOKUP($A23,'Return Data'!$B$7:$R$1700,12,0)</f>
        <v>8.3360000000000003</v>
      </c>
      <c r="S23" s="66">
        <f t="shared" si="7"/>
        <v>14</v>
      </c>
      <c r="T23" s="65">
        <f>VLOOKUP($A23,'Return Data'!$B$7:$R$1700,13,0)</f>
        <v>7.9287999999999998</v>
      </c>
      <c r="U23" s="66">
        <f t="shared" si="8"/>
        <v>17</v>
      </c>
      <c r="V23" s="65">
        <f>VLOOKUP($A23,'Return Data'!$B$7:$R$1700,17,0)</f>
        <v>6.9938000000000002</v>
      </c>
      <c r="W23" s="66">
        <f t="shared" si="9"/>
        <v>15</v>
      </c>
      <c r="X23" s="65">
        <f>VLOOKUP($A23,'Return Data'!$B$7:$R$1700,14,0)</f>
        <v>6.7690000000000001</v>
      </c>
      <c r="Y23" s="66">
        <f t="shared" si="10"/>
        <v>15</v>
      </c>
      <c r="Z23" s="65">
        <f>VLOOKUP($A23,'Return Data'!$B$7:$R$1700,16,0)</f>
        <v>8.4460999999999995</v>
      </c>
      <c r="AA23" s="67">
        <f t="shared" si="11"/>
        <v>10</v>
      </c>
    </row>
    <row r="24" spans="1:27" x14ac:dyDescent="0.3">
      <c r="A24" s="63" t="s">
        <v>1084</v>
      </c>
      <c r="B24" s="64">
        <f>VLOOKUP($A24,'Return Data'!$B$7:$R$1700,3,0)</f>
        <v>44041</v>
      </c>
      <c r="C24" s="65">
        <f>VLOOKUP($A24,'Return Data'!$B$7:$R$1700,4,0)</f>
        <v>32.035499999999999</v>
      </c>
      <c r="D24" s="65">
        <f>VLOOKUP($A24,'Return Data'!$B$7:$R$1700,5,0)</f>
        <v>8.2051999999999996</v>
      </c>
      <c r="E24" s="66">
        <f t="shared" si="0"/>
        <v>14</v>
      </c>
      <c r="F24" s="65">
        <f>VLOOKUP($A24,'Return Data'!$B$7:$R$1700,6,0)</f>
        <v>0.34179999999999999</v>
      </c>
      <c r="G24" s="66">
        <f t="shared" si="1"/>
        <v>13</v>
      </c>
      <c r="H24" s="65">
        <f>VLOOKUP($A24,'Return Data'!$B$7:$R$1700,7,0)</f>
        <v>0.96050000000000002</v>
      </c>
      <c r="I24" s="66">
        <f t="shared" si="2"/>
        <v>20</v>
      </c>
      <c r="J24" s="65">
        <f>VLOOKUP($A24,'Return Data'!$B$7:$R$1700,8,0)</f>
        <v>3.0390999999999999</v>
      </c>
      <c r="K24" s="66">
        <f t="shared" si="3"/>
        <v>10</v>
      </c>
      <c r="L24" s="65">
        <f>VLOOKUP($A24,'Return Data'!$B$7:$R$1700,9,0)</f>
        <v>19.2395</v>
      </c>
      <c r="M24" s="66">
        <f t="shared" si="4"/>
        <v>6</v>
      </c>
      <c r="N24" s="65">
        <f>VLOOKUP($A24,'Return Data'!$B$7:$R$1700,10,0)</f>
        <v>14.824199999999999</v>
      </c>
      <c r="O24" s="66">
        <f t="shared" si="5"/>
        <v>7</v>
      </c>
      <c r="P24" s="65">
        <f>VLOOKUP($A24,'Return Data'!$B$7:$R$1700,11,0)</f>
        <v>9.7234999999999996</v>
      </c>
      <c r="Q24" s="66">
        <f t="shared" si="6"/>
        <v>5</v>
      </c>
      <c r="R24" s="65">
        <f>VLOOKUP($A24,'Return Data'!$B$7:$R$1700,12,0)</f>
        <v>8.8026999999999997</v>
      </c>
      <c r="S24" s="66">
        <f t="shared" si="7"/>
        <v>7</v>
      </c>
      <c r="T24" s="65">
        <f>VLOOKUP($A24,'Return Data'!$B$7:$R$1700,13,0)</f>
        <v>8.8519000000000005</v>
      </c>
      <c r="U24" s="66">
        <f t="shared" si="8"/>
        <v>11</v>
      </c>
      <c r="V24" s="65">
        <f>VLOOKUP($A24,'Return Data'!$B$7:$R$1700,17,0)</f>
        <v>6.4911000000000003</v>
      </c>
      <c r="W24" s="66">
        <f t="shared" si="9"/>
        <v>16</v>
      </c>
      <c r="X24" s="65">
        <f>VLOOKUP($A24,'Return Data'!$B$7:$R$1700,14,0)</f>
        <v>6.6803999999999997</v>
      </c>
      <c r="Y24" s="66">
        <f t="shared" si="10"/>
        <v>16</v>
      </c>
      <c r="Z24" s="65">
        <f>VLOOKUP($A24,'Return Data'!$B$7:$R$1700,16,0)</f>
        <v>7.9950999999999999</v>
      </c>
      <c r="AA24" s="67">
        <f t="shared" si="11"/>
        <v>14</v>
      </c>
    </row>
    <row r="25" spans="1:27" x14ac:dyDescent="0.3">
      <c r="A25" s="63" t="s">
        <v>1085</v>
      </c>
      <c r="B25" s="64">
        <f>VLOOKUP($A25,'Return Data'!$B$7:$R$1700,3,0)</f>
        <v>44041</v>
      </c>
      <c r="C25" s="65">
        <f>VLOOKUP($A25,'Return Data'!$B$7:$R$1700,4,0)</f>
        <v>1303.2544</v>
      </c>
      <c r="D25" s="65">
        <f>VLOOKUP($A25,'Return Data'!$B$7:$R$1700,5,0)</f>
        <v>9.5107999999999997</v>
      </c>
      <c r="E25" s="66">
        <f t="shared" si="0"/>
        <v>10</v>
      </c>
      <c r="F25" s="65">
        <f>VLOOKUP($A25,'Return Data'!$B$7:$R$1700,6,0)</f>
        <v>1.8792</v>
      </c>
      <c r="G25" s="66">
        <f t="shared" si="1"/>
        <v>4</v>
      </c>
      <c r="H25" s="65">
        <f>VLOOKUP($A25,'Return Data'!$B$7:$R$1700,7,0)</f>
        <v>3.4855999999999998</v>
      </c>
      <c r="I25" s="66">
        <f t="shared" si="2"/>
        <v>3</v>
      </c>
      <c r="J25" s="65">
        <f>VLOOKUP($A25,'Return Data'!$B$7:$R$1700,8,0)</f>
        <v>3.4308999999999998</v>
      </c>
      <c r="K25" s="66">
        <f t="shared" si="3"/>
        <v>5</v>
      </c>
      <c r="L25" s="65">
        <f>VLOOKUP($A25,'Return Data'!$B$7:$R$1700,9,0)</f>
        <v>7.3659999999999997</v>
      </c>
      <c r="M25" s="66">
        <f t="shared" si="4"/>
        <v>20</v>
      </c>
      <c r="N25" s="65">
        <f>VLOOKUP($A25,'Return Data'!$B$7:$R$1700,10,0)</f>
        <v>10.7818</v>
      </c>
      <c r="O25" s="66">
        <f t="shared" si="5"/>
        <v>20</v>
      </c>
      <c r="P25" s="65">
        <f>VLOOKUP($A25,'Return Data'!$B$7:$R$1700,11,0)</f>
        <v>8.4808000000000003</v>
      </c>
      <c r="Q25" s="66">
        <f t="shared" si="6"/>
        <v>16</v>
      </c>
      <c r="R25" s="65">
        <f>VLOOKUP($A25,'Return Data'!$B$7:$R$1700,12,0)</f>
        <v>8.0976999999999997</v>
      </c>
      <c r="S25" s="66">
        <f t="shared" si="7"/>
        <v>16</v>
      </c>
      <c r="T25" s="65">
        <f>VLOOKUP($A25,'Return Data'!$B$7:$R$1700,13,0)</f>
        <v>8.3575999999999997</v>
      </c>
      <c r="U25" s="66">
        <f t="shared" si="8"/>
        <v>16</v>
      </c>
      <c r="V25" s="65">
        <f>VLOOKUP($A25,'Return Data'!$B$7:$R$1700,17,0)</f>
        <v>8.5637000000000008</v>
      </c>
      <c r="W25" s="66">
        <f t="shared" si="9"/>
        <v>11</v>
      </c>
      <c r="X25" s="65">
        <f>VLOOKUP($A25,'Return Data'!$B$7:$R$1700,14,0)</f>
        <v>7.9682000000000004</v>
      </c>
      <c r="Y25" s="66">
        <f t="shared" si="10"/>
        <v>9</v>
      </c>
      <c r="Z25" s="65">
        <f>VLOOKUP($A25,'Return Data'!$B$7:$R$1700,16,0)</f>
        <v>7.9747000000000003</v>
      </c>
      <c r="AA25" s="67">
        <f t="shared" si="11"/>
        <v>15</v>
      </c>
    </row>
    <row r="26" spans="1:27" x14ac:dyDescent="0.3">
      <c r="A26" s="63" t="s">
        <v>1087</v>
      </c>
      <c r="B26" s="64">
        <f>VLOOKUP($A26,'Return Data'!$B$7:$R$1700,3,0)</f>
        <v>44041</v>
      </c>
      <c r="C26" s="65">
        <f>VLOOKUP($A26,'Return Data'!$B$7:$R$1700,4,0)</f>
        <v>1834.9988000000001</v>
      </c>
      <c r="D26" s="65">
        <f>VLOOKUP($A26,'Return Data'!$B$7:$R$1700,5,0)</f>
        <v>10.6906</v>
      </c>
      <c r="E26" s="66">
        <f t="shared" si="0"/>
        <v>8</v>
      </c>
      <c r="F26" s="65">
        <f>VLOOKUP($A26,'Return Data'!$B$7:$R$1700,6,0)</f>
        <v>0.69389999999999996</v>
      </c>
      <c r="G26" s="66">
        <f t="shared" si="1"/>
        <v>12</v>
      </c>
      <c r="H26" s="65">
        <f>VLOOKUP($A26,'Return Data'!$B$7:$R$1700,7,0)</f>
        <v>2.5480999999999998</v>
      </c>
      <c r="I26" s="66">
        <f t="shared" si="2"/>
        <v>8</v>
      </c>
      <c r="J26" s="65">
        <f>VLOOKUP($A26,'Return Data'!$B$7:$R$1700,8,0)</f>
        <v>3.5731000000000002</v>
      </c>
      <c r="K26" s="66">
        <f t="shared" si="3"/>
        <v>4</v>
      </c>
      <c r="L26" s="65">
        <f>VLOOKUP($A26,'Return Data'!$B$7:$R$1700,9,0)</f>
        <v>13.463699999999999</v>
      </c>
      <c r="M26" s="66">
        <f t="shared" si="4"/>
        <v>7</v>
      </c>
      <c r="N26" s="65">
        <f>VLOOKUP($A26,'Return Data'!$B$7:$R$1700,10,0)</f>
        <v>12.315</v>
      </c>
      <c r="O26" s="66">
        <f t="shared" si="5"/>
        <v>12</v>
      </c>
      <c r="P26" s="65">
        <f>VLOOKUP($A26,'Return Data'!$B$7:$R$1700,11,0)</f>
        <v>8.6946999999999992</v>
      </c>
      <c r="Q26" s="66">
        <f t="shared" si="6"/>
        <v>15</v>
      </c>
      <c r="R26" s="65">
        <f>VLOOKUP($A26,'Return Data'!$B$7:$R$1700,12,0)</f>
        <v>7.4040999999999997</v>
      </c>
      <c r="S26" s="66">
        <f t="shared" si="7"/>
        <v>20</v>
      </c>
      <c r="T26" s="65">
        <f>VLOOKUP($A26,'Return Data'!$B$7:$R$1700,13,0)</f>
        <v>7.6245000000000003</v>
      </c>
      <c r="U26" s="66">
        <f t="shared" si="8"/>
        <v>19</v>
      </c>
      <c r="V26" s="65">
        <f>VLOOKUP($A26,'Return Data'!$B$7:$R$1700,17,0)</f>
        <v>7.4065000000000003</v>
      </c>
      <c r="W26" s="66">
        <f t="shared" si="9"/>
        <v>14</v>
      </c>
      <c r="X26" s="65">
        <f>VLOOKUP($A26,'Return Data'!$B$7:$R$1700,14,0)</f>
        <v>7.0518999999999998</v>
      </c>
      <c r="Y26" s="66">
        <f t="shared" si="10"/>
        <v>14</v>
      </c>
      <c r="Z26" s="65">
        <f>VLOOKUP($A26,'Return Data'!$B$7:$R$1700,16,0)</f>
        <v>7.7161999999999997</v>
      </c>
      <c r="AA26" s="67">
        <f t="shared" si="11"/>
        <v>18</v>
      </c>
    </row>
    <row r="27" spans="1:27" x14ac:dyDescent="0.3">
      <c r="A27" s="63" t="s">
        <v>1090</v>
      </c>
      <c r="B27" s="64">
        <f>VLOOKUP($A27,'Return Data'!$B$7:$R$1700,3,0)</f>
        <v>44041</v>
      </c>
      <c r="C27" s="65">
        <f>VLOOKUP($A27,'Return Data'!$B$7:$R$1700,4,0)</f>
        <v>2906.306</v>
      </c>
      <c r="D27" s="65">
        <f>VLOOKUP($A27,'Return Data'!$B$7:$R$1700,5,0)</f>
        <v>12.961600000000001</v>
      </c>
      <c r="E27" s="66">
        <f t="shared" si="0"/>
        <v>3</v>
      </c>
      <c r="F27" s="65">
        <f>VLOOKUP($A27,'Return Data'!$B$7:$R$1700,6,0)</f>
        <v>-0.79359999999999997</v>
      </c>
      <c r="G27" s="66">
        <f t="shared" si="1"/>
        <v>22</v>
      </c>
      <c r="H27" s="65">
        <f>VLOOKUP($A27,'Return Data'!$B$7:$R$1700,7,0)</f>
        <v>0.83330000000000004</v>
      </c>
      <c r="I27" s="66">
        <f t="shared" si="2"/>
        <v>21</v>
      </c>
      <c r="J27" s="65">
        <f>VLOOKUP($A27,'Return Data'!$B$7:$R$1700,8,0)</f>
        <v>2.7349999999999999</v>
      </c>
      <c r="K27" s="66">
        <f t="shared" si="3"/>
        <v>15</v>
      </c>
      <c r="L27" s="65">
        <f>VLOOKUP($A27,'Return Data'!$B$7:$R$1700,9,0)</f>
        <v>8.3912999999999993</v>
      </c>
      <c r="M27" s="66">
        <f t="shared" si="4"/>
        <v>14</v>
      </c>
      <c r="N27" s="65">
        <f>VLOOKUP($A27,'Return Data'!$B$7:$R$1700,10,0)</f>
        <v>12.9566</v>
      </c>
      <c r="O27" s="66">
        <f t="shared" si="5"/>
        <v>9</v>
      </c>
      <c r="P27" s="65">
        <f>VLOOKUP($A27,'Return Data'!$B$7:$R$1700,11,0)</f>
        <v>8.7058999999999997</v>
      </c>
      <c r="Q27" s="66">
        <f t="shared" si="6"/>
        <v>14</v>
      </c>
      <c r="R27" s="65">
        <f>VLOOKUP($A27,'Return Data'!$B$7:$R$1700,12,0)</f>
        <v>8.5602</v>
      </c>
      <c r="S27" s="66">
        <f t="shared" si="7"/>
        <v>9</v>
      </c>
      <c r="T27" s="65">
        <f>VLOOKUP($A27,'Return Data'!$B$7:$R$1700,13,0)</f>
        <v>9.0769000000000002</v>
      </c>
      <c r="U27" s="66">
        <f t="shared" si="8"/>
        <v>7</v>
      </c>
      <c r="V27" s="65">
        <f>VLOOKUP($A27,'Return Data'!$B$7:$R$1700,17,0)</f>
        <v>8.0161999999999995</v>
      </c>
      <c r="W27" s="66">
        <f t="shared" si="9"/>
        <v>13</v>
      </c>
      <c r="X27" s="65">
        <f>VLOOKUP($A27,'Return Data'!$B$7:$R$1700,14,0)</f>
        <v>7.5627000000000004</v>
      </c>
      <c r="Y27" s="66">
        <f t="shared" si="10"/>
        <v>13</v>
      </c>
      <c r="Z27" s="65">
        <f>VLOOKUP($A27,'Return Data'!$B$7:$R$1700,16,0)</f>
        <v>8.4619</v>
      </c>
      <c r="AA27" s="67">
        <f t="shared" si="11"/>
        <v>9</v>
      </c>
    </row>
    <row r="28" spans="1:27" x14ac:dyDescent="0.3">
      <c r="A28" s="63" t="s">
        <v>1092</v>
      </c>
      <c r="B28" s="64">
        <f>VLOOKUP($A28,'Return Data'!$B$7:$R$1700,3,0)</f>
        <v>44041</v>
      </c>
      <c r="C28" s="65">
        <f>VLOOKUP($A28,'Return Data'!$B$7:$R$1700,4,0)</f>
        <v>23.678899999999999</v>
      </c>
      <c r="D28" s="65">
        <f>VLOOKUP($A28,'Return Data'!$B$7:$R$1700,5,0)</f>
        <v>3.8540000000000001</v>
      </c>
      <c r="E28" s="66">
        <f t="shared" si="0"/>
        <v>23</v>
      </c>
      <c r="F28" s="65">
        <f>VLOOKUP($A28,'Return Data'!$B$7:$R$1700,6,0)</f>
        <v>0.70909999999999995</v>
      </c>
      <c r="G28" s="66">
        <f t="shared" si="1"/>
        <v>11</v>
      </c>
      <c r="H28" s="65">
        <f>VLOOKUP($A28,'Return Data'!$B$7:$R$1700,7,0)</f>
        <v>1.63</v>
      </c>
      <c r="I28" s="66">
        <f t="shared" si="2"/>
        <v>14</v>
      </c>
      <c r="J28" s="65">
        <f>VLOOKUP($A28,'Return Data'!$B$7:$R$1700,8,0)</f>
        <v>3.9807999999999999</v>
      </c>
      <c r="K28" s="66">
        <f t="shared" si="3"/>
        <v>3</v>
      </c>
      <c r="L28" s="65">
        <f>VLOOKUP($A28,'Return Data'!$B$7:$R$1700,9,0)</f>
        <v>-22.705500000000001</v>
      </c>
      <c r="M28" s="66">
        <f t="shared" si="4"/>
        <v>25</v>
      </c>
      <c r="N28" s="65">
        <f>VLOOKUP($A28,'Return Data'!$B$7:$R$1700,10,0)</f>
        <v>-3.4344000000000001</v>
      </c>
      <c r="O28" s="66">
        <f t="shared" si="5"/>
        <v>25</v>
      </c>
      <c r="P28" s="65">
        <f>VLOOKUP($A28,'Return Data'!$B$7:$R$1700,11,0)</f>
        <v>-0.377</v>
      </c>
      <c r="Q28" s="66">
        <f t="shared" si="6"/>
        <v>24</v>
      </c>
      <c r="R28" s="65">
        <f>VLOOKUP($A28,'Return Data'!$B$7:$R$1700,12,0)</f>
        <v>2.3203999999999998</v>
      </c>
      <c r="S28" s="66">
        <f t="shared" si="7"/>
        <v>23</v>
      </c>
      <c r="T28" s="65">
        <f>VLOOKUP($A28,'Return Data'!$B$7:$R$1700,13,0)</f>
        <v>4.4363999999999999</v>
      </c>
      <c r="U28" s="66">
        <f t="shared" si="8"/>
        <v>22</v>
      </c>
      <c r="V28" s="65">
        <f>VLOOKUP($A28,'Return Data'!$B$7:$R$1700,17,0)</f>
        <v>-2.5880999999999998</v>
      </c>
      <c r="W28" s="66">
        <f t="shared" si="9"/>
        <v>24</v>
      </c>
      <c r="X28" s="65">
        <f>VLOOKUP($A28,'Return Data'!$B$7:$R$1700,14,0)</f>
        <v>0.51590000000000003</v>
      </c>
      <c r="Y28" s="66">
        <f t="shared" si="10"/>
        <v>24</v>
      </c>
      <c r="Z28" s="65">
        <f>VLOOKUP($A28,'Return Data'!$B$7:$R$1700,16,0)</f>
        <v>5.9202000000000004</v>
      </c>
      <c r="AA28" s="67">
        <f t="shared" si="11"/>
        <v>22</v>
      </c>
    </row>
    <row r="29" spans="1:27" x14ac:dyDescent="0.3">
      <c r="A29" s="63" t="s">
        <v>1094</v>
      </c>
      <c r="B29" s="64">
        <f>VLOOKUP($A29,'Return Data'!$B$7:$R$1700,3,0)</f>
        <v>44041</v>
      </c>
      <c r="C29" s="65">
        <f>VLOOKUP($A29,'Return Data'!$B$7:$R$1700,4,0)</f>
        <v>2773.7309</v>
      </c>
      <c r="D29" s="65">
        <f>VLOOKUP($A29,'Return Data'!$B$7:$R$1700,5,0)</f>
        <v>2.6044</v>
      </c>
      <c r="E29" s="66">
        <f t="shared" si="0"/>
        <v>25</v>
      </c>
      <c r="F29" s="65">
        <f>VLOOKUP($A29,'Return Data'!$B$7:$R$1700,6,0)</f>
        <v>-0.61739999999999995</v>
      </c>
      <c r="G29" s="66">
        <f t="shared" si="1"/>
        <v>21</v>
      </c>
      <c r="H29" s="65">
        <f>VLOOKUP($A29,'Return Data'!$B$7:$R$1700,7,0)</f>
        <v>1.5156000000000001</v>
      </c>
      <c r="I29" s="66">
        <f t="shared" si="2"/>
        <v>15</v>
      </c>
      <c r="J29" s="65">
        <f>VLOOKUP($A29,'Return Data'!$B$7:$R$1700,8,0)</f>
        <v>1.909</v>
      </c>
      <c r="K29" s="66">
        <f t="shared" si="3"/>
        <v>22</v>
      </c>
      <c r="L29" s="65">
        <f>VLOOKUP($A29,'Return Data'!$B$7:$R$1700,9,0)</f>
        <v>72.061499999999995</v>
      </c>
      <c r="M29" s="66">
        <f t="shared" si="4"/>
        <v>4</v>
      </c>
      <c r="N29" s="65">
        <f>VLOOKUP($A29,'Return Data'!$B$7:$R$1700,10,0)</f>
        <v>4.9977999999999998</v>
      </c>
      <c r="O29" s="66">
        <f t="shared" si="5"/>
        <v>23</v>
      </c>
      <c r="P29" s="65">
        <f>VLOOKUP($A29,'Return Data'!$B$7:$R$1700,11,0)</f>
        <v>5.6519000000000004</v>
      </c>
      <c r="Q29" s="66">
        <f t="shared" si="6"/>
        <v>21</v>
      </c>
      <c r="R29" s="65">
        <f>VLOOKUP($A29,'Return Data'!$B$7:$R$1700,12,0)</f>
        <v>6.0488999999999997</v>
      </c>
      <c r="S29" s="66">
        <f t="shared" si="7"/>
        <v>21</v>
      </c>
      <c r="T29" s="65">
        <f>VLOOKUP($A29,'Return Data'!$B$7:$R$1700,13,0)</f>
        <v>6.3628</v>
      </c>
      <c r="U29" s="66">
        <f t="shared" si="8"/>
        <v>20</v>
      </c>
      <c r="V29" s="65">
        <f>VLOOKUP($A29,'Return Data'!$B$7:$R$1700,17,0)</f>
        <v>-2.5508999999999999</v>
      </c>
      <c r="W29" s="66">
        <f t="shared" si="9"/>
        <v>23</v>
      </c>
      <c r="X29" s="65">
        <f>VLOOKUP($A29,'Return Data'!$B$7:$R$1700,14,0)</f>
        <v>0.53500000000000003</v>
      </c>
      <c r="Y29" s="66">
        <f t="shared" si="10"/>
        <v>23</v>
      </c>
      <c r="Z29" s="65">
        <f>VLOOKUP($A29,'Return Data'!$B$7:$R$1700,16,0)</f>
        <v>5.6822999999999997</v>
      </c>
      <c r="AA29" s="67">
        <f t="shared" si="11"/>
        <v>23</v>
      </c>
    </row>
    <row r="30" spans="1:27" x14ac:dyDescent="0.3">
      <c r="A30" s="63" t="s">
        <v>1096</v>
      </c>
      <c r="B30" s="64">
        <f>VLOOKUP($A30,'Return Data'!$B$7:$R$1700,3,0)</f>
        <v>44041</v>
      </c>
      <c r="C30" s="65">
        <f>VLOOKUP($A30,'Return Data'!$B$7:$R$1700,4,0)</f>
        <v>2717.5585999999998</v>
      </c>
      <c r="D30" s="65">
        <f>VLOOKUP($A30,'Return Data'!$B$7:$R$1700,5,0)</f>
        <v>6.9760999999999997</v>
      </c>
      <c r="E30" s="66">
        <f t="shared" si="0"/>
        <v>17</v>
      </c>
      <c r="F30" s="65">
        <f>VLOOKUP($A30,'Return Data'!$B$7:$R$1700,6,0)</f>
        <v>1.5162</v>
      </c>
      <c r="G30" s="66">
        <f t="shared" si="1"/>
        <v>5</v>
      </c>
      <c r="H30" s="65">
        <f>VLOOKUP($A30,'Return Data'!$B$7:$R$1700,7,0)</f>
        <v>2.1983000000000001</v>
      </c>
      <c r="I30" s="66">
        <f t="shared" si="2"/>
        <v>11</v>
      </c>
      <c r="J30" s="65">
        <f>VLOOKUP($A30,'Return Data'!$B$7:$R$1700,8,0)</f>
        <v>2.9039000000000001</v>
      </c>
      <c r="K30" s="66">
        <f t="shared" si="3"/>
        <v>11</v>
      </c>
      <c r="L30" s="65">
        <f>VLOOKUP($A30,'Return Data'!$B$7:$R$1700,9,0)</f>
        <v>7.7930999999999999</v>
      </c>
      <c r="M30" s="66">
        <f t="shared" si="4"/>
        <v>19</v>
      </c>
      <c r="N30" s="65">
        <f>VLOOKUP($A30,'Return Data'!$B$7:$R$1700,10,0)</f>
        <v>11.3238</v>
      </c>
      <c r="O30" s="66">
        <f t="shared" si="5"/>
        <v>17</v>
      </c>
      <c r="P30" s="65">
        <f>VLOOKUP($A30,'Return Data'!$B$7:$R$1700,11,0)</f>
        <v>9.0473999999999997</v>
      </c>
      <c r="Q30" s="66">
        <f t="shared" si="6"/>
        <v>12</v>
      </c>
      <c r="R30" s="65">
        <f>VLOOKUP($A30,'Return Data'!$B$7:$R$1700,12,0)</f>
        <v>8.4189000000000007</v>
      </c>
      <c r="S30" s="66">
        <f t="shared" si="7"/>
        <v>12</v>
      </c>
      <c r="T30" s="65">
        <f>VLOOKUP($A30,'Return Data'!$B$7:$R$1700,13,0)</f>
        <v>8.7286999999999999</v>
      </c>
      <c r="U30" s="66">
        <f t="shared" si="8"/>
        <v>12</v>
      </c>
      <c r="V30" s="65">
        <f>VLOOKUP($A30,'Return Data'!$B$7:$R$1700,17,0)</f>
        <v>8.6594999999999995</v>
      </c>
      <c r="W30" s="66">
        <f t="shared" si="9"/>
        <v>9</v>
      </c>
      <c r="X30" s="65">
        <f>VLOOKUP($A30,'Return Data'!$B$7:$R$1700,14,0)</f>
        <v>7.9745999999999997</v>
      </c>
      <c r="Y30" s="66">
        <f t="shared" si="10"/>
        <v>8</v>
      </c>
      <c r="Z30" s="65">
        <f>VLOOKUP($A30,'Return Data'!$B$7:$R$1700,16,0)</f>
        <v>8.3954000000000004</v>
      </c>
      <c r="AA30" s="67">
        <f t="shared" si="11"/>
        <v>11</v>
      </c>
    </row>
    <row r="31" spans="1:27" x14ac:dyDescent="0.3">
      <c r="A31" s="63" t="s">
        <v>1097</v>
      </c>
      <c r="B31" s="64">
        <f>VLOOKUP($A31,'Return Data'!$B$7:$R$1700,3,0)</f>
        <v>44041</v>
      </c>
      <c r="C31" s="65">
        <f>VLOOKUP($A31,'Return Data'!$B$7:$R$1700,4,0)</f>
        <v>26.398499999999999</v>
      </c>
      <c r="D31" s="65">
        <f>VLOOKUP($A31,'Return Data'!$B$7:$R$1700,5,0)</f>
        <v>12.4481</v>
      </c>
      <c r="E31" s="66">
        <f t="shared" si="0"/>
        <v>6</v>
      </c>
      <c r="F31" s="65">
        <f>VLOOKUP($A31,'Return Data'!$B$7:$R$1700,6,0)</f>
        <v>1.1339999999999999</v>
      </c>
      <c r="G31" s="66">
        <f t="shared" si="1"/>
        <v>8</v>
      </c>
      <c r="H31" s="65">
        <f>VLOOKUP($A31,'Return Data'!$B$7:$R$1700,7,0)</f>
        <v>1.1854</v>
      </c>
      <c r="I31" s="66">
        <f t="shared" si="2"/>
        <v>17</v>
      </c>
      <c r="J31" s="65">
        <f>VLOOKUP($A31,'Return Data'!$B$7:$R$1700,8,0)</f>
        <v>2.0657000000000001</v>
      </c>
      <c r="K31" s="66">
        <f t="shared" si="3"/>
        <v>20</v>
      </c>
      <c r="L31" s="65">
        <f>VLOOKUP($A31,'Return Data'!$B$7:$R$1700,9,0)</f>
        <v>7.1626000000000003</v>
      </c>
      <c r="M31" s="66">
        <f t="shared" si="4"/>
        <v>21</v>
      </c>
      <c r="N31" s="65">
        <f>VLOOKUP($A31,'Return Data'!$B$7:$R$1700,10,0)</f>
        <v>10.6579</v>
      </c>
      <c r="O31" s="66">
        <f t="shared" si="5"/>
        <v>21</v>
      </c>
      <c r="P31" s="65">
        <f>VLOOKUP($A31,'Return Data'!$B$7:$R$1700,11,0)</f>
        <v>7.9798999999999998</v>
      </c>
      <c r="Q31" s="66">
        <f t="shared" si="6"/>
        <v>20</v>
      </c>
      <c r="R31" s="65">
        <f>VLOOKUP($A31,'Return Data'!$B$7:$R$1700,12,0)</f>
        <v>7.7575000000000003</v>
      </c>
      <c r="S31" s="66">
        <f t="shared" si="7"/>
        <v>18</v>
      </c>
      <c r="T31" s="65">
        <f>VLOOKUP($A31,'Return Data'!$B$7:$R$1700,13,0)</f>
        <v>3.5034000000000001</v>
      </c>
      <c r="U31" s="66">
        <f t="shared" si="8"/>
        <v>23</v>
      </c>
      <c r="V31" s="65">
        <f>VLOOKUP($A31,'Return Data'!$B$7:$R$1700,17,0)</f>
        <v>2.9872000000000001</v>
      </c>
      <c r="W31" s="66">
        <f t="shared" si="9"/>
        <v>19</v>
      </c>
      <c r="X31" s="65">
        <f>VLOOKUP($A31,'Return Data'!$B$7:$R$1700,14,0)</f>
        <v>4.2827999999999999</v>
      </c>
      <c r="Y31" s="66">
        <f t="shared" si="10"/>
        <v>19</v>
      </c>
      <c r="Z31" s="65">
        <f>VLOOKUP($A31,'Return Data'!$B$7:$R$1700,16,0)</f>
        <v>7.1475999999999997</v>
      </c>
      <c r="AA31" s="67">
        <f t="shared" si="11"/>
        <v>19</v>
      </c>
    </row>
    <row r="32" spans="1:27" x14ac:dyDescent="0.3">
      <c r="A32" s="63" t="s">
        <v>1101</v>
      </c>
      <c r="B32" s="64">
        <f>VLOOKUP($A32,'Return Data'!$B$7:$R$1700,3,0)</f>
        <v>44041</v>
      </c>
      <c r="C32" s="65">
        <f>VLOOKUP($A32,'Return Data'!$B$7:$R$1700,4,0)</f>
        <v>3024.0744</v>
      </c>
      <c r="D32" s="65">
        <f>VLOOKUP($A32,'Return Data'!$B$7:$R$1700,5,0)</f>
        <v>4.4241000000000001</v>
      </c>
      <c r="E32" s="66">
        <f t="shared" si="0"/>
        <v>22</v>
      </c>
      <c r="F32" s="65">
        <f>VLOOKUP($A32,'Return Data'!$B$7:$R$1700,6,0)</f>
        <v>-1.0762</v>
      </c>
      <c r="G32" s="66">
        <f t="shared" si="1"/>
        <v>25</v>
      </c>
      <c r="H32" s="65">
        <f>VLOOKUP($A32,'Return Data'!$B$7:$R$1700,7,0)</f>
        <v>0.997</v>
      </c>
      <c r="I32" s="66">
        <f t="shared" si="2"/>
        <v>19</v>
      </c>
      <c r="J32" s="65">
        <f>VLOOKUP($A32,'Return Data'!$B$7:$R$1700,8,0)</f>
        <v>2.7867000000000002</v>
      </c>
      <c r="K32" s="66">
        <f t="shared" si="3"/>
        <v>13</v>
      </c>
      <c r="L32" s="65">
        <f>VLOOKUP($A32,'Return Data'!$B$7:$R$1700,9,0)</f>
        <v>8.1457999999999995</v>
      </c>
      <c r="M32" s="66">
        <f t="shared" si="4"/>
        <v>16</v>
      </c>
      <c r="N32" s="65">
        <f>VLOOKUP($A32,'Return Data'!$B$7:$R$1700,10,0)</f>
        <v>12.027699999999999</v>
      </c>
      <c r="O32" s="66">
        <f t="shared" si="5"/>
        <v>14</v>
      </c>
      <c r="P32" s="65">
        <f>VLOOKUP($A32,'Return Data'!$B$7:$R$1700,11,0)</f>
        <v>9.1801999999999992</v>
      </c>
      <c r="Q32" s="66">
        <f t="shared" si="6"/>
        <v>10</v>
      </c>
      <c r="R32" s="65">
        <f>VLOOKUP($A32,'Return Data'!$B$7:$R$1700,12,0)</f>
        <v>8.3811999999999998</v>
      </c>
      <c r="S32" s="66">
        <f t="shared" si="7"/>
        <v>13</v>
      </c>
      <c r="T32" s="65">
        <f>VLOOKUP($A32,'Return Data'!$B$7:$R$1700,13,0)</f>
        <v>8.5345999999999993</v>
      </c>
      <c r="U32" s="66">
        <f t="shared" si="8"/>
        <v>14</v>
      </c>
      <c r="V32" s="65">
        <f>VLOOKUP($A32,'Return Data'!$B$7:$R$1700,17,0)</f>
        <v>5.4828000000000001</v>
      </c>
      <c r="W32" s="66">
        <f t="shared" si="9"/>
        <v>18</v>
      </c>
      <c r="X32" s="65">
        <f>VLOOKUP($A32,'Return Data'!$B$7:$R$1700,14,0)</f>
        <v>5.923</v>
      </c>
      <c r="Y32" s="66">
        <f t="shared" si="10"/>
        <v>18</v>
      </c>
      <c r="Z32" s="65">
        <f>VLOOKUP($A32,'Return Data'!$B$7:$R$1700,16,0)</f>
        <v>7.7225000000000001</v>
      </c>
      <c r="AA32" s="67">
        <f t="shared" si="11"/>
        <v>17</v>
      </c>
    </row>
    <row r="33" spans="1:27" x14ac:dyDescent="0.3">
      <c r="A33" s="63" t="s">
        <v>1102</v>
      </c>
      <c r="B33" s="64">
        <f>VLOOKUP($A33,'Return Data'!$B$7:$R$1700,3,0)</f>
        <v>44041</v>
      </c>
      <c r="C33" s="65">
        <f>VLOOKUP($A33,'Return Data'!$B$7:$R$1700,4,0)</f>
        <v>31.5182</v>
      </c>
      <c r="D33" s="65">
        <f>VLOOKUP($A33,'Return Data'!$B$7:$R$1700,5,0)</f>
        <v>0</v>
      </c>
      <c r="E33" s="66">
        <f t="shared" si="0"/>
        <v>27</v>
      </c>
      <c r="F33" s="65">
        <f>VLOOKUP($A33,'Return Data'!$B$7:$R$1700,6,0)</f>
        <v>0</v>
      </c>
      <c r="G33" s="66">
        <f t="shared" si="1"/>
        <v>15</v>
      </c>
      <c r="H33" s="65">
        <f>VLOOKUP($A33,'Return Data'!$B$7:$R$1700,7,0)</f>
        <v>0</v>
      </c>
      <c r="I33" s="66">
        <f t="shared" si="2"/>
        <v>26</v>
      </c>
      <c r="J33" s="65">
        <f>VLOOKUP($A33,'Return Data'!$B$7:$R$1700,8,0)</f>
        <v>0</v>
      </c>
      <c r="K33" s="66">
        <f t="shared" si="3"/>
        <v>25</v>
      </c>
      <c r="L33" s="65">
        <f>VLOOKUP($A33,'Return Data'!$B$7:$R$1700,9,0)</f>
        <v>-83.573999999999998</v>
      </c>
      <c r="M33" s="66">
        <f t="shared" si="4"/>
        <v>26</v>
      </c>
      <c r="N33" s="65">
        <f>VLOOKUP($A33,'Return Data'!$B$7:$R$1700,10,0)</f>
        <v>-82.118799999999993</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-33.016399999999997</v>
      </c>
      <c r="U33" s="66">
        <f t="shared" si="8"/>
        <v>27</v>
      </c>
      <c r="V33" s="65"/>
      <c r="W33" s="66"/>
      <c r="X33" s="65"/>
      <c r="Y33" s="66"/>
      <c r="Z33" s="65">
        <f>VLOOKUP($A33,'Return Data'!$B$7:$R$1700,16,0)</f>
        <v>-29.5898</v>
      </c>
      <c r="AA33" s="67">
        <f t="shared" si="11"/>
        <v>27</v>
      </c>
    </row>
    <row r="34" spans="1:27" x14ac:dyDescent="0.3">
      <c r="A34" s="63" t="s">
        <v>1103</v>
      </c>
      <c r="B34" s="64">
        <f>VLOOKUP($A34,'Return Data'!$B$7:$R$1700,3,0)</f>
        <v>44041</v>
      </c>
      <c r="C34" s="65">
        <f>VLOOKUP($A34,'Return Data'!$B$7:$R$1700,4,0)</f>
        <v>2571.7498999999998</v>
      </c>
      <c r="D34" s="65">
        <f>VLOOKUP($A34,'Return Data'!$B$7:$R$1700,5,0)</f>
        <v>12.6174</v>
      </c>
      <c r="E34" s="66">
        <f t="shared" si="0"/>
        <v>5</v>
      </c>
      <c r="F34" s="65">
        <f>VLOOKUP($A34,'Return Data'!$B$7:$R$1700,6,0)</f>
        <v>1.1619999999999999</v>
      </c>
      <c r="G34" s="66">
        <f t="shared" si="1"/>
        <v>7</v>
      </c>
      <c r="H34" s="65">
        <f>VLOOKUP($A34,'Return Data'!$B$7:$R$1700,7,0)</f>
        <v>2.4940000000000002</v>
      </c>
      <c r="I34" s="66">
        <f t="shared" si="2"/>
        <v>9</v>
      </c>
      <c r="J34" s="65">
        <f>VLOOKUP($A34,'Return Data'!$B$7:$R$1700,8,0)</f>
        <v>2.7563</v>
      </c>
      <c r="K34" s="66">
        <f t="shared" si="3"/>
        <v>14</v>
      </c>
      <c r="L34" s="65">
        <f>VLOOKUP($A34,'Return Data'!$B$7:$R$1700,9,0)</f>
        <v>8.4768000000000008</v>
      </c>
      <c r="M34" s="66">
        <f t="shared" si="4"/>
        <v>13</v>
      </c>
      <c r="N34" s="65">
        <f>VLOOKUP($A34,'Return Data'!$B$7:$R$1700,10,0)</f>
        <v>11.952999999999999</v>
      </c>
      <c r="O34" s="66">
        <f t="shared" si="5"/>
        <v>16</v>
      </c>
      <c r="P34" s="65">
        <f>VLOOKUP($A34,'Return Data'!$B$7:$R$1700,11,0)</f>
        <v>9.3617000000000008</v>
      </c>
      <c r="Q34" s="66">
        <f t="shared" si="6"/>
        <v>8</v>
      </c>
      <c r="R34" s="65">
        <f>VLOOKUP($A34,'Return Data'!$B$7:$R$1700,12,0)</f>
        <v>8.5090000000000003</v>
      </c>
      <c r="S34" s="66">
        <f t="shared" si="7"/>
        <v>10</v>
      </c>
      <c r="T34" s="65">
        <f>VLOOKUP($A34,'Return Data'!$B$7:$R$1700,13,0)</f>
        <v>8.6607000000000003</v>
      </c>
      <c r="U34" s="66">
        <f t="shared" si="8"/>
        <v>13</v>
      </c>
      <c r="V34" s="65">
        <f>VLOOKUP($A34,'Return Data'!$B$7:$R$1700,17,0)</f>
        <v>2.1282000000000001</v>
      </c>
      <c r="W34" s="66">
        <f>RANK(V34,V$8:V$34,0)</f>
        <v>20</v>
      </c>
      <c r="X34" s="65">
        <f>VLOOKUP($A34,'Return Data'!$B$7:$R$1700,14,0)</f>
        <v>3.6185</v>
      </c>
      <c r="Y34" s="66">
        <f>RANK(X34,X$8:X$34,0)</f>
        <v>20</v>
      </c>
      <c r="Z34" s="65">
        <f>VLOOKUP($A34,'Return Data'!$B$7:$R$1700,16,0)</f>
        <v>6.9001000000000001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8.5495814814814803</v>
      </c>
      <c r="E36" s="74"/>
      <c r="F36" s="75">
        <f>AVERAGE(F8:F34)</f>
        <v>0.77395555555555562</v>
      </c>
      <c r="G36" s="74"/>
      <c r="H36" s="75">
        <f>AVERAGE(H8:H34)</f>
        <v>1.9087296296296299</v>
      </c>
      <c r="I36" s="74"/>
      <c r="J36" s="75">
        <f>AVERAGE(J8:J34)</f>
        <v>26.287396296296304</v>
      </c>
      <c r="K36" s="74"/>
      <c r="L36" s="75">
        <f>AVERAGE(L8:L34)</f>
        <v>27.982196296296301</v>
      </c>
      <c r="M36" s="74"/>
      <c r="N36" s="75">
        <f>AVERAGE(N8:N34)</f>
        <v>11.904940740740736</v>
      </c>
      <c r="O36" s="74"/>
      <c r="P36" s="75">
        <f>AVERAGE(P8:P34)</f>
        <v>5.4572259259259273</v>
      </c>
      <c r="Q36" s="74"/>
      <c r="R36" s="75">
        <f>AVERAGE(R8:R34)</f>
        <v>4.8546444444444452</v>
      </c>
      <c r="S36" s="74"/>
      <c r="T36" s="75">
        <f>AVERAGE(T8:T34)</f>
        <v>5.0802185185185182</v>
      </c>
      <c r="U36" s="74"/>
      <c r="V36" s="75">
        <f>AVERAGE(V8:V34)</f>
        <v>4.9858230769230767</v>
      </c>
      <c r="W36" s="74"/>
      <c r="X36" s="75">
        <f>AVERAGE(X8:X34)</f>
        <v>5.5063923076923098</v>
      </c>
      <c r="Y36" s="74"/>
      <c r="Z36" s="75">
        <f>AVERAGE(Z8:Z34)</f>
        <v>6.1018333333333352</v>
      </c>
      <c r="AA36" s="76"/>
    </row>
    <row r="37" spans="1:27" x14ac:dyDescent="0.3">
      <c r="A37" s="73" t="s">
        <v>28</v>
      </c>
      <c r="B37" s="74"/>
      <c r="C37" s="74"/>
      <c r="D37" s="75">
        <f>MIN(D8:D34)</f>
        <v>0</v>
      </c>
      <c r="E37" s="74"/>
      <c r="F37" s="75">
        <f>MIN(F8:F34)</f>
        <v>-1.3289</v>
      </c>
      <c r="G37" s="74"/>
      <c r="H37" s="75">
        <f>MIN(H8:H34)</f>
        <v>-0.34439999999999998</v>
      </c>
      <c r="I37" s="74"/>
      <c r="J37" s="75">
        <f>MIN(J8:J34)</f>
        <v>-18.766300000000001</v>
      </c>
      <c r="K37" s="74"/>
      <c r="L37" s="75">
        <f>MIN(L8:L34)</f>
        <v>-83.704800000000006</v>
      </c>
      <c r="M37" s="74"/>
      <c r="N37" s="75">
        <f>MIN(N8:N34)</f>
        <v>-82.118799999999993</v>
      </c>
      <c r="O37" s="74"/>
      <c r="P37" s="75">
        <f>MIN(P8:P34)</f>
        <v>-41.059399999999997</v>
      </c>
      <c r="Q37" s="74"/>
      <c r="R37" s="75">
        <f>MIN(R8:R34)</f>
        <v>-40.742699999999999</v>
      </c>
      <c r="S37" s="74"/>
      <c r="T37" s="75">
        <f>MIN(T8:T34)</f>
        <v>-33.016399999999997</v>
      </c>
      <c r="U37" s="74"/>
      <c r="V37" s="75">
        <f>MIN(V8:V34)</f>
        <v>-15.863</v>
      </c>
      <c r="W37" s="74"/>
      <c r="X37" s="75">
        <f>MIN(X8:X34)</f>
        <v>-8.8849999999999998</v>
      </c>
      <c r="Y37" s="74"/>
      <c r="Z37" s="75">
        <f>MIN(Z8:Z34)</f>
        <v>-29.5898</v>
      </c>
      <c r="AA37" s="76"/>
    </row>
    <row r="38" spans="1:27" ht="15" thickBot="1" x14ac:dyDescent="0.35">
      <c r="A38" s="77" t="s">
        <v>29</v>
      </c>
      <c r="B38" s="78"/>
      <c r="C38" s="78"/>
      <c r="D38" s="79">
        <f>MAX(D8:D34)</f>
        <v>27.6753</v>
      </c>
      <c r="E38" s="78"/>
      <c r="F38" s="79">
        <f>MAX(F8:F34)</f>
        <v>7.7507999999999999</v>
      </c>
      <c r="G38" s="78"/>
      <c r="H38" s="79">
        <f>MAX(H8:H34)</f>
        <v>5.8094000000000001</v>
      </c>
      <c r="I38" s="78"/>
      <c r="J38" s="79">
        <f>MAX(J8:J34)</f>
        <v>668.49530000000004</v>
      </c>
      <c r="K38" s="78"/>
      <c r="L38" s="79">
        <f>MAX(L8:L34)</f>
        <v>319.75790000000001</v>
      </c>
      <c r="M38" s="78"/>
      <c r="N38" s="79">
        <f>MAX(N8:N34)</f>
        <v>91.087400000000002</v>
      </c>
      <c r="O38" s="78"/>
      <c r="P38" s="79">
        <f>MAX(P8:P34)</f>
        <v>48.322400000000002</v>
      </c>
      <c r="Q38" s="78"/>
      <c r="R38" s="79">
        <f>MAX(R8:R34)</f>
        <v>34.340600000000002</v>
      </c>
      <c r="S38" s="78"/>
      <c r="T38" s="79">
        <f>MAX(T8:T34)</f>
        <v>18.2148</v>
      </c>
      <c r="U38" s="78"/>
      <c r="V38" s="79">
        <f>MAX(V8:V34)</f>
        <v>9.2887000000000004</v>
      </c>
      <c r="W38" s="78"/>
      <c r="X38" s="79">
        <f>MAX(X8:X34)</f>
        <v>8.6374999999999993</v>
      </c>
      <c r="Y38" s="78"/>
      <c r="Z38" s="79">
        <f>MAX(Z8:Z34)</f>
        <v>8.9882000000000009</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44041</v>
      </c>
      <c r="C8" s="65">
        <f>VLOOKUP($A8,'Return Data'!$B$7:$R$1700,4,0)</f>
        <v>500.32909999999998</v>
      </c>
      <c r="D8" s="65">
        <f>VLOOKUP($A8,'Return Data'!$B$7:$R$1700,5,0)</f>
        <v>11.8001</v>
      </c>
      <c r="E8" s="66">
        <f t="shared" ref="E8:E34" si="0">RANK(D8,D$8:D$34,0)</f>
        <v>6</v>
      </c>
      <c r="F8" s="65">
        <f>VLOOKUP($A8,'Return Data'!$B$7:$R$1700,6,0)</f>
        <v>6.5699999999999995E-2</v>
      </c>
      <c r="G8" s="66">
        <f t="shared" ref="G8:G34" si="1">RANK(F8,F$8:F$34,0)</f>
        <v>10</v>
      </c>
      <c r="H8" s="65">
        <f>VLOOKUP($A8,'Return Data'!$B$7:$R$1700,7,0)</f>
        <v>2.0173999999999999</v>
      </c>
      <c r="I8" s="66">
        <f t="shared" ref="I8:I34" si="2">RANK(H8,H$8:H$34,0)</f>
        <v>8</v>
      </c>
      <c r="J8" s="65">
        <f>VLOOKUP($A8,'Return Data'!$B$7:$R$1700,8,0)</f>
        <v>2.4472</v>
      </c>
      <c r="K8" s="66">
        <f t="shared" ref="K8:K34" si="3">RANK(J8,J$8:J$34,0)</f>
        <v>12</v>
      </c>
      <c r="L8" s="65">
        <f>VLOOKUP($A8,'Return Data'!$B$7:$R$1700,9,0)</f>
        <v>8.4588000000000001</v>
      </c>
      <c r="M8" s="66">
        <f t="shared" ref="M8:M34" si="4">RANK(L8,L$8:L$34,0)</f>
        <v>10</v>
      </c>
      <c r="N8" s="65">
        <f>VLOOKUP($A8,'Return Data'!$B$7:$R$1700,10,0)</f>
        <v>13.0756</v>
      </c>
      <c r="O8" s="66">
        <f t="shared" ref="O8:O34" si="5">RANK(N8,N$8:N$34,0)</f>
        <v>8</v>
      </c>
      <c r="P8" s="65">
        <f>VLOOKUP($A8,'Return Data'!$B$7:$R$1700,11,0)</f>
        <v>9.1362000000000005</v>
      </c>
      <c r="Q8" s="66">
        <f t="shared" ref="Q8:Q34" si="6">RANK(P8,P$8:P$34,0)</f>
        <v>7</v>
      </c>
      <c r="R8" s="65">
        <f>VLOOKUP($A8,'Return Data'!$B$7:$R$1700,12,0)</f>
        <v>8.1889000000000003</v>
      </c>
      <c r="S8" s="66">
        <f t="shared" ref="S8:S34" si="7">RANK(R8,R$8:R$34,0)</f>
        <v>10</v>
      </c>
      <c r="T8" s="65">
        <f>VLOOKUP($A8,'Return Data'!$B$7:$R$1700,13,0)</f>
        <v>8.5149000000000008</v>
      </c>
      <c r="U8" s="66">
        <f t="shared" ref="U8:U34" si="8">RANK(T8,T$8:T$34,0)</f>
        <v>8</v>
      </c>
      <c r="V8" s="65">
        <f>VLOOKUP($A8,'Return Data'!$B$7:$R$1700,17,0)</f>
        <v>8.3745999999999992</v>
      </c>
      <c r="W8" s="66">
        <f t="shared" ref="W8:W32" si="9">RANK(V8,V$8:V$34,0)</f>
        <v>7</v>
      </c>
      <c r="X8" s="65">
        <f>VLOOKUP($A8,'Return Data'!$B$7:$R$1700,14,0)</f>
        <v>7.5622999999999996</v>
      </c>
      <c r="Y8" s="66">
        <f t="shared" ref="Y8:Y32" si="10">RANK(X8,X$8:X$34,0)</f>
        <v>8</v>
      </c>
      <c r="Z8" s="65">
        <f>VLOOKUP($A8,'Return Data'!$B$7:$R$1700,16,0)</f>
        <v>7.5134999999999996</v>
      </c>
      <c r="AA8" s="67">
        <f t="shared" ref="AA8:AA34" si="11">RANK(Z8,Z$8:Z$34,0)</f>
        <v>14</v>
      </c>
    </row>
    <row r="9" spans="1:27" x14ac:dyDescent="0.3">
      <c r="A9" s="63" t="s">
        <v>1048</v>
      </c>
      <c r="B9" s="64">
        <f>VLOOKUP($A9,'Return Data'!$B$7:$R$1700,3,0)</f>
        <v>44041</v>
      </c>
      <c r="C9" s="65">
        <f>VLOOKUP($A9,'Return Data'!$B$7:$R$1700,4,0)</f>
        <v>2332.1651000000002</v>
      </c>
      <c r="D9" s="65">
        <f>VLOOKUP($A9,'Return Data'!$B$7:$R$1700,5,0)</f>
        <v>8.3781999999999996</v>
      </c>
      <c r="E9" s="66">
        <f t="shared" si="0"/>
        <v>12</v>
      </c>
      <c r="F9" s="65">
        <f>VLOOKUP($A9,'Return Data'!$B$7:$R$1700,6,0)</f>
        <v>-0.4178</v>
      </c>
      <c r="G9" s="66">
        <f t="shared" si="1"/>
        <v>15</v>
      </c>
      <c r="H9" s="65">
        <f>VLOOKUP($A9,'Return Data'!$B$7:$R$1700,7,0)</f>
        <v>1.3306</v>
      </c>
      <c r="I9" s="66">
        <f t="shared" si="2"/>
        <v>13</v>
      </c>
      <c r="J9" s="65">
        <f>VLOOKUP($A9,'Return Data'!$B$7:$R$1700,8,0)</f>
        <v>2.7966000000000002</v>
      </c>
      <c r="K9" s="66">
        <f t="shared" si="3"/>
        <v>6</v>
      </c>
      <c r="L9" s="65">
        <f>VLOOKUP($A9,'Return Data'!$B$7:$R$1700,9,0)</f>
        <v>8.3115000000000006</v>
      </c>
      <c r="M9" s="66">
        <f t="shared" si="4"/>
        <v>12</v>
      </c>
      <c r="N9" s="65">
        <f>VLOOKUP($A9,'Return Data'!$B$7:$R$1700,10,0)</f>
        <v>12.329700000000001</v>
      </c>
      <c r="O9" s="66">
        <f t="shared" si="5"/>
        <v>10</v>
      </c>
      <c r="P9" s="65">
        <f>VLOOKUP($A9,'Return Data'!$B$7:$R$1700,11,0)</f>
        <v>9.0014000000000003</v>
      </c>
      <c r="Q9" s="66">
        <f t="shared" si="6"/>
        <v>10</v>
      </c>
      <c r="R9" s="65">
        <f>VLOOKUP($A9,'Return Data'!$B$7:$R$1700,12,0)</f>
        <v>8.2538</v>
      </c>
      <c r="S9" s="66">
        <f t="shared" si="7"/>
        <v>7</v>
      </c>
      <c r="T9" s="65">
        <f>VLOOKUP($A9,'Return Data'!$B$7:$R$1700,13,0)</f>
        <v>8.5759000000000007</v>
      </c>
      <c r="U9" s="66">
        <f t="shared" si="8"/>
        <v>6</v>
      </c>
      <c r="V9" s="65">
        <f>VLOOKUP($A9,'Return Data'!$B$7:$R$1700,17,0)</f>
        <v>8.6212</v>
      </c>
      <c r="W9" s="66">
        <f t="shared" si="9"/>
        <v>3</v>
      </c>
      <c r="X9" s="65">
        <f>VLOOKUP($A9,'Return Data'!$B$7:$R$1700,14,0)</f>
        <v>7.8921000000000001</v>
      </c>
      <c r="Y9" s="66">
        <f t="shared" si="10"/>
        <v>2</v>
      </c>
      <c r="Z9" s="65">
        <f>VLOOKUP($A9,'Return Data'!$B$7:$R$1700,16,0)</f>
        <v>8.1477000000000004</v>
      </c>
      <c r="AA9" s="67">
        <f t="shared" si="11"/>
        <v>2</v>
      </c>
    </row>
    <row r="10" spans="1:27" x14ac:dyDescent="0.3">
      <c r="A10" s="63" t="s">
        <v>1049</v>
      </c>
      <c r="B10" s="64">
        <f>VLOOKUP($A10,'Return Data'!$B$7:$R$1700,3,0)</f>
        <v>44041</v>
      </c>
      <c r="C10" s="65">
        <f>VLOOKUP($A10,'Return Data'!$B$7:$R$1700,4,0)</f>
        <v>1457.1036999999999</v>
      </c>
      <c r="D10" s="65">
        <f>VLOOKUP($A10,'Return Data'!$B$7:$R$1700,5,0)</f>
        <v>8.1806000000000001</v>
      </c>
      <c r="E10" s="66">
        <f t="shared" si="0"/>
        <v>13</v>
      </c>
      <c r="F10" s="65">
        <f>VLOOKUP($A10,'Return Data'!$B$7:$R$1700,6,0)</f>
        <v>7.5387000000000004</v>
      </c>
      <c r="G10" s="66">
        <f t="shared" si="1"/>
        <v>1</v>
      </c>
      <c r="H10" s="65">
        <f>VLOOKUP($A10,'Return Data'!$B$7:$R$1700,7,0)</f>
        <v>5.5975000000000001</v>
      </c>
      <c r="I10" s="66">
        <f t="shared" si="2"/>
        <v>1</v>
      </c>
      <c r="J10" s="65">
        <f>VLOOKUP($A10,'Return Data'!$B$7:$R$1700,8,0)</f>
        <v>668.23130000000003</v>
      </c>
      <c r="K10" s="66">
        <f t="shared" si="3"/>
        <v>1</v>
      </c>
      <c r="L10" s="65">
        <f>VLOOKUP($A10,'Return Data'!$B$7:$R$1700,9,0)</f>
        <v>319.49209999999999</v>
      </c>
      <c r="M10" s="66">
        <f t="shared" si="4"/>
        <v>1</v>
      </c>
      <c r="N10" s="65">
        <f>VLOOKUP($A10,'Return Data'!$B$7:$R$1700,10,0)</f>
        <v>76.689899999999994</v>
      </c>
      <c r="O10" s="66">
        <f t="shared" si="5"/>
        <v>2</v>
      </c>
      <c r="P10" s="65">
        <f>VLOOKUP($A10,'Return Data'!$B$7:$R$1700,11,0)</f>
        <v>-32.013199999999998</v>
      </c>
      <c r="Q10" s="66">
        <f t="shared" si="6"/>
        <v>26</v>
      </c>
      <c r="R10" s="65">
        <f>VLOOKUP($A10,'Return Data'!$B$7:$R$1700,12,0)</f>
        <v>-22.729600000000001</v>
      </c>
      <c r="S10" s="66">
        <f t="shared" si="7"/>
        <v>26</v>
      </c>
      <c r="T10" s="65">
        <f>VLOOKUP($A10,'Return Data'!$B$7:$R$1700,13,0)</f>
        <v>-19.2989</v>
      </c>
      <c r="U10" s="66">
        <f t="shared" si="8"/>
        <v>26</v>
      </c>
      <c r="V10" s="65">
        <f>VLOOKUP($A10,'Return Data'!$B$7:$R$1700,17,0)</f>
        <v>-16.1114</v>
      </c>
      <c r="W10" s="66">
        <f t="shared" si="9"/>
        <v>26</v>
      </c>
      <c r="X10" s="65">
        <f>VLOOKUP($A10,'Return Data'!$B$7:$R$1700,14,0)</f>
        <v>-9.1523000000000003</v>
      </c>
      <c r="Y10" s="66">
        <f t="shared" si="10"/>
        <v>26</v>
      </c>
      <c r="Z10" s="65">
        <f>VLOOKUP($A10,'Return Data'!$B$7:$R$1700,16,0)</f>
        <v>3.4483000000000001</v>
      </c>
      <c r="AA10" s="67">
        <f t="shared" si="11"/>
        <v>25</v>
      </c>
    </row>
    <row r="11" spans="1:27" x14ac:dyDescent="0.3">
      <c r="A11" s="63" t="s">
        <v>1053</v>
      </c>
      <c r="B11" s="64">
        <f>VLOOKUP($A11,'Return Data'!$B$7:$R$1700,3,0)</f>
        <v>44041</v>
      </c>
      <c r="C11" s="65">
        <f>VLOOKUP($A11,'Return Data'!$B$7:$R$1700,4,0)</f>
        <v>30.915900000000001</v>
      </c>
      <c r="D11" s="65">
        <f>VLOOKUP($A11,'Return Data'!$B$7:$R$1700,5,0)</f>
        <v>26.701599999999999</v>
      </c>
      <c r="E11" s="66">
        <f t="shared" si="0"/>
        <v>1</v>
      </c>
      <c r="F11" s="65">
        <f>VLOOKUP($A11,'Return Data'!$B$7:$R$1700,6,0)</f>
        <v>2.3599999999999999E-2</v>
      </c>
      <c r="G11" s="66">
        <f t="shared" si="1"/>
        <v>11</v>
      </c>
      <c r="H11" s="65">
        <f>VLOOKUP($A11,'Return Data'!$B$7:$R$1700,7,0)</f>
        <v>1.569</v>
      </c>
      <c r="I11" s="66">
        <f t="shared" si="2"/>
        <v>11</v>
      </c>
      <c r="J11" s="65">
        <f>VLOOKUP($A11,'Return Data'!$B$7:$R$1700,8,0)</f>
        <v>1.9748000000000001</v>
      </c>
      <c r="K11" s="66">
        <f t="shared" si="3"/>
        <v>18</v>
      </c>
      <c r="L11" s="65">
        <f>VLOOKUP($A11,'Return Data'!$B$7:$R$1700,9,0)</f>
        <v>7.1252000000000004</v>
      </c>
      <c r="M11" s="66">
        <f t="shared" si="4"/>
        <v>19</v>
      </c>
      <c r="N11" s="65">
        <f>VLOOKUP($A11,'Return Data'!$B$7:$R$1700,10,0)</f>
        <v>11.1106</v>
      </c>
      <c r="O11" s="66">
        <f t="shared" si="5"/>
        <v>16</v>
      </c>
      <c r="P11" s="65">
        <f>VLOOKUP($A11,'Return Data'!$B$7:$R$1700,11,0)</f>
        <v>9.3177000000000003</v>
      </c>
      <c r="Q11" s="66">
        <f t="shared" si="6"/>
        <v>3</v>
      </c>
      <c r="R11" s="65">
        <f>VLOOKUP($A11,'Return Data'!$B$7:$R$1700,12,0)</f>
        <v>8.3565000000000005</v>
      </c>
      <c r="S11" s="66">
        <f t="shared" si="7"/>
        <v>5</v>
      </c>
      <c r="T11" s="65">
        <f>VLOOKUP($A11,'Return Data'!$B$7:$R$1700,13,0)</f>
        <v>8.4977</v>
      </c>
      <c r="U11" s="66">
        <f t="shared" si="8"/>
        <v>9</v>
      </c>
      <c r="V11" s="65">
        <f>VLOOKUP($A11,'Return Data'!$B$7:$R$1700,17,0)</f>
        <v>7.7820999999999998</v>
      </c>
      <c r="W11" s="66">
        <f t="shared" si="9"/>
        <v>11</v>
      </c>
      <c r="X11" s="65">
        <f>VLOOKUP($A11,'Return Data'!$B$7:$R$1700,14,0)</f>
        <v>7.2506000000000004</v>
      </c>
      <c r="Y11" s="66">
        <f t="shared" si="10"/>
        <v>11</v>
      </c>
      <c r="Z11" s="65">
        <f>VLOOKUP($A11,'Return Data'!$B$7:$R$1700,16,0)</f>
        <v>7.9352999999999998</v>
      </c>
      <c r="AA11" s="67">
        <f t="shared" si="11"/>
        <v>7</v>
      </c>
    </row>
    <row r="12" spans="1:27" x14ac:dyDescent="0.3">
      <c r="A12" s="63" t="s">
        <v>1056</v>
      </c>
      <c r="B12" s="64">
        <f>VLOOKUP($A12,'Return Data'!$B$7:$R$1700,3,0)</f>
        <v>44041</v>
      </c>
      <c r="C12" s="65">
        <f>VLOOKUP($A12,'Return Data'!$B$7:$R$1700,4,0)</f>
        <v>32.319400000000002</v>
      </c>
      <c r="D12" s="65">
        <f>VLOOKUP($A12,'Return Data'!$B$7:$R$1700,5,0)</f>
        <v>9.2629999999999999</v>
      </c>
      <c r="E12" s="66">
        <f t="shared" si="0"/>
        <v>9</v>
      </c>
      <c r="F12" s="65">
        <f>VLOOKUP($A12,'Return Data'!$B$7:$R$1700,6,0)</f>
        <v>-0.79049999999999998</v>
      </c>
      <c r="G12" s="66">
        <f t="shared" si="1"/>
        <v>19</v>
      </c>
      <c r="H12" s="65">
        <f>VLOOKUP($A12,'Return Data'!$B$7:$R$1700,7,0)</f>
        <v>0.29039999999999999</v>
      </c>
      <c r="I12" s="66">
        <f t="shared" si="2"/>
        <v>22</v>
      </c>
      <c r="J12" s="65">
        <f>VLOOKUP($A12,'Return Data'!$B$7:$R$1700,8,0)</f>
        <v>1.0571999999999999</v>
      </c>
      <c r="K12" s="66">
        <f t="shared" si="3"/>
        <v>23</v>
      </c>
      <c r="L12" s="65">
        <f>VLOOKUP($A12,'Return Data'!$B$7:$R$1700,9,0)</f>
        <v>6.133</v>
      </c>
      <c r="M12" s="66">
        <f t="shared" si="4"/>
        <v>23</v>
      </c>
      <c r="N12" s="65">
        <f>VLOOKUP($A12,'Return Data'!$B$7:$R$1700,10,0)</f>
        <v>10.139900000000001</v>
      </c>
      <c r="O12" s="66">
        <f t="shared" si="5"/>
        <v>21</v>
      </c>
      <c r="P12" s="65">
        <f>VLOOKUP($A12,'Return Data'!$B$7:$R$1700,11,0)</f>
        <v>8.08</v>
      </c>
      <c r="Q12" s="66">
        <f t="shared" si="6"/>
        <v>16</v>
      </c>
      <c r="R12" s="65">
        <f>VLOOKUP($A12,'Return Data'!$B$7:$R$1700,12,0)</f>
        <v>7.4234999999999998</v>
      </c>
      <c r="S12" s="66">
        <f t="shared" si="7"/>
        <v>17</v>
      </c>
      <c r="T12" s="65">
        <f>VLOOKUP($A12,'Return Data'!$B$7:$R$1700,13,0)</f>
        <v>7.6444000000000001</v>
      </c>
      <c r="U12" s="66">
        <f t="shared" si="8"/>
        <v>16</v>
      </c>
      <c r="V12" s="65">
        <f>VLOOKUP($A12,'Return Data'!$B$7:$R$1700,17,0)</f>
        <v>7.8930999999999996</v>
      </c>
      <c r="W12" s="66">
        <f t="shared" si="9"/>
        <v>10</v>
      </c>
      <c r="X12" s="65">
        <f>VLOOKUP($A12,'Return Data'!$B$7:$R$1700,14,0)</f>
        <v>7.3449</v>
      </c>
      <c r="Y12" s="66">
        <f t="shared" si="10"/>
        <v>9</v>
      </c>
      <c r="Z12" s="65">
        <f>VLOOKUP($A12,'Return Data'!$B$7:$R$1700,16,0)</f>
        <v>7.9077000000000002</v>
      </c>
      <c r="AA12" s="67">
        <f t="shared" si="11"/>
        <v>8</v>
      </c>
    </row>
    <row r="13" spans="1:27" x14ac:dyDescent="0.3">
      <c r="A13" s="63" t="s">
        <v>1058</v>
      </c>
      <c r="B13" s="64">
        <f>VLOOKUP($A13,'Return Data'!$B$7:$R$1700,3,0)</f>
        <v>44041</v>
      </c>
      <c r="C13" s="65">
        <f>VLOOKUP($A13,'Return Data'!$B$7:$R$1700,4,0)</f>
        <v>15.114599999999999</v>
      </c>
      <c r="D13" s="65">
        <f>VLOOKUP($A13,'Return Data'!$B$7:$R$1700,5,0)</f>
        <v>0.72450000000000003</v>
      </c>
      <c r="E13" s="66">
        <f t="shared" si="0"/>
        <v>26</v>
      </c>
      <c r="F13" s="65">
        <f>VLOOKUP($A13,'Return Data'!$B$7:$R$1700,6,0)</f>
        <v>-1.5934999999999999</v>
      </c>
      <c r="G13" s="66">
        <f t="shared" si="1"/>
        <v>26</v>
      </c>
      <c r="H13" s="65">
        <f>VLOOKUP($A13,'Return Data'!$B$7:$R$1700,7,0)</f>
        <v>1.1042000000000001</v>
      </c>
      <c r="I13" s="66">
        <f t="shared" si="2"/>
        <v>15</v>
      </c>
      <c r="J13" s="65">
        <f>VLOOKUP($A13,'Return Data'!$B$7:$R$1700,8,0)</f>
        <v>2.2443</v>
      </c>
      <c r="K13" s="66">
        <f t="shared" si="3"/>
        <v>14</v>
      </c>
      <c r="L13" s="65">
        <f>VLOOKUP($A13,'Return Data'!$B$7:$R$1700,9,0)</f>
        <v>5.5960000000000001</v>
      </c>
      <c r="M13" s="66">
        <f t="shared" si="4"/>
        <v>24</v>
      </c>
      <c r="N13" s="65">
        <f>VLOOKUP($A13,'Return Data'!$B$7:$R$1700,10,0)</f>
        <v>10.741099999999999</v>
      </c>
      <c r="O13" s="66">
        <f t="shared" si="5"/>
        <v>18</v>
      </c>
      <c r="P13" s="65">
        <f>VLOOKUP($A13,'Return Data'!$B$7:$R$1700,11,0)</f>
        <v>8.0817999999999994</v>
      </c>
      <c r="Q13" s="66">
        <f t="shared" si="6"/>
        <v>15</v>
      </c>
      <c r="R13" s="65">
        <f>VLOOKUP($A13,'Return Data'!$B$7:$R$1700,12,0)</f>
        <v>7.5628000000000002</v>
      </c>
      <c r="S13" s="66">
        <f t="shared" si="7"/>
        <v>16</v>
      </c>
      <c r="T13" s="65">
        <f>VLOOKUP($A13,'Return Data'!$B$7:$R$1700,13,0)</f>
        <v>9.2890999999999995</v>
      </c>
      <c r="U13" s="66">
        <f t="shared" si="8"/>
        <v>2</v>
      </c>
      <c r="V13" s="65">
        <f>VLOOKUP($A13,'Return Data'!$B$7:$R$1700,17,0)</f>
        <v>8.3926999999999996</v>
      </c>
      <c r="W13" s="66">
        <f t="shared" si="9"/>
        <v>5</v>
      </c>
      <c r="X13" s="65">
        <f>VLOOKUP($A13,'Return Data'!$B$7:$R$1700,14,0)</f>
        <v>7.6670999999999996</v>
      </c>
      <c r="Y13" s="66">
        <f t="shared" si="10"/>
        <v>5</v>
      </c>
      <c r="Z13" s="65">
        <f>VLOOKUP($A13,'Return Data'!$B$7:$R$1700,16,0)</f>
        <v>7.9622999999999999</v>
      </c>
      <c r="AA13" s="67">
        <f t="shared" si="11"/>
        <v>6</v>
      </c>
    </row>
    <row r="14" spans="1:27" x14ac:dyDescent="0.3">
      <c r="A14" s="63" t="s">
        <v>1060</v>
      </c>
      <c r="B14" s="64">
        <f>VLOOKUP($A14,'Return Data'!$B$7:$R$1700,3,0)</f>
        <v>44041</v>
      </c>
      <c r="C14" s="65">
        <f>VLOOKUP($A14,'Return Data'!$B$7:$R$1700,4,0)</f>
        <v>1957.5054</v>
      </c>
      <c r="D14" s="65">
        <f>VLOOKUP($A14,'Return Data'!$B$7:$R$1700,5,0)</f>
        <v>4.4141000000000004</v>
      </c>
      <c r="E14" s="66">
        <f t="shared" si="0"/>
        <v>20</v>
      </c>
      <c r="F14" s="65">
        <f>VLOOKUP($A14,'Return Data'!$B$7:$R$1700,6,0)</f>
        <v>3.3959000000000001</v>
      </c>
      <c r="G14" s="66">
        <f t="shared" si="1"/>
        <v>3</v>
      </c>
      <c r="H14" s="65">
        <f>VLOOKUP($A14,'Return Data'!$B$7:$R$1700,7,0)</f>
        <v>4.4493</v>
      </c>
      <c r="I14" s="66">
        <f t="shared" si="2"/>
        <v>2</v>
      </c>
      <c r="J14" s="65">
        <f>VLOOKUP($A14,'Return Data'!$B$7:$R$1700,8,0)</f>
        <v>-19.560199999999998</v>
      </c>
      <c r="K14" s="66">
        <f t="shared" si="3"/>
        <v>27</v>
      </c>
      <c r="L14" s="65">
        <f>VLOOKUP($A14,'Return Data'!$B$7:$R$1700,9,0)</f>
        <v>-84.4495</v>
      </c>
      <c r="M14" s="66">
        <f t="shared" si="4"/>
        <v>27</v>
      </c>
      <c r="N14" s="65">
        <f>VLOOKUP($A14,'Return Data'!$B$7:$R$1700,10,0)</f>
        <v>-27.902000000000001</v>
      </c>
      <c r="O14" s="66">
        <f t="shared" si="5"/>
        <v>26</v>
      </c>
      <c r="P14" s="65">
        <f>VLOOKUP($A14,'Return Data'!$B$7:$R$1700,11,0)</f>
        <v>-11.8178</v>
      </c>
      <c r="Q14" s="66">
        <f t="shared" si="6"/>
        <v>25</v>
      </c>
      <c r="R14" s="65">
        <f>VLOOKUP($A14,'Return Data'!$B$7:$R$1700,12,0)</f>
        <v>-5.9353999999999996</v>
      </c>
      <c r="S14" s="66">
        <f t="shared" si="7"/>
        <v>24</v>
      </c>
      <c r="T14" s="65">
        <f>VLOOKUP($A14,'Return Data'!$B$7:$R$1700,13,0)</f>
        <v>-2.6295000000000002</v>
      </c>
      <c r="U14" s="66">
        <f t="shared" si="8"/>
        <v>24</v>
      </c>
      <c r="V14" s="65">
        <f>VLOOKUP($A14,'Return Data'!$B$7:$R$1700,17,0)</f>
        <v>-3.8843000000000001</v>
      </c>
      <c r="W14" s="66">
        <f t="shared" si="9"/>
        <v>25</v>
      </c>
      <c r="X14" s="65">
        <f>VLOOKUP($A14,'Return Data'!$B$7:$R$1700,14,0)</f>
        <v>-0.53769999999999996</v>
      </c>
      <c r="Y14" s="66">
        <f t="shared" si="10"/>
        <v>25</v>
      </c>
      <c r="Z14" s="65">
        <f>VLOOKUP($A14,'Return Data'!$B$7:$R$1700,16,0)</f>
        <v>5.0750000000000002</v>
      </c>
      <c r="AA14" s="67">
        <f t="shared" si="11"/>
        <v>23</v>
      </c>
    </row>
    <row r="15" spans="1:27" x14ac:dyDescent="0.3">
      <c r="A15" s="63" t="s">
        <v>1061</v>
      </c>
      <c r="B15" s="64">
        <f>VLOOKUP($A15,'Return Data'!$B$7:$R$1700,3,0)</f>
        <v>44041</v>
      </c>
      <c r="C15" s="65">
        <f>VLOOKUP($A15,'Return Data'!$B$7:$R$1700,4,0)</f>
        <v>39.255686483149603</v>
      </c>
      <c r="D15" s="65">
        <f>VLOOKUP($A15,'Return Data'!$B$7:$R$1700,5,0)</f>
        <v>16.4664</v>
      </c>
      <c r="E15" s="66">
        <f t="shared" si="0"/>
        <v>2</v>
      </c>
      <c r="F15" s="65">
        <f>VLOOKUP($A15,'Return Data'!$B$7:$R$1700,6,0)</f>
        <v>6.3647</v>
      </c>
      <c r="G15" s="66">
        <f t="shared" si="1"/>
        <v>2</v>
      </c>
      <c r="H15" s="65">
        <f>VLOOKUP($A15,'Return Data'!$B$7:$R$1700,7,0)</f>
        <v>0.3206</v>
      </c>
      <c r="I15" s="66">
        <f t="shared" si="2"/>
        <v>21</v>
      </c>
      <c r="J15" s="65">
        <f>VLOOKUP($A15,'Return Data'!$B$7:$R$1700,8,0)</f>
        <v>-3.2290000000000001</v>
      </c>
      <c r="K15" s="66">
        <f t="shared" si="3"/>
        <v>26</v>
      </c>
      <c r="L15" s="65">
        <f>VLOOKUP($A15,'Return Data'!$B$7:$R$1700,9,0)</f>
        <v>7.8307000000000002</v>
      </c>
      <c r="M15" s="66">
        <f t="shared" si="4"/>
        <v>15</v>
      </c>
      <c r="N15" s="65">
        <f>VLOOKUP($A15,'Return Data'!$B$7:$R$1700,10,0)</f>
        <v>11.766999999999999</v>
      </c>
      <c r="O15" s="66">
        <f t="shared" si="5"/>
        <v>14</v>
      </c>
      <c r="P15" s="65">
        <f>VLOOKUP($A15,'Return Data'!$B$7:$R$1700,11,0)</f>
        <v>1.5660000000000001</v>
      </c>
      <c r="Q15" s="66">
        <f t="shared" si="6"/>
        <v>23</v>
      </c>
      <c r="R15" s="65">
        <f>VLOOKUP($A15,'Return Data'!$B$7:$R$1700,12,0)</f>
        <v>-8.1776</v>
      </c>
      <c r="S15" s="66">
        <f t="shared" si="7"/>
        <v>25</v>
      </c>
      <c r="T15" s="65">
        <f>VLOOKUP($A15,'Return Data'!$B$7:$R$1700,13,0)</f>
        <v>-5.2404000000000002</v>
      </c>
      <c r="U15" s="66">
        <f t="shared" si="8"/>
        <v>25</v>
      </c>
      <c r="V15" s="65">
        <f>VLOOKUP($A15,'Return Data'!$B$7:$R$1700,17,0)</f>
        <v>0.18709999999999999</v>
      </c>
      <c r="W15" s="66">
        <f t="shared" si="9"/>
        <v>22</v>
      </c>
      <c r="X15" s="65">
        <f>VLOOKUP($A15,'Return Data'!$B$7:$R$1700,14,0)</f>
        <v>1.7618</v>
      </c>
      <c r="Y15" s="66">
        <f t="shared" si="10"/>
        <v>22</v>
      </c>
      <c r="Z15" s="65">
        <f>VLOOKUP($A15,'Return Data'!$B$7:$R$1700,16,0)</f>
        <v>6.9025999999999996</v>
      </c>
      <c r="AA15" s="67">
        <f t="shared" si="11"/>
        <v>19</v>
      </c>
    </row>
    <row r="16" spans="1:27" x14ac:dyDescent="0.3">
      <c r="A16" s="63" t="s">
        <v>1067</v>
      </c>
      <c r="B16" s="64">
        <f>VLOOKUP($A16,'Return Data'!$B$7:$R$1700,3,0)</f>
        <v>44041</v>
      </c>
      <c r="C16" s="65">
        <f>VLOOKUP($A16,'Return Data'!$B$7:$R$1700,4,0)</f>
        <v>43.475299999999997</v>
      </c>
      <c r="D16" s="65">
        <f>VLOOKUP($A16,'Return Data'!$B$7:$R$1700,5,0)</f>
        <v>5.5419</v>
      </c>
      <c r="E16" s="66">
        <f t="shared" si="0"/>
        <v>18</v>
      </c>
      <c r="F16" s="65">
        <f>VLOOKUP($A16,'Return Data'!$B$7:$R$1700,6,0)</f>
        <v>-0.4869</v>
      </c>
      <c r="G16" s="66">
        <f t="shared" si="1"/>
        <v>17</v>
      </c>
      <c r="H16" s="65">
        <f>VLOOKUP($A16,'Return Data'!$B$7:$R$1700,7,0)</f>
        <v>2.7719999999999998</v>
      </c>
      <c r="I16" s="66">
        <f t="shared" si="2"/>
        <v>3</v>
      </c>
      <c r="J16" s="65">
        <f>VLOOKUP($A16,'Return Data'!$B$7:$R$1700,8,0)</f>
        <v>3.4527000000000001</v>
      </c>
      <c r="K16" s="66">
        <f t="shared" si="3"/>
        <v>2</v>
      </c>
      <c r="L16" s="65">
        <f>VLOOKUP($A16,'Return Data'!$B$7:$R$1700,9,0)</f>
        <v>10.921900000000001</v>
      </c>
      <c r="M16" s="66">
        <f t="shared" si="4"/>
        <v>9</v>
      </c>
      <c r="N16" s="65">
        <f>VLOOKUP($A16,'Return Data'!$B$7:$R$1700,10,0)</f>
        <v>14.618600000000001</v>
      </c>
      <c r="O16" s="66">
        <f t="shared" si="5"/>
        <v>6</v>
      </c>
      <c r="P16" s="65">
        <f>VLOOKUP($A16,'Return Data'!$B$7:$R$1700,11,0)</f>
        <v>9.0190000000000001</v>
      </c>
      <c r="Q16" s="66">
        <f t="shared" si="6"/>
        <v>9</v>
      </c>
      <c r="R16" s="65">
        <f>VLOOKUP($A16,'Return Data'!$B$7:$R$1700,12,0)</f>
        <v>8.2062000000000008</v>
      </c>
      <c r="S16" s="66">
        <f t="shared" si="7"/>
        <v>9</v>
      </c>
      <c r="T16" s="65">
        <f>VLOOKUP($A16,'Return Data'!$B$7:$R$1700,13,0)</f>
        <v>8.2475000000000005</v>
      </c>
      <c r="U16" s="66">
        <f t="shared" si="8"/>
        <v>14</v>
      </c>
      <c r="V16" s="65">
        <f>VLOOKUP($A16,'Return Data'!$B$7:$R$1700,17,0)</f>
        <v>8.0763999999999996</v>
      </c>
      <c r="W16" s="66">
        <f t="shared" si="9"/>
        <v>9</v>
      </c>
      <c r="X16" s="65">
        <f>VLOOKUP($A16,'Return Data'!$B$7:$R$1700,14,0)</f>
        <v>7.2548000000000004</v>
      </c>
      <c r="Y16" s="66">
        <f t="shared" si="10"/>
        <v>10</v>
      </c>
      <c r="Z16" s="65">
        <f>VLOOKUP($A16,'Return Data'!$B$7:$R$1700,16,0)</f>
        <v>7.3540999999999999</v>
      </c>
      <c r="AA16" s="67">
        <f t="shared" si="11"/>
        <v>15</v>
      </c>
    </row>
    <row r="17" spans="1:27" x14ac:dyDescent="0.3">
      <c r="A17" s="63" t="s">
        <v>1069</v>
      </c>
      <c r="B17" s="64">
        <f>VLOOKUP($A17,'Return Data'!$B$7:$R$1700,3,0)</f>
        <v>44041</v>
      </c>
      <c r="C17" s="65">
        <f>VLOOKUP($A17,'Return Data'!$B$7:$R$1700,4,0)</f>
        <v>15.7827</v>
      </c>
      <c r="D17" s="65">
        <f>VLOOKUP($A17,'Return Data'!$B$7:$R$1700,5,0)</f>
        <v>5.3198999999999996</v>
      </c>
      <c r="E17" s="66">
        <f t="shared" si="0"/>
        <v>19</v>
      </c>
      <c r="F17" s="65">
        <f>VLOOKUP($A17,'Return Data'!$B$7:$R$1700,6,0)</f>
        <v>-1.9883</v>
      </c>
      <c r="G17" s="66">
        <f t="shared" si="1"/>
        <v>27</v>
      </c>
      <c r="H17" s="65">
        <f>VLOOKUP($A17,'Return Data'!$B$7:$R$1700,7,0)</f>
        <v>0.16520000000000001</v>
      </c>
      <c r="I17" s="66">
        <f t="shared" si="2"/>
        <v>23</v>
      </c>
      <c r="J17" s="65">
        <f>VLOOKUP($A17,'Return Data'!$B$7:$R$1700,8,0)</f>
        <v>0.72699999999999998</v>
      </c>
      <c r="K17" s="66">
        <f t="shared" si="3"/>
        <v>24</v>
      </c>
      <c r="L17" s="65">
        <f>VLOOKUP($A17,'Return Data'!$B$7:$R$1700,9,0)</f>
        <v>99.468800000000002</v>
      </c>
      <c r="M17" s="66">
        <f t="shared" si="4"/>
        <v>3</v>
      </c>
      <c r="N17" s="65">
        <f>VLOOKUP($A17,'Return Data'!$B$7:$R$1700,10,0)</f>
        <v>-7.6200000000000004E-2</v>
      </c>
      <c r="O17" s="66">
        <f t="shared" si="5"/>
        <v>24</v>
      </c>
      <c r="P17" s="65">
        <f>VLOOKUP($A17,'Return Data'!$B$7:$R$1700,11,0)</f>
        <v>1.7884</v>
      </c>
      <c r="Q17" s="66">
        <f t="shared" si="6"/>
        <v>22</v>
      </c>
      <c r="R17" s="65">
        <f>VLOOKUP($A17,'Return Data'!$B$7:$R$1700,12,0)</f>
        <v>2.9125999999999999</v>
      </c>
      <c r="S17" s="66">
        <f t="shared" si="7"/>
        <v>22</v>
      </c>
      <c r="T17" s="65">
        <f>VLOOKUP($A17,'Return Data'!$B$7:$R$1700,13,0)</f>
        <v>4.1292</v>
      </c>
      <c r="U17" s="66">
        <f t="shared" si="8"/>
        <v>21</v>
      </c>
      <c r="V17" s="65">
        <f>VLOOKUP($A17,'Return Data'!$B$7:$R$1700,17,0)</f>
        <v>0.80369999999999997</v>
      </c>
      <c r="W17" s="66">
        <f t="shared" si="9"/>
        <v>21</v>
      </c>
      <c r="X17" s="65">
        <f>VLOOKUP($A17,'Return Data'!$B$7:$R$1700,14,0)</f>
        <v>2.4336000000000002</v>
      </c>
      <c r="Y17" s="66">
        <f t="shared" si="10"/>
        <v>21</v>
      </c>
      <c r="Z17" s="65">
        <f>VLOOKUP($A17,'Return Data'!$B$7:$R$1700,16,0)</f>
        <v>3.3641000000000001</v>
      </c>
      <c r="AA17" s="67">
        <f t="shared" si="11"/>
        <v>26</v>
      </c>
    </row>
    <row r="18" spans="1:27" x14ac:dyDescent="0.3">
      <c r="A18" s="63" t="s">
        <v>1071</v>
      </c>
      <c r="B18" s="64">
        <f>VLOOKUP($A18,'Return Data'!$B$7:$R$1700,3,0)</f>
        <v>44041</v>
      </c>
      <c r="C18" s="65">
        <f>VLOOKUP($A18,'Return Data'!$B$7:$R$1700,4,0)</f>
        <v>402.30860000000001</v>
      </c>
      <c r="D18" s="65">
        <f>VLOOKUP($A18,'Return Data'!$B$7:$R$1700,5,0)</f>
        <v>3.4026000000000001</v>
      </c>
      <c r="E18" s="66">
        <f t="shared" si="0"/>
        <v>23</v>
      </c>
      <c r="F18" s="65">
        <f>VLOOKUP($A18,'Return Data'!$B$7:$R$1700,6,0)</f>
        <v>-0.90720000000000001</v>
      </c>
      <c r="G18" s="66">
        <f t="shared" si="1"/>
        <v>21</v>
      </c>
      <c r="H18" s="65">
        <f>VLOOKUP($A18,'Return Data'!$B$7:$R$1700,7,0)</f>
        <v>0.55089999999999995</v>
      </c>
      <c r="I18" s="66">
        <f t="shared" si="2"/>
        <v>19</v>
      </c>
      <c r="J18" s="65">
        <f>VLOOKUP($A18,'Return Data'!$B$7:$R$1700,8,0)</f>
        <v>2.1040000000000001</v>
      </c>
      <c r="K18" s="66">
        <f t="shared" si="3"/>
        <v>16</v>
      </c>
      <c r="L18" s="65">
        <f>VLOOKUP($A18,'Return Data'!$B$7:$R$1700,9,0)</f>
        <v>10.994999999999999</v>
      </c>
      <c r="M18" s="66">
        <f t="shared" si="4"/>
        <v>8</v>
      </c>
      <c r="N18" s="65">
        <f>VLOOKUP($A18,'Return Data'!$B$7:$R$1700,10,0)</f>
        <v>15.1745</v>
      </c>
      <c r="O18" s="66">
        <f t="shared" si="5"/>
        <v>5</v>
      </c>
      <c r="P18" s="65">
        <f>VLOOKUP($A18,'Return Data'!$B$7:$R$1700,11,0)</f>
        <v>9.57</v>
      </c>
      <c r="Q18" s="66">
        <f t="shared" si="6"/>
        <v>2</v>
      </c>
      <c r="R18" s="65">
        <f>VLOOKUP($A18,'Return Data'!$B$7:$R$1700,12,0)</f>
        <v>8.9098000000000006</v>
      </c>
      <c r="S18" s="66">
        <f t="shared" si="7"/>
        <v>2</v>
      </c>
      <c r="T18" s="65">
        <f>VLOOKUP($A18,'Return Data'!$B$7:$R$1700,13,0)</f>
        <v>9.0173000000000005</v>
      </c>
      <c r="U18" s="66">
        <f t="shared" si="8"/>
        <v>4</v>
      </c>
      <c r="V18" s="65">
        <f>VLOOKUP($A18,'Return Data'!$B$7:$R$1700,17,0)</f>
        <v>8.7964000000000002</v>
      </c>
      <c r="W18" s="66">
        <f t="shared" si="9"/>
        <v>1</v>
      </c>
      <c r="X18" s="65">
        <f>VLOOKUP($A18,'Return Data'!$B$7:$R$1700,14,0)</f>
        <v>7.9725000000000001</v>
      </c>
      <c r="Y18" s="66">
        <f t="shared" si="10"/>
        <v>1</v>
      </c>
      <c r="Z18" s="65">
        <f>VLOOKUP($A18,'Return Data'!$B$7:$R$1700,16,0)</f>
        <v>8.1111000000000004</v>
      </c>
      <c r="AA18" s="67">
        <f t="shared" si="11"/>
        <v>4</v>
      </c>
    </row>
    <row r="19" spans="1:27" x14ac:dyDescent="0.3">
      <c r="A19" s="63" t="s">
        <v>1074</v>
      </c>
      <c r="B19" s="64">
        <f>VLOOKUP($A19,'Return Data'!$B$7:$R$1700,3,0)</f>
        <v>44041</v>
      </c>
      <c r="C19" s="65">
        <f>VLOOKUP($A19,'Return Data'!$B$7:$R$1700,4,0)</f>
        <v>29.466799999999999</v>
      </c>
      <c r="D19" s="65">
        <f>VLOOKUP($A19,'Return Data'!$B$7:$R$1700,5,0)</f>
        <v>7.3097000000000003</v>
      </c>
      <c r="E19" s="66">
        <f t="shared" si="0"/>
        <v>15</v>
      </c>
      <c r="F19" s="65">
        <f>VLOOKUP($A19,'Return Data'!$B$7:$R$1700,6,0)</f>
        <v>-0.59450000000000003</v>
      </c>
      <c r="G19" s="66">
        <f t="shared" si="1"/>
        <v>18</v>
      </c>
      <c r="H19" s="65">
        <f>VLOOKUP($A19,'Return Data'!$B$7:$R$1700,7,0)</f>
        <v>-7.0800000000000002E-2</v>
      </c>
      <c r="I19" s="66">
        <f t="shared" si="2"/>
        <v>26</v>
      </c>
      <c r="J19" s="65">
        <f>VLOOKUP($A19,'Return Data'!$B$7:$R$1700,8,0)</f>
        <v>1.7706999999999999</v>
      </c>
      <c r="K19" s="66">
        <f t="shared" si="3"/>
        <v>19</v>
      </c>
      <c r="L19" s="65">
        <f>VLOOKUP($A19,'Return Data'!$B$7:$R$1700,9,0)</f>
        <v>6.7133000000000003</v>
      </c>
      <c r="M19" s="66">
        <f t="shared" si="4"/>
        <v>20</v>
      </c>
      <c r="N19" s="65">
        <f>VLOOKUP($A19,'Return Data'!$B$7:$R$1700,10,0)</f>
        <v>11.097099999999999</v>
      </c>
      <c r="O19" s="66">
        <f t="shared" si="5"/>
        <v>17</v>
      </c>
      <c r="P19" s="65">
        <f>VLOOKUP($A19,'Return Data'!$B$7:$R$1700,11,0)</f>
        <v>8.7737999999999996</v>
      </c>
      <c r="Q19" s="66">
        <f t="shared" si="6"/>
        <v>12</v>
      </c>
      <c r="R19" s="65">
        <f>VLOOKUP($A19,'Return Data'!$B$7:$R$1700,12,0)</f>
        <v>8.0164000000000009</v>
      </c>
      <c r="S19" s="66">
        <f t="shared" si="7"/>
        <v>12</v>
      </c>
      <c r="T19" s="65">
        <f>VLOOKUP($A19,'Return Data'!$B$7:$R$1700,13,0)</f>
        <v>8.2836999999999996</v>
      </c>
      <c r="U19" s="66">
        <f t="shared" si="8"/>
        <v>13</v>
      </c>
      <c r="V19" s="65">
        <f>VLOOKUP($A19,'Return Data'!$B$7:$R$1700,17,0)</f>
        <v>8.3760999999999992</v>
      </c>
      <c r="W19" s="66">
        <f t="shared" si="9"/>
        <v>6</v>
      </c>
      <c r="X19" s="65">
        <f>VLOOKUP($A19,'Return Data'!$B$7:$R$1700,14,0)</f>
        <v>7.6562000000000001</v>
      </c>
      <c r="Y19" s="66">
        <f t="shared" si="10"/>
        <v>7</v>
      </c>
      <c r="Z19" s="65">
        <f>VLOOKUP($A19,'Return Data'!$B$7:$R$1700,16,0)</f>
        <v>7.7157999999999998</v>
      </c>
      <c r="AA19" s="67">
        <f t="shared" si="11"/>
        <v>12</v>
      </c>
    </row>
    <row r="20" spans="1:27" x14ac:dyDescent="0.3">
      <c r="A20" s="63" t="s">
        <v>1075</v>
      </c>
      <c r="B20" s="64">
        <f>VLOOKUP($A20,'Return Data'!$B$7:$R$1700,3,0)</f>
        <v>44041</v>
      </c>
      <c r="C20" s="65">
        <f>VLOOKUP($A20,'Return Data'!$B$7:$R$1700,4,0)</f>
        <v>2885.7116999999998</v>
      </c>
      <c r="D20" s="65">
        <f>VLOOKUP($A20,'Return Data'!$B$7:$R$1700,5,0)</f>
        <v>4.4111000000000002</v>
      </c>
      <c r="E20" s="66">
        <f t="shared" si="0"/>
        <v>21</v>
      </c>
      <c r="F20" s="65">
        <f>VLOOKUP($A20,'Return Data'!$B$7:$R$1700,6,0)</f>
        <v>-1.2223999999999999</v>
      </c>
      <c r="G20" s="66">
        <f t="shared" si="1"/>
        <v>23</v>
      </c>
      <c r="H20" s="65">
        <f>VLOOKUP($A20,'Return Data'!$B$7:$R$1700,7,0)</f>
        <v>1.5826</v>
      </c>
      <c r="I20" s="66">
        <f t="shared" si="2"/>
        <v>10</v>
      </c>
      <c r="J20" s="65">
        <f>VLOOKUP($A20,'Return Data'!$B$7:$R$1700,8,0)</f>
        <v>2.9072</v>
      </c>
      <c r="K20" s="66">
        <f t="shared" si="3"/>
        <v>5</v>
      </c>
      <c r="L20" s="65">
        <f>VLOOKUP($A20,'Return Data'!$B$7:$R$1700,9,0)</f>
        <v>7.5323000000000002</v>
      </c>
      <c r="M20" s="66">
        <f t="shared" si="4"/>
        <v>17</v>
      </c>
      <c r="N20" s="65">
        <f>VLOOKUP($A20,'Return Data'!$B$7:$R$1700,10,0)</f>
        <v>12.3848</v>
      </c>
      <c r="O20" s="66">
        <f t="shared" si="5"/>
        <v>9</v>
      </c>
      <c r="P20" s="65">
        <f>VLOOKUP($A20,'Return Data'!$B$7:$R$1700,11,0)</f>
        <v>8.8506999999999998</v>
      </c>
      <c r="Q20" s="66">
        <f t="shared" si="6"/>
        <v>11</v>
      </c>
      <c r="R20" s="65">
        <f>VLOOKUP($A20,'Return Data'!$B$7:$R$1700,12,0)</f>
        <v>8.1837999999999997</v>
      </c>
      <c r="S20" s="66">
        <f t="shared" si="7"/>
        <v>11</v>
      </c>
      <c r="T20" s="65">
        <f>VLOOKUP($A20,'Return Data'!$B$7:$R$1700,13,0)</f>
        <v>8.6273</v>
      </c>
      <c r="U20" s="66">
        <f t="shared" si="8"/>
        <v>5</v>
      </c>
      <c r="V20" s="65">
        <f>VLOOKUP($A20,'Return Data'!$B$7:$R$1700,17,0)</f>
        <v>8.6796000000000006</v>
      </c>
      <c r="W20" s="66">
        <f t="shared" si="9"/>
        <v>2</v>
      </c>
      <c r="X20" s="65">
        <f>VLOOKUP($A20,'Return Data'!$B$7:$R$1700,14,0)</f>
        <v>7.7756999999999996</v>
      </c>
      <c r="Y20" s="66">
        <f t="shared" si="10"/>
        <v>4</v>
      </c>
      <c r="Z20" s="65">
        <f>VLOOKUP($A20,'Return Data'!$B$7:$R$1700,16,0)</f>
        <v>8.1417000000000002</v>
      </c>
      <c r="AA20" s="67">
        <f t="shared" si="11"/>
        <v>3</v>
      </c>
    </row>
    <row r="21" spans="1:27" x14ac:dyDescent="0.3">
      <c r="A21" s="63" t="s">
        <v>1077</v>
      </c>
      <c r="B21" s="64">
        <f>VLOOKUP($A21,'Return Data'!$B$7:$R$1700,3,0)</f>
        <v>44041</v>
      </c>
      <c r="C21" s="65">
        <f>VLOOKUP($A21,'Return Data'!$B$7:$R$1700,4,0)</f>
        <v>28.529800000000002</v>
      </c>
      <c r="D21" s="65">
        <f>VLOOKUP($A21,'Return Data'!$B$7:$R$1700,5,0)</f>
        <v>11.133900000000001</v>
      </c>
      <c r="E21" s="66">
        <f t="shared" si="0"/>
        <v>7</v>
      </c>
      <c r="F21" s="65">
        <f>VLOOKUP($A21,'Return Data'!$B$7:$R$1700,6,0)</f>
        <v>-0.48609999999999998</v>
      </c>
      <c r="G21" s="66">
        <f t="shared" si="1"/>
        <v>16</v>
      </c>
      <c r="H21" s="65">
        <f>VLOOKUP($A21,'Return Data'!$B$7:$R$1700,7,0)</f>
        <v>-0.45689999999999997</v>
      </c>
      <c r="I21" s="66">
        <f t="shared" si="2"/>
        <v>27</v>
      </c>
      <c r="J21" s="65">
        <f>VLOOKUP($A21,'Return Data'!$B$7:$R$1700,8,0)</f>
        <v>2.1309999999999998</v>
      </c>
      <c r="K21" s="66">
        <f t="shared" si="3"/>
        <v>15</v>
      </c>
      <c r="L21" s="65">
        <f>VLOOKUP($A21,'Return Data'!$B$7:$R$1700,9,0)</f>
        <v>248.0669</v>
      </c>
      <c r="M21" s="66">
        <f t="shared" si="4"/>
        <v>2</v>
      </c>
      <c r="N21" s="65">
        <f>VLOOKUP($A21,'Return Data'!$B$7:$R$1700,10,0)</f>
        <v>90.964200000000005</v>
      </c>
      <c r="O21" s="66">
        <f t="shared" si="5"/>
        <v>1</v>
      </c>
      <c r="P21" s="65">
        <f>VLOOKUP($A21,'Return Data'!$B$7:$R$1700,11,0)</f>
        <v>48.198900000000002</v>
      </c>
      <c r="Q21" s="66">
        <f t="shared" si="6"/>
        <v>1</v>
      </c>
      <c r="R21" s="65">
        <f>VLOOKUP($A21,'Return Data'!$B$7:$R$1700,12,0)</f>
        <v>34.214300000000001</v>
      </c>
      <c r="S21" s="66">
        <f t="shared" si="7"/>
        <v>1</v>
      </c>
      <c r="T21" s="65">
        <f>VLOOKUP($A21,'Return Data'!$B$7:$R$1700,13,0)</f>
        <v>18.096499999999999</v>
      </c>
      <c r="U21" s="66">
        <f t="shared" si="8"/>
        <v>1</v>
      </c>
      <c r="V21" s="65">
        <f>VLOOKUP($A21,'Return Data'!$B$7:$R$1700,17,0)</f>
        <v>6.3346999999999998</v>
      </c>
      <c r="W21" s="66">
        <f t="shared" si="9"/>
        <v>16</v>
      </c>
      <c r="X21" s="65">
        <f>VLOOKUP($A21,'Return Data'!$B$7:$R$1700,14,0)</f>
        <v>6.2906000000000004</v>
      </c>
      <c r="Y21" s="66">
        <f t="shared" si="10"/>
        <v>15</v>
      </c>
      <c r="Z21" s="65">
        <f>VLOOKUP($A21,'Return Data'!$B$7:$R$1700,16,0)</f>
        <v>7.8653000000000004</v>
      </c>
      <c r="AA21" s="67">
        <f t="shared" si="11"/>
        <v>10</v>
      </c>
    </row>
    <row r="22" spans="1:27" x14ac:dyDescent="0.3">
      <c r="A22" s="63" t="s">
        <v>1079</v>
      </c>
      <c r="B22" s="64">
        <f>VLOOKUP($A22,'Return Data'!$B$7:$R$1700,3,0)</f>
        <v>44041</v>
      </c>
      <c r="C22" s="65">
        <f>VLOOKUP($A22,'Return Data'!$B$7:$R$1700,4,0)</f>
        <v>2550.9418000000001</v>
      </c>
      <c r="D22" s="65">
        <f>VLOOKUP($A22,'Return Data'!$B$7:$R$1700,5,0)</f>
        <v>7.1871</v>
      </c>
      <c r="E22" s="66">
        <f t="shared" si="0"/>
        <v>16</v>
      </c>
      <c r="F22" s="65">
        <f>VLOOKUP($A22,'Return Data'!$B$7:$R$1700,6,0)</f>
        <v>0.4914</v>
      </c>
      <c r="G22" s="66">
        <f t="shared" si="1"/>
        <v>8</v>
      </c>
      <c r="H22" s="65">
        <f>VLOOKUP($A22,'Return Data'!$B$7:$R$1700,7,0)</f>
        <v>2.2193999999999998</v>
      </c>
      <c r="I22" s="66">
        <f t="shared" si="2"/>
        <v>7</v>
      </c>
      <c r="J22" s="65">
        <f>VLOOKUP($A22,'Return Data'!$B$7:$R$1700,8,0)</f>
        <v>2.5236000000000001</v>
      </c>
      <c r="K22" s="66">
        <f t="shared" si="3"/>
        <v>10</v>
      </c>
      <c r="L22" s="65">
        <f>VLOOKUP($A22,'Return Data'!$B$7:$R$1700,9,0)</f>
        <v>8.141</v>
      </c>
      <c r="M22" s="66">
        <f t="shared" si="4"/>
        <v>13</v>
      </c>
      <c r="N22" s="65">
        <f>VLOOKUP($A22,'Return Data'!$B$7:$R$1700,10,0)</f>
        <v>16.072500000000002</v>
      </c>
      <c r="O22" s="66">
        <f t="shared" si="5"/>
        <v>4</v>
      </c>
      <c r="P22" s="65">
        <f>VLOOKUP($A22,'Return Data'!$B$7:$R$1700,11,0)</f>
        <v>9.3084000000000007</v>
      </c>
      <c r="Q22" s="66">
        <f t="shared" si="6"/>
        <v>4</v>
      </c>
      <c r="R22" s="65">
        <f>VLOOKUP($A22,'Return Data'!$B$7:$R$1700,12,0)</f>
        <v>8.7409999999999997</v>
      </c>
      <c r="S22" s="66">
        <f t="shared" si="7"/>
        <v>3</v>
      </c>
      <c r="T22" s="65">
        <f>VLOOKUP($A22,'Return Data'!$B$7:$R$1700,13,0)</f>
        <v>9.1492000000000004</v>
      </c>
      <c r="U22" s="66">
        <f t="shared" si="8"/>
        <v>3</v>
      </c>
      <c r="V22" s="65">
        <f>VLOOKUP($A22,'Return Data'!$B$7:$R$1700,17,0)</f>
        <v>8.4758999999999993</v>
      </c>
      <c r="W22" s="66">
        <f t="shared" si="9"/>
        <v>4</v>
      </c>
      <c r="X22" s="65">
        <f>VLOOKUP($A22,'Return Data'!$B$7:$R$1700,14,0)</f>
        <v>7.8323999999999998</v>
      </c>
      <c r="Y22" s="66">
        <f t="shared" si="10"/>
        <v>3</v>
      </c>
      <c r="Z22" s="65">
        <f>VLOOKUP($A22,'Return Data'!$B$7:$R$1700,16,0)</f>
        <v>7.8410000000000002</v>
      </c>
      <c r="AA22" s="67">
        <f t="shared" si="11"/>
        <v>11</v>
      </c>
    </row>
    <row r="23" spans="1:27" x14ac:dyDescent="0.3">
      <c r="A23" s="63" t="s">
        <v>1082</v>
      </c>
      <c r="B23" s="64">
        <f>VLOOKUP($A23,'Return Data'!$B$7:$R$1700,3,0)</f>
        <v>44041</v>
      </c>
      <c r="C23" s="65">
        <f>VLOOKUP($A23,'Return Data'!$B$7:$R$1700,4,0)</f>
        <v>21.532299999999999</v>
      </c>
      <c r="D23" s="65">
        <f>VLOOKUP($A23,'Return Data'!$B$7:$R$1700,5,0)</f>
        <v>8.4776000000000007</v>
      </c>
      <c r="E23" s="66">
        <f t="shared" si="0"/>
        <v>11</v>
      </c>
      <c r="F23" s="65">
        <f>VLOOKUP($A23,'Return Data'!$B$7:$R$1700,6,0)</f>
        <v>-1.0508</v>
      </c>
      <c r="G23" s="66">
        <f t="shared" si="1"/>
        <v>22</v>
      </c>
      <c r="H23" s="65">
        <f>VLOOKUP($A23,'Return Data'!$B$7:$R$1700,7,0)</f>
        <v>2.6894</v>
      </c>
      <c r="I23" s="66">
        <f t="shared" si="2"/>
        <v>4</v>
      </c>
      <c r="J23" s="65">
        <f>VLOOKUP($A23,'Return Data'!$B$7:$R$1700,8,0)</f>
        <v>1.4538</v>
      </c>
      <c r="K23" s="66">
        <f t="shared" si="3"/>
        <v>22</v>
      </c>
      <c r="L23" s="65">
        <f>VLOOKUP($A23,'Return Data'!$B$7:$R$1700,9,0)</f>
        <v>31.826499999999999</v>
      </c>
      <c r="M23" s="66">
        <f t="shared" si="4"/>
        <v>5</v>
      </c>
      <c r="N23" s="65">
        <f>VLOOKUP($A23,'Return Data'!$B$7:$R$1700,10,0)</f>
        <v>19.414200000000001</v>
      </c>
      <c r="O23" s="66">
        <f t="shared" si="5"/>
        <v>3</v>
      </c>
      <c r="P23" s="65">
        <f>VLOOKUP($A23,'Return Data'!$B$7:$R$1700,11,0)</f>
        <v>7.6211000000000002</v>
      </c>
      <c r="Q23" s="66">
        <f t="shared" si="6"/>
        <v>19</v>
      </c>
      <c r="R23" s="65">
        <f>VLOOKUP($A23,'Return Data'!$B$7:$R$1700,12,0)</f>
        <v>7.7906000000000004</v>
      </c>
      <c r="S23" s="66">
        <f t="shared" si="7"/>
        <v>15</v>
      </c>
      <c r="T23" s="65">
        <f>VLOOKUP($A23,'Return Data'!$B$7:$R$1700,13,0)</f>
        <v>7.3792</v>
      </c>
      <c r="U23" s="66">
        <f t="shared" si="8"/>
        <v>18</v>
      </c>
      <c r="V23" s="65">
        <f>VLOOKUP($A23,'Return Data'!$B$7:$R$1700,17,0)</f>
        <v>6.4653999999999998</v>
      </c>
      <c r="W23" s="66">
        <f t="shared" si="9"/>
        <v>15</v>
      </c>
      <c r="X23" s="65">
        <f>VLOOKUP($A23,'Return Data'!$B$7:$R$1700,14,0)</f>
        <v>6.2648999999999999</v>
      </c>
      <c r="Y23" s="66">
        <f t="shared" si="10"/>
        <v>16</v>
      </c>
      <c r="Z23" s="65">
        <f>VLOOKUP($A23,'Return Data'!$B$7:$R$1700,16,0)</f>
        <v>8.2654999999999994</v>
      </c>
      <c r="AA23" s="67">
        <f t="shared" si="11"/>
        <v>1</v>
      </c>
    </row>
    <row r="24" spans="1:27" x14ac:dyDescent="0.3">
      <c r="A24" s="63" t="s">
        <v>1083</v>
      </c>
      <c r="B24" s="64">
        <f>VLOOKUP($A24,'Return Data'!$B$7:$R$1700,3,0)</f>
        <v>44041</v>
      </c>
      <c r="C24" s="65">
        <f>VLOOKUP($A24,'Return Data'!$B$7:$R$1700,4,0)</f>
        <v>30.4375</v>
      </c>
      <c r="D24" s="65">
        <f>VLOOKUP($A24,'Return Data'!$B$7:$R$1700,5,0)</f>
        <v>7.7962999999999996</v>
      </c>
      <c r="E24" s="66">
        <f t="shared" si="0"/>
        <v>14</v>
      </c>
      <c r="F24" s="65">
        <f>VLOOKUP($A24,'Return Data'!$B$7:$R$1700,6,0)</f>
        <v>-0.21579999999999999</v>
      </c>
      <c r="G24" s="66">
        <f t="shared" si="1"/>
        <v>14</v>
      </c>
      <c r="H24" s="65">
        <f>VLOOKUP($A24,'Return Data'!$B$7:$R$1700,7,0)</f>
        <v>0.41120000000000001</v>
      </c>
      <c r="I24" s="66">
        <f t="shared" si="2"/>
        <v>20</v>
      </c>
      <c r="J24" s="65">
        <f>VLOOKUP($A24,'Return Data'!$B$7:$R$1700,8,0)</f>
        <v>2.4950000000000001</v>
      </c>
      <c r="K24" s="66">
        <f t="shared" si="3"/>
        <v>11</v>
      </c>
      <c r="L24" s="65">
        <f>VLOOKUP($A24,'Return Data'!$B$7:$R$1700,9,0)</f>
        <v>18.681899999999999</v>
      </c>
      <c r="M24" s="66">
        <f t="shared" si="4"/>
        <v>6</v>
      </c>
      <c r="N24" s="65">
        <f>VLOOKUP($A24,'Return Data'!$B$7:$R$1700,10,0)</f>
        <v>14.2547</v>
      </c>
      <c r="O24" s="66">
        <f t="shared" si="5"/>
        <v>7</v>
      </c>
      <c r="P24" s="65">
        <f>VLOOKUP($A24,'Return Data'!$B$7:$R$1700,11,0)</f>
        <v>9.1456</v>
      </c>
      <c r="Q24" s="66">
        <f t="shared" si="6"/>
        <v>6</v>
      </c>
      <c r="R24" s="65">
        <f>VLOOKUP($A24,'Return Data'!$B$7:$R$1700,12,0)</f>
        <v>8.2662999999999993</v>
      </c>
      <c r="S24" s="66">
        <f t="shared" si="7"/>
        <v>6</v>
      </c>
      <c r="T24" s="65">
        <f>VLOOKUP($A24,'Return Data'!$B$7:$R$1700,13,0)</f>
        <v>8.2939000000000007</v>
      </c>
      <c r="U24" s="66">
        <f t="shared" si="8"/>
        <v>12</v>
      </c>
      <c r="V24" s="65">
        <f>VLOOKUP($A24,'Return Data'!$B$7:$R$1700,17,0)</f>
        <v>5.9519000000000002</v>
      </c>
      <c r="W24" s="66">
        <f t="shared" si="9"/>
        <v>17</v>
      </c>
      <c r="X24" s="65">
        <f>VLOOKUP($A24,'Return Data'!$B$7:$R$1700,14,0)</f>
        <v>6.1157000000000004</v>
      </c>
      <c r="Y24" s="66">
        <f t="shared" si="10"/>
        <v>17</v>
      </c>
      <c r="Z24" s="65">
        <f>VLOOKUP($A24,'Return Data'!$B$7:$R$1700,16,0)</f>
        <v>6.6997999999999998</v>
      </c>
      <c r="AA24" s="67">
        <f t="shared" si="11"/>
        <v>20</v>
      </c>
    </row>
    <row r="25" spans="1:27" x14ac:dyDescent="0.3">
      <c r="A25" s="63" t="s">
        <v>1086</v>
      </c>
      <c r="B25" s="64">
        <f>VLOOKUP($A25,'Return Data'!$B$7:$R$1700,3,0)</f>
        <v>44041</v>
      </c>
      <c r="C25" s="65">
        <f>VLOOKUP($A25,'Return Data'!$B$7:$R$1700,4,0)</f>
        <v>1263.4789000000001</v>
      </c>
      <c r="D25" s="65">
        <f>VLOOKUP($A25,'Return Data'!$B$7:$R$1700,5,0)</f>
        <v>8.6917000000000009</v>
      </c>
      <c r="E25" s="66">
        <f t="shared" si="0"/>
        <v>10</v>
      </c>
      <c r="F25" s="65">
        <f>VLOOKUP($A25,'Return Data'!$B$7:$R$1700,6,0)</f>
        <v>1.0598000000000001</v>
      </c>
      <c r="G25" s="66">
        <f t="shared" si="1"/>
        <v>5</v>
      </c>
      <c r="H25" s="65">
        <f>VLOOKUP($A25,'Return Data'!$B$7:$R$1700,7,0)</f>
        <v>2.6669</v>
      </c>
      <c r="I25" s="66">
        <f t="shared" si="2"/>
        <v>5</v>
      </c>
      <c r="J25" s="65">
        <f>VLOOKUP($A25,'Return Data'!$B$7:$R$1700,8,0)</f>
        <v>2.6120999999999999</v>
      </c>
      <c r="K25" s="66">
        <f t="shared" si="3"/>
        <v>8</v>
      </c>
      <c r="L25" s="65">
        <f>VLOOKUP($A25,'Return Data'!$B$7:$R$1700,9,0)</f>
        <v>6.5427</v>
      </c>
      <c r="M25" s="66">
        <f t="shared" si="4"/>
        <v>22</v>
      </c>
      <c r="N25" s="65">
        <f>VLOOKUP($A25,'Return Data'!$B$7:$R$1700,10,0)</f>
        <v>9.9415999999999993</v>
      </c>
      <c r="O25" s="66">
        <f t="shared" si="5"/>
        <v>22</v>
      </c>
      <c r="P25" s="65">
        <f>VLOOKUP($A25,'Return Data'!$B$7:$R$1700,11,0)</f>
        <v>7.6292</v>
      </c>
      <c r="Q25" s="66">
        <f t="shared" si="6"/>
        <v>18</v>
      </c>
      <c r="R25" s="65">
        <f>VLOOKUP($A25,'Return Data'!$B$7:$R$1700,12,0)</f>
        <v>7.2324000000000002</v>
      </c>
      <c r="S25" s="66">
        <f t="shared" si="7"/>
        <v>19</v>
      </c>
      <c r="T25" s="65">
        <f>VLOOKUP($A25,'Return Data'!$B$7:$R$1700,13,0)</f>
        <v>7.4794</v>
      </c>
      <c r="U25" s="66">
        <f t="shared" si="8"/>
        <v>17</v>
      </c>
      <c r="V25" s="65">
        <f>VLOOKUP($A25,'Return Data'!$B$7:$R$1700,17,0)</f>
        <v>7.6656000000000004</v>
      </c>
      <c r="W25" s="66">
        <f t="shared" si="9"/>
        <v>12</v>
      </c>
      <c r="X25" s="65">
        <f>VLOOKUP($A25,'Return Data'!$B$7:$R$1700,14,0)</f>
        <v>7.0086000000000004</v>
      </c>
      <c r="Y25" s="66">
        <f t="shared" si="10"/>
        <v>13</v>
      </c>
      <c r="Z25" s="65">
        <f>VLOOKUP($A25,'Return Data'!$B$7:$R$1700,16,0)</f>
        <v>7.0095000000000001</v>
      </c>
      <c r="AA25" s="67">
        <f t="shared" si="11"/>
        <v>18</v>
      </c>
    </row>
    <row r="26" spans="1:27" x14ac:dyDescent="0.3">
      <c r="A26" s="63" t="s">
        <v>1088</v>
      </c>
      <c r="B26" s="64">
        <f>VLOOKUP($A26,'Return Data'!$B$7:$R$1700,3,0)</f>
        <v>44041</v>
      </c>
      <c r="C26" s="65">
        <f>VLOOKUP($A26,'Return Data'!$B$7:$R$1700,4,0)</f>
        <v>1737.8425999999999</v>
      </c>
      <c r="D26" s="65">
        <f>VLOOKUP($A26,'Return Data'!$B$7:$R$1700,5,0)</f>
        <v>10.092700000000001</v>
      </c>
      <c r="E26" s="66">
        <f t="shared" si="0"/>
        <v>8</v>
      </c>
      <c r="F26" s="65">
        <f>VLOOKUP($A26,'Return Data'!$B$7:$R$1700,6,0)</f>
        <v>9.6600000000000005E-2</v>
      </c>
      <c r="G26" s="66">
        <f t="shared" si="1"/>
        <v>9</v>
      </c>
      <c r="H26" s="65">
        <f>VLOOKUP($A26,'Return Data'!$B$7:$R$1700,7,0)</f>
        <v>1.9545999999999999</v>
      </c>
      <c r="I26" s="66">
        <f t="shared" si="2"/>
        <v>9</v>
      </c>
      <c r="J26" s="65">
        <f>VLOOKUP($A26,'Return Data'!$B$7:$R$1700,8,0)</f>
        <v>2.9777</v>
      </c>
      <c r="K26" s="66">
        <f t="shared" si="3"/>
        <v>4</v>
      </c>
      <c r="L26" s="65">
        <f>VLOOKUP($A26,'Return Data'!$B$7:$R$1700,9,0)</f>
        <v>12.8729</v>
      </c>
      <c r="M26" s="66">
        <f t="shared" si="4"/>
        <v>7</v>
      </c>
      <c r="N26" s="65">
        <f>VLOOKUP($A26,'Return Data'!$B$7:$R$1700,10,0)</f>
        <v>11.7211</v>
      </c>
      <c r="O26" s="66">
        <f t="shared" si="5"/>
        <v>15</v>
      </c>
      <c r="P26" s="65">
        <f>VLOOKUP($A26,'Return Data'!$B$7:$R$1700,11,0)</f>
        <v>8.1059000000000001</v>
      </c>
      <c r="Q26" s="66">
        <f t="shared" si="6"/>
        <v>14</v>
      </c>
      <c r="R26" s="65">
        <f>VLOOKUP($A26,'Return Data'!$B$7:$R$1700,12,0)</f>
        <v>6.7853000000000003</v>
      </c>
      <c r="S26" s="66">
        <f t="shared" si="7"/>
        <v>20</v>
      </c>
      <c r="T26" s="65">
        <f>VLOOKUP($A26,'Return Data'!$B$7:$R$1700,13,0)</f>
        <v>6.9734999999999996</v>
      </c>
      <c r="U26" s="66">
        <f t="shared" si="8"/>
        <v>19</v>
      </c>
      <c r="V26" s="65">
        <f>VLOOKUP($A26,'Return Data'!$B$7:$R$1700,17,0)</f>
        <v>6.7149999999999999</v>
      </c>
      <c r="W26" s="66">
        <f t="shared" si="9"/>
        <v>14</v>
      </c>
      <c r="X26" s="65">
        <f>VLOOKUP($A26,'Return Data'!$B$7:$R$1700,14,0)</f>
        <v>6.3449</v>
      </c>
      <c r="Y26" s="66">
        <f t="shared" si="10"/>
        <v>14</v>
      </c>
      <c r="Z26" s="65">
        <f>VLOOKUP($A26,'Return Data'!$B$7:$R$1700,16,0)</f>
        <v>4.5545</v>
      </c>
      <c r="AA26" s="67">
        <f t="shared" si="11"/>
        <v>24</v>
      </c>
    </row>
    <row r="27" spans="1:27" x14ac:dyDescent="0.3">
      <c r="A27" s="63" t="s">
        <v>1089</v>
      </c>
      <c r="B27" s="64">
        <f>VLOOKUP($A27,'Return Data'!$B$7:$R$1700,3,0)</f>
        <v>44041</v>
      </c>
      <c r="C27" s="65">
        <f>VLOOKUP($A27,'Return Data'!$B$7:$R$1700,4,0)</f>
        <v>2826.5063</v>
      </c>
      <c r="D27" s="65">
        <f>VLOOKUP($A27,'Return Data'!$B$7:$R$1700,5,0)</f>
        <v>12.251200000000001</v>
      </c>
      <c r="E27" s="66">
        <f t="shared" si="0"/>
        <v>4</v>
      </c>
      <c r="F27" s="65">
        <f>VLOOKUP($A27,'Return Data'!$B$7:$R$1700,6,0)</f>
        <v>-1.5036</v>
      </c>
      <c r="G27" s="66">
        <f t="shared" si="1"/>
        <v>25</v>
      </c>
      <c r="H27" s="65">
        <f>VLOOKUP($A27,'Return Data'!$B$7:$R$1700,7,0)</f>
        <v>0.1232</v>
      </c>
      <c r="I27" s="66">
        <f t="shared" si="2"/>
        <v>24</v>
      </c>
      <c r="J27" s="65">
        <f>VLOOKUP($A27,'Return Data'!$B$7:$R$1700,8,0)</f>
        <v>2.0236999999999998</v>
      </c>
      <c r="K27" s="66">
        <f t="shared" si="3"/>
        <v>17</v>
      </c>
      <c r="L27" s="65">
        <f>VLOOKUP($A27,'Return Data'!$B$7:$R$1700,9,0)</f>
        <v>7.6764000000000001</v>
      </c>
      <c r="M27" s="66">
        <f t="shared" si="4"/>
        <v>16</v>
      </c>
      <c r="N27" s="65">
        <f>VLOOKUP($A27,'Return Data'!$B$7:$R$1700,10,0)</f>
        <v>12.2248</v>
      </c>
      <c r="O27" s="66">
        <f t="shared" si="5"/>
        <v>11</v>
      </c>
      <c r="P27" s="65">
        <f>VLOOKUP($A27,'Return Data'!$B$7:$R$1700,11,0)</f>
        <v>7.9672000000000001</v>
      </c>
      <c r="Q27" s="66">
        <f t="shared" si="6"/>
        <v>17</v>
      </c>
      <c r="R27" s="65">
        <f>VLOOKUP($A27,'Return Data'!$B$7:$R$1700,12,0)</f>
        <v>7.8986999999999998</v>
      </c>
      <c r="S27" s="66">
        <f t="shared" si="7"/>
        <v>13</v>
      </c>
      <c r="T27" s="65">
        <f>VLOOKUP($A27,'Return Data'!$B$7:$R$1700,13,0)</f>
        <v>8.4849999999999994</v>
      </c>
      <c r="U27" s="66">
        <f t="shared" si="8"/>
        <v>10</v>
      </c>
      <c r="V27" s="65">
        <f>VLOOKUP($A27,'Return Data'!$B$7:$R$1700,17,0)</f>
        <v>7.5560999999999998</v>
      </c>
      <c r="W27" s="66">
        <f t="shared" si="9"/>
        <v>13</v>
      </c>
      <c r="X27" s="65">
        <f>VLOOKUP($A27,'Return Data'!$B$7:$R$1700,14,0)</f>
        <v>7.1425000000000001</v>
      </c>
      <c r="Y27" s="66">
        <f t="shared" si="10"/>
        <v>12</v>
      </c>
      <c r="Z27" s="65">
        <f>VLOOKUP($A27,'Return Data'!$B$7:$R$1700,16,0)</f>
        <v>8.0815000000000001</v>
      </c>
      <c r="AA27" s="67">
        <f t="shared" si="11"/>
        <v>5</v>
      </c>
    </row>
    <row r="28" spans="1:27" x14ac:dyDescent="0.3">
      <c r="A28" s="63" t="s">
        <v>1091</v>
      </c>
      <c r="B28" s="64">
        <f>VLOOKUP($A28,'Return Data'!$B$7:$R$1700,3,0)</f>
        <v>44041</v>
      </c>
      <c r="C28" s="65">
        <f>VLOOKUP($A28,'Return Data'!$B$7:$R$1700,4,0)</f>
        <v>22.6172</v>
      </c>
      <c r="D28" s="65">
        <f>VLOOKUP($A28,'Return Data'!$B$7:$R$1700,5,0)</f>
        <v>3.0665</v>
      </c>
      <c r="E28" s="66">
        <f t="shared" si="0"/>
        <v>24</v>
      </c>
      <c r="F28" s="65">
        <f>VLOOKUP($A28,'Return Data'!$B$7:$R$1700,6,0)</f>
        <v>0</v>
      </c>
      <c r="G28" s="66">
        <f t="shared" si="1"/>
        <v>12</v>
      </c>
      <c r="H28" s="65">
        <f>VLOOKUP($A28,'Return Data'!$B$7:$R$1700,7,0)</f>
        <v>0.92230000000000001</v>
      </c>
      <c r="I28" s="66">
        <f t="shared" si="2"/>
        <v>16</v>
      </c>
      <c r="J28" s="65">
        <f>VLOOKUP($A28,'Return Data'!$B$7:$R$1700,8,0)</f>
        <v>3.2663000000000002</v>
      </c>
      <c r="K28" s="66">
        <f t="shared" si="3"/>
        <v>3</v>
      </c>
      <c r="L28" s="65">
        <f>VLOOKUP($A28,'Return Data'!$B$7:$R$1700,9,0)</f>
        <v>-23.393599999999999</v>
      </c>
      <c r="M28" s="66">
        <f t="shared" si="4"/>
        <v>25</v>
      </c>
      <c r="N28" s="65">
        <f>VLOOKUP($A28,'Return Data'!$B$7:$R$1700,10,0)</f>
        <v>-4.1855000000000002</v>
      </c>
      <c r="O28" s="66">
        <f t="shared" si="5"/>
        <v>25</v>
      </c>
      <c r="P28" s="65">
        <f>VLOOKUP($A28,'Return Data'!$B$7:$R$1700,11,0)</f>
        <v>-1.1347</v>
      </c>
      <c r="Q28" s="66">
        <f t="shared" si="6"/>
        <v>24</v>
      </c>
      <c r="R28" s="65">
        <f>VLOOKUP($A28,'Return Data'!$B$7:$R$1700,12,0)</f>
        <v>1.5491999999999999</v>
      </c>
      <c r="S28" s="66">
        <f t="shared" si="7"/>
        <v>23</v>
      </c>
      <c r="T28" s="65">
        <f>VLOOKUP($A28,'Return Data'!$B$7:$R$1700,13,0)</f>
        <v>3.6568000000000001</v>
      </c>
      <c r="U28" s="66">
        <f t="shared" si="8"/>
        <v>22</v>
      </c>
      <c r="V28" s="65">
        <f>VLOOKUP($A28,'Return Data'!$B$7:$R$1700,17,0)</f>
        <v>-3.2915000000000001</v>
      </c>
      <c r="W28" s="66">
        <f t="shared" si="9"/>
        <v>24</v>
      </c>
      <c r="X28" s="65">
        <f>VLOOKUP($A28,'Return Data'!$B$7:$R$1700,14,0)</f>
        <v>-0.18410000000000001</v>
      </c>
      <c r="Y28" s="66">
        <f t="shared" si="10"/>
        <v>24</v>
      </c>
      <c r="Z28" s="65">
        <f>VLOOKUP($A28,'Return Data'!$B$7:$R$1700,16,0)</f>
        <v>6.4218999999999999</v>
      </c>
      <c r="AA28" s="67">
        <f t="shared" si="11"/>
        <v>21</v>
      </c>
    </row>
    <row r="29" spans="1:27" x14ac:dyDescent="0.3">
      <c r="A29" s="63" t="s">
        <v>1093</v>
      </c>
      <c r="B29" s="64">
        <f>VLOOKUP($A29,'Return Data'!$B$7:$R$1700,3,0)</f>
        <v>44041</v>
      </c>
      <c r="C29" s="65">
        <f>VLOOKUP($A29,'Return Data'!$B$7:$R$1700,4,0)</f>
        <v>2667.0778</v>
      </c>
      <c r="D29" s="65">
        <f>VLOOKUP($A29,'Return Data'!$B$7:$R$1700,5,0)</f>
        <v>2.3650000000000002</v>
      </c>
      <c r="E29" s="66">
        <f t="shared" si="0"/>
        <v>25</v>
      </c>
      <c r="F29" s="65">
        <f>VLOOKUP($A29,'Return Data'!$B$7:$R$1700,6,0)</f>
        <v>-0.85719999999999996</v>
      </c>
      <c r="G29" s="66">
        <f t="shared" si="1"/>
        <v>20</v>
      </c>
      <c r="H29" s="65">
        <f>VLOOKUP($A29,'Return Data'!$B$7:$R$1700,7,0)</f>
        <v>1.2756000000000001</v>
      </c>
      <c r="I29" s="66">
        <f t="shared" si="2"/>
        <v>14</v>
      </c>
      <c r="J29" s="65">
        <f>VLOOKUP($A29,'Return Data'!$B$7:$R$1700,8,0)</f>
        <v>1.669</v>
      </c>
      <c r="K29" s="66">
        <f t="shared" si="3"/>
        <v>20</v>
      </c>
      <c r="L29" s="65">
        <f>VLOOKUP($A29,'Return Data'!$B$7:$R$1700,9,0)</f>
        <v>71.807400000000001</v>
      </c>
      <c r="M29" s="66">
        <f t="shared" si="4"/>
        <v>4</v>
      </c>
      <c r="N29" s="65">
        <f>VLOOKUP($A29,'Return Data'!$B$7:$R$1700,10,0)</f>
        <v>4.7716000000000003</v>
      </c>
      <c r="O29" s="66">
        <f t="shared" si="5"/>
        <v>23</v>
      </c>
      <c r="P29" s="65">
        <f>VLOOKUP($A29,'Return Data'!$B$7:$R$1700,11,0)</f>
        <v>5.4222999999999999</v>
      </c>
      <c r="Q29" s="66">
        <f t="shared" si="6"/>
        <v>21</v>
      </c>
      <c r="R29" s="65">
        <f>VLOOKUP($A29,'Return Data'!$B$7:$R$1700,12,0)</f>
        <v>5.8689999999999998</v>
      </c>
      <c r="S29" s="66">
        <f t="shared" si="7"/>
        <v>21</v>
      </c>
      <c r="T29" s="65">
        <f>VLOOKUP($A29,'Return Data'!$B$7:$R$1700,13,0)</f>
        <v>6.2046000000000001</v>
      </c>
      <c r="U29" s="66">
        <f t="shared" si="8"/>
        <v>20</v>
      </c>
      <c r="V29" s="65">
        <f>VLOOKUP($A29,'Return Data'!$B$7:$R$1700,17,0)</f>
        <v>-2.8007</v>
      </c>
      <c r="W29" s="66">
        <f t="shared" si="9"/>
        <v>23</v>
      </c>
      <c r="X29" s="65">
        <f>VLOOKUP($A29,'Return Data'!$B$7:$R$1700,14,0)</f>
        <v>0.22950000000000001</v>
      </c>
      <c r="Y29" s="66">
        <f t="shared" si="10"/>
        <v>23</v>
      </c>
      <c r="Z29" s="65">
        <f>VLOOKUP($A29,'Return Data'!$B$7:$R$1700,16,0)</f>
        <v>6.3714000000000004</v>
      </c>
      <c r="AA29" s="67">
        <f t="shared" si="11"/>
        <v>22</v>
      </c>
    </row>
    <row r="30" spans="1:27" x14ac:dyDescent="0.3">
      <c r="A30" s="63" t="s">
        <v>1095</v>
      </c>
      <c r="B30" s="64">
        <f>VLOOKUP($A30,'Return Data'!$B$7:$R$1700,3,0)</f>
        <v>44041</v>
      </c>
      <c r="C30" s="65">
        <f>VLOOKUP($A30,'Return Data'!$B$7:$R$1700,4,0)</f>
        <v>2683.7709</v>
      </c>
      <c r="D30" s="65">
        <f>VLOOKUP($A30,'Return Data'!$B$7:$R$1700,5,0)</f>
        <v>6.3266</v>
      </c>
      <c r="E30" s="66">
        <f t="shared" si="0"/>
        <v>17</v>
      </c>
      <c r="F30" s="65">
        <f>VLOOKUP($A30,'Return Data'!$B$7:$R$1700,6,0)</f>
        <v>0.86560000000000004</v>
      </c>
      <c r="G30" s="66">
        <f t="shared" si="1"/>
        <v>6</v>
      </c>
      <c r="H30" s="65">
        <f>VLOOKUP($A30,'Return Data'!$B$7:$R$1700,7,0)</f>
        <v>1.5476000000000001</v>
      </c>
      <c r="I30" s="66">
        <f t="shared" si="2"/>
        <v>12</v>
      </c>
      <c r="J30" s="65">
        <f>VLOOKUP($A30,'Return Data'!$B$7:$R$1700,8,0)</f>
        <v>2.2519999999999998</v>
      </c>
      <c r="K30" s="66">
        <f t="shared" si="3"/>
        <v>13</v>
      </c>
      <c r="L30" s="65">
        <f>VLOOKUP($A30,'Return Data'!$B$7:$R$1700,9,0)</f>
        <v>7.1379000000000001</v>
      </c>
      <c r="M30" s="66">
        <f t="shared" si="4"/>
        <v>18</v>
      </c>
      <c r="N30" s="65">
        <f>VLOOKUP($A30,'Return Data'!$B$7:$R$1700,10,0)</f>
        <v>10.656000000000001</v>
      </c>
      <c r="O30" s="66">
        <f t="shared" si="5"/>
        <v>19</v>
      </c>
      <c r="P30" s="65">
        <f>VLOOKUP($A30,'Return Data'!$B$7:$R$1700,11,0)</f>
        <v>8.4484999999999992</v>
      </c>
      <c r="Q30" s="66">
        <f t="shared" si="6"/>
        <v>13</v>
      </c>
      <c r="R30" s="65">
        <f>VLOOKUP($A30,'Return Data'!$B$7:$R$1700,12,0)</f>
        <v>7.7973999999999997</v>
      </c>
      <c r="S30" s="66">
        <f t="shared" si="7"/>
        <v>14</v>
      </c>
      <c r="T30" s="65">
        <f>VLOOKUP($A30,'Return Data'!$B$7:$R$1700,13,0)</f>
        <v>8.1033000000000008</v>
      </c>
      <c r="U30" s="66">
        <f t="shared" si="8"/>
        <v>15</v>
      </c>
      <c r="V30" s="65">
        <f>VLOOKUP($A30,'Return Data'!$B$7:$R$1700,17,0)</f>
        <v>8.2453000000000003</v>
      </c>
      <c r="W30" s="66">
        <f t="shared" si="9"/>
        <v>8</v>
      </c>
      <c r="X30" s="65">
        <f>VLOOKUP($A30,'Return Data'!$B$7:$R$1700,14,0)</f>
        <v>7.6638000000000002</v>
      </c>
      <c r="Y30" s="66">
        <f t="shared" si="10"/>
        <v>6</v>
      </c>
      <c r="Z30" s="65">
        <f>VLOOKUP($A30,'Return Data'!$B$7:$R$1700,16,0)</f>
        <v>7.8776999999999999</v>
      </c>
      <c r="AA30" s="67">
        <f t="shared" si="11"/>
        <v>9</v>
      </c>
    </row>
    <row r="31" spans="1:27" x14ac:dyDescent="0.3">
      <c r="A31" s="63" t="s">
        <v>1098</v>
      </c>
      <c r="B31" s="64">
        <f>VLOOKUP($A31,'Return Data'!$B$7:$R$1700,3,0)</f>
        <v>44041</v>
      </c>
      <c r="C31" s="65">
        <f>VLOOKUP($A31,'Return Data'!$B$7:$R$1700,4,0)</f>
        <v>25.3889</v>
      </c>
      <c r="D31" s="65">
        <f>VLOOKUP($A31,'Return Data'!$B$7:$R$1700,5,0)</f>
        <v>11.936299999999999</v>
      </c>
      <c r="E31" s="66">
        <f t="shared" si="0"/>
        <v>5</v>
      </c>
      <c r="F31" s="65">
        <f>VLOOKUP($A31,'Return Data'!$B$7:$R$1700,6,0)</f>
        <v>0.63260000000000005</v>
      </c>
      <c r="G31" s="66">
        <f t="shared" si="1"/>
        <v>7</v>
      </c>
      <c r="H31" s="65">
        <f>VLOOKUP($A31,'Return Data'!$B$7:$R$1700,7,0)</f>
        <v>0.67779999999999996</v>
      </c>
      <c r="I31" s="66">
        <f t="shared" si="2"/>
        <v>18</v>
      </c>
      <c r="J31" s="65">
        <f>VLOOKUP($A31,'Return Data'!$B$7:$R$1700,8,0)</f>
        <v>1.5618000000000001</v>
      </c>
      <c r="K31" s="66">
        <f t="shared" si="3"/>
        <v>21</v>
      </c>
      <c r="L31" s="65">
        <f>VLOOKUP($A31,'Return Data'!$B$7:$R$1700,9,0)</f>
        <v>6.6589999999999998</v>
      </c>
      <c r="M31" s="66">
        <f t="shared" si="4"/>
        <v>21</v>
      </c>
      <c r="N31" s="65">
        <f>VLOOKUP($A31,'Return Data'!$B$7:$R$1700,10,0)</f>
        <v>10.1729</v>
      </c>
      <c r="O31" s="66">
        <f t="shared" si="5"/>
        <v>20</v>
      </c>
      <c r="P31" s="65">
        <f>VLOOKUP($A31,'Return Data'!$B$7:$R$1700,11,0)</f>
        <v>7.5438000000000001</v>
      </c>
      <c r="Q31" s="66">
        <f t="shared" si="6"/>
        <v>20</v>
      </c>
      <c r="R31" s="65">
        <f>VLOOKUP($A31,'Return Data'!$B$7:$R$1700,12,0)</f>
        <v>7.2962999999999996</v>
      </c>
      <c r="S31" s="66">
        <f t="shared" si="7"/>
        <v>18</v>
      </c>
      <c r="T31" s="65">
        <f>VLOOKUP($A31,'Return Data'!$B$7:$R$1700,13,0)</f>
        <v>3.0390000000000001</v>
      </c>
      <c r="U31" s="66">
        <f t="shared" si="8"/>
        <v>23</v>
      </c>
      <c r="V31" s="65">
        <f>VLOOKUP($A31,'Return Data'!$B$7:$R$1700,17,0)</f>
        <v>2.4687999999999999</v>
      </c>
      <c r="W31" s="66">
        <f t="shared" si="9"/>
        <v>19</v>
      </c>
      <c r="X31" s="65">
        <f>VLOOKUP($A31,'Return Data'!$B$7:$R$1700,14,0)</f>
        <v>3.7035999999999998</v>
      </c>
      <c r="Y31" s="66">
        <f t="shared" si="10"/>
        <v>19</v>
      </c>
      <c r="Z31" s="65">
        <f>VLOOKUP($A31,'Return Data'!$B$7:$R$1700,16,0)</f>
        <v>7.2698999999999998</v>
      </c>
      <c r="AA31" s="67">
        <f t="shared" si="11"/>
        <v>17</v>
      </c>
    </row>
    <row r="32" spans="1:27" x14ac:dyDescent="0.3">
      <c r="A32" s="63" t="s">
        <v>1099</v>
      </c>
      <c r="B32" s="64">
        <f>VLOOKUP($A32,'Return Data'!$B$7:$R$1700,3,0)</f>
        <v>44041</v>
      </c>
      <c r="C32" s="65">
        <f>VLOOKUP($A32,'Return Data'!$B$7:$R$1700,4,0)</f>
        <v>2985.1588000000002</v>
      </c>
      <c r="D32" s="65">
        <f>VLOOKUP($A32,'Return Data'!$B$7:$R$1700,5,0)</f>
        <v>4.2359999999999998</v>
      </c>
      <c r="E32" s="66">
        <f t="shared" si="0"/>
        <v>22</v>
      </c>
      <c r="F32" s="65">
        <f>VLOOKUP($A32,'Return Data'!$B$7:$R$1700,6,0)</f>
        <v>-1.2474000000000001</v>
      </c>
      <c r="G32" s="66">
        <f t="shared" si="1"/>
        <v>24</v>
      </c>
      <c r="H32" s="65">
        <f>VLOOKUP($A32,'Return Data'!$B$7:$R$1700,7,0)</f>
        <v>0.8206</v>
      </c>
      <c r="I32" s="66">
        <f t="shared" si="2"/>
        <v>17</v>
      </c>
      <c r="J32" s="65">
        <f>VLOOKUP($A32,'Return Data'!$B$7:$R$1700,8,0)</f>
        <v>2.6040999999999999</v>
      </c>
      <c r="K32" s="66">
        <f t="shared" si="3"/>
        <v>9</v>
      </c>
      <c r="L32" s="65">
        <f>VLOOKUP($A32,'Return Data'!$B$7:$R$1700,9,0)</f>
        <v>7.9607999999999999</v>
      </c>
      <c r="M32" s="66">
        <f t="shared" si="4"/>
        <v>14</v>
      </c>
      <c r="N32" s="65">
        <f>VLOOKUP($A32,'Return Data'!$B$7:$R$1700,10,0)</f>
        <v>11.8683</v>
      </c>
      <c r="O32" s="66">
        <f t="shared" si="5"/>
        <v>12</v>
      </c>
      <c r="P32" s="65">
        <f>VLOOKUP($A32,'Return Data'!$B$7:$R$1700,11,0)</f>
        <v>9.0260999999999996</v>
      </c>
      <c r="Q32" s="66">
        <f t="shared" si="6"/>
        <v>8</v>
      </c>
      <c r="R32" s="65">
        <f>VLOOKUP($A32,'Return Data'!$B$7:$R$1700,12,0)</f>
        <v>8.2166999999999994</v>
      </c>
      <c r="S32" s="66">
        <f t="shared" si="7"/>
        <v>8</v>
      </c>
      <c r="T32" s="65">
        <f>VLOOKUP($A32,'Return Data'!$B$7:$R$1700,13,0)</f>
        <v>8.3600999999999992</v>
      </c>
      <c r="U32" s="66">
        <f t="shared" si="8"/>
        <v>11</v>
      </c>
      <c r="V32" s="65">
        <f>VLOOKUP($A32,'Return Data'!$B$7:$R$1700,17,0)</f>
        <v>5.2954999999999997</v>
      </c>
      <c r="W32" s="66">
        <f t="shared" si="9"/>
        <v>18</v>
      </c>
      <c r="X32" s="65">
        <f>VLOOKUP($A32,'Return Data'!$B$7:$R$1700,14,0)</f>
        <v>5.7239000000000004</v>
      </c>
      <c r="Y32" s="66">
        <f t="shared" si="10"/>
        <v>18</v>
      </c>
      <c r="Z32" s="65">
        <f>VLOOKUP($A32,'Return Data'!$B$7:$R$1700,16,0)</f>
        <v>7.6139000000000001</v>
      </c>
      <c r="AA32" s="67">
        <f t="shared" si="11"/>
        <v>13</v>
      </c>
    </row>
    <row r="33" spans="1:27" x14ac:dyDescent="0.3">
      <c r="A33" s="63" t="s">
        <v>1100</v>
      </c>
      <c r="B33" s="64">
        <f>VLOOKUP($A33,'Return Data'!$B$7:$R$1700,3,0)</f>
        <v>44041</v>
      </c>
      <c r="C33" s="65">
        <f>VLOOKUP($A33,'Return Data'!$B$7:$R$1700,4,0)</f>
        <v>31.1722</v>
      </c>
      <c r="D33" s="65">
        <f>VLOOKUP($A33,'Return Data'!$B$7:$R$1700,5,0)</f>
        <v>0</v>
      </c>
      <c r="E33" s="66">
        <f t="shared" si="0"/>
        <v>27</v>
      </c>
      <c r="F33" s="65">
        <f>VLOOKUP($A33,'Return Data'!$B$7:$R$1700,6,0)</f>
        <v>0</v>
      </c>
      <c r="G33" s="66">
        <f t="shared" si="1"/>
        <v>12</v>
      </c>
      <c r="H33" s="65">
        <f>VLOOKUP($A33,'Return Data'!$B$7:$R$1700,7,0)</f>
        <v>0</v>
      </c>
      <c r="I33" s="66">
        <f t="shared" si="2"/>
        <v>25</v>
      </c>
      <c r="J33" s="65">
        <f>VLOOKUP($A33,'Return Data'!$B$7:$R$1700,8,0)</f>
        <v>0</v>
      </c>
      <c r="K33" s="66">
        <f t="shared" si="3"/>
        <v>25</v>
      </c>
      <c r="L33" s="65">
        <f>VLOOKUP($A33,'Return Data'!$B$7:$R$1700,9,0)</f>
        <v>-83.574600000000004</v>
      </c>
      <c r="M33" s="66">
        <f t="shared" si="4"/>
        <v>26</v>
      </c>
      <c r="N33" s="65">
        <f>VLOOKUP($A33,'Return Data'!$B$7:$R$1700,10,0)</f>
        <v>-82.119399999999999</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-33.014000000000003</v>
      </c>
      <c r="U33" s="66">
        <f t="shared" si="8"/>
        <v>27</v>
      </c>
      <c r="V33" s="65"/>
      <c r="W33" s="66"/>
      <c r="X33" s="65"/>
      <c r="Y33" s="66"/>
      <c r="Z33" s="65">
        <f>VLOOKUP($A33,'Return Data'!$B$7:$R$1700,16,0)</f>
        <v>-29.587599999999998</v>
      </c>
      <c r="AA33" s="67">
        <f t="shared" si="11"/>
        <v>27</v>
      </c>
    </row>
    <row r="34" spans="1:27" x14ac:dyDescent="0.3">
      <c r="A34" s="63" t="s">
        <v>1104</v>
      </c>
      <c r="B34" s="64">
        <f>VLOOKUP($A34,'Return Data'!$B$7:$R$1700,3,0)</f>
        <v>44041</v>
      </c>
      <c r="C34" s="65">
        <f>VLOOKUP($A34,'Return Data'!$B$7:$R$1700,4,0)</f>
        <v>2544.3968</v>
      </c>
      <c r="D34" s="65">
        <f>VLOOKUP($A34,'Return Data'!$B$7:$R$1700,5,0)</f>
        <v>12.547800000000001</v>
      </c>
      <c r="E34" s="66">
        <f t="shared" si="0"/>
        <v>3</v>
      </c>
      <c r="F34" s="65">
        <f>VLOOKUP($A34,'Return Data'!$B$7:$R$1700,6,0)</f>
        <v>1.0918000000000001</v>
      </c>
      <c r="G34" s="66">
        <f t="shared" si="1"/>
        <v>4</v>
      </c>
      <c r="H34" s="65">
        <f>VLOOKUP($A34,'Return Data'!$B$7:$R$1700,7,0)</f>
        <v>2.4239999999999999</v>
      </c>
      <c r="I34" s="66">
        <f t="shared" si="2"/>
        <v>6</v>
      </c>
      <c r="J34" s="65">
        <f>VLOOKUP($A34,'Return Data'!$B$7:$R$1700,8,0)</f>
        <v>2.6861999999999999</v>
      </c>
      <c r="K34" s="66">
        <f t="shared" si="3"/>
        <v>7</v>
      </c>
      <c r="L34" s="65">
        <f>VLOOKUP($A34,'Return Data'!$B$7:$R$1700,9,0)</f>
        <v>8.4016000000000002</v>
      </c>
      <c r="M34" s="66">
        <f t="shared" si="4"/>
        <v>11</v>
      </c>
      <c r="N34" s="65">
        <f>VLOOKUP($A34,'Return Data'!$B$7:$R$1700,10,0)</f>
        <v>11.865500000000001</v>
      </c>
      <c r="O34" s="66">
        <f t="shared" si="5"/>
        <v>13</v>
      </c>
      <c r="P34" s="65">
        <f>VLOOKUP($A34,'Return Data'!$B$7:$R$1700,11,0)</f>
        <v>9.2657000000000007</v>
      </c>
      <c r="Q34" s="66">
        <f t="shared" si="6"/>
        <v>5</v>
      </c>
      <c r="R34" s="65">
        <f>VLOOKUP($A34,'Return Data'!$B$7:$R$1700,12,0)</f>
        <v>8.4085000000000001</v>
      </c>
      <c r="S34" s="66">
        <f t="shared" si="7"/>
        <v>4</v>
      </c>
      <c r="T34" s="65">
        <f>VLOOKUP($A34,'Return Data'!$B$7:$R$1700,13,0)</f>
        <v>8.5518999999999998</v>
      </c>
      <c r="U34" s="66">
        <f t="shared" si="8"/>
        <v>7</v>
      </c>
      <c r="V34" s="65">
        <f>VLOOKUP($A34,'Return Data'!$B$7:$R$1700,17,0)</f>
        <v>1.9991000000000001</v>
      </c>
      <c r="W34" s="66">
        <f>RANK(V34,V$8:V$34,0)</f>
        <v>20</v>
      </c>
      <c r="X34" s="65">
        <f>VLOOKUP($A34,'Return Data'!$B$7:$R$1700,14,0)</f>
        <v>3.4813000000000001</v>
      </c>
      <c r="Y34" s="66">
        <f>RANK(X34,X$8:X$34,0)</f>
        <v>20</v>
      </c>
      <c r="Z34" s="65">
        <f>VLOOKUP($A34,'Return Data'!$B$7:$R$1700,16,0)</f>
        <v>7.2873999999999999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8.0749037037037041</v>
      </c>
      <c r="E36" s="74"/>
      <c r="F36" s="75">
        <f>AVERAGE(F8:F34)</f>
        <v>0.30608888888888891</v>
      </c>
      <c r="G36" s="74"/>
      <c r="H36" s="75">
        <f>AVERAGE(H8:H34)</f>
        <v>1.4427629629629626</v>
      </c>
      <c r="I36" s="74"/>
      <c r="J36" s="75">
        <f>AVERAGE(J8:J34)</f>
        <v>25.821485185185178</v>
      </c>
      <c r="K36" s="74"/>
      <c r="L36" s="75">
        <f>AVERAGE(L8:L34)</f>
        <v>27.516144444444439</v>
      </c>
      <c r="M36" s="74"/>
      <c r="N36" s="75">
        <f>AVERAGE(N8:N34)</f>
        <v>11.43604074074074</v>
      </c>
      <c r="O36" s="74"/>
      <c r="P36" s="75">
        <f>AVERAGE(P8:P34)</f>
        <v>4.9941592592592601</v>
      </c>
      <c r="Q36" s="74"/>
      <c r="R36" s="75">
        <f>AVERAGE(R8:R34)</f>
        <v>4.3886888888888889</v>
      </c>
      <c r="S36" s="74"/>
      <c r="T36" s="75">
        <f>AVERAGE(T8:T34)</f>
        <v>4.6080222222222211</v>
      </c>
      <c r="U36" s="74"/>
      <c r="V36" s="75">
        <f>AVERAGE(V8:V34)</f>
        <v>4.5026307692307688</v>
      </c>
      <c r="W36" s="74"/>
      <c r="X36" s="75">
        <f>AVERAGE(X8:X34)</f>
        <v>5.0191999999999997</v>
      </c>
      <c r="Y36" s="74"/>
      <c r="Z36" s="75">
        <f>AVERAGE(Z8:Z34)</f>
        <v>5.6722555555555552</v>
      </c>
      <c r="AA36" s="76"/>
    </row>
    <row r="37" spans="1:27" x14ac:dyDescent="0.3">
      <c r="A37" s="73" t="s">
        <v>28</v>
      </c>
      <c r="B37" s="74"/>
      <c r="C37" s="74"/>
      <c r="D37" s="75">
        <f>MIN(D8:D34)</f>
        <v>0</v>
      </c>
      <c r="E37" s="74"/>
      <c r="F37" s="75">
        <f>MIN(F8:F34)</f>
        <v>-1.9883</v>
      </c>
      <c r="G37" s="74"/>
      <c r="H37" s="75">
        <f>MIN(H8:H34)</f>
        <v>-0.45689999999999997</v>
      </c>
      <c r="I37" s="74"/>
      <c r="J37" s="75">
        <f>MIN(J8:J34)</f>
        <v>-19.560199999999998</v>
      </c>
      <c r="K37" s="74"/>
      <c r="L37" s="75">
        <f>MIN(L8:L34)</f>
        <v>-84.4495</v>
      </c>
      <c r="M37" s="74"/>
      <c r="N37" s="75">
        <f>MIN(N8:N34)</f>
        <v>-82.119399999999999</v>
      </c>
      <c r="O37" s="74"/>
      <c r="P37" s="75">
        <f>MIN(P8:P34)</f>
        <v>-41.059699999999999</v>
      </c>
      <c r="Q37" s="74"/>
      <c r="R37" s="75">
        <f>MIN(R8:R34)</f>
        <v>-40.742800000000003</v>
      </c>
      <c r="S37" s="74"/>
      <c r="T37" s="75">
        <f>MIN(T8:T34)</f>
        <v>-33.014000000000003</v>
      </c>
      <c r="U37" s="74"/>
      <c r="V37" s="75">
        <f>MIN(V8:V34)</f>
        <v>-16.1114</v>
      </c>
      <c r="W37" s="74"/>
      <c r="X37" s="75">
        <f>MIN(X8:X34)</f>
        <v>-9.1523000000000003</v>
      </c>
      <c r="Y37" s="74"/>
      <c r="Z37" s="75">
        <f>MIN(Z8:Z34)</f>
        <v>-29.587599999999998</v>
      </c>
      <c r="AA37" s="76"/>
    </row>
    <row r="38" spans="1:27" ht="15" thickBot="1" x14ac:dyDescent="0.35">
      <c r="A38" s="77" t="s">
        <v>29</v>
      </c>
      <c r="B38" s="78"/>
      <c r="C38" s="78"/>
      <c r="D38" s="79">
        <f>MAX(D8:D34)</f>
        <v>26.701599999999999</v>
      </c>
      <c r="E38" s="78"/>
      <c r="F38" s="79">
        <f>MAX(F8:F34)</f>
        <v>7.5387000000000004</v>
      </c>
      <c r="G38" s="78"/>
      <c r="H38" s="79">
        <f>MAX(H8:H34)</f>
        <v>5.5975000000000001</v>
      </c>
      <c r="I38" s="78"/>
      <c r="J38" s="79">
        <f>MAX(J8:J34)</f>
        <v>668.23130000000003</v>
      </c>
      <c r="K38" s="78"/>
      <c r="L38" s="79">
        <f>MAX(L8:L34)</f>
        <v>319.49209999999999</v>
      </c>
      <c r="M38" s="78"/>
      <c r="N38" s="79">
        <f>MAX(N8:N34)</f>
        <v>90.964200000000005</v>
      </c>
      <c r="O38" s="78"/>
      <c r="P38" s="79">
        <f>MAX(P8:P34)</f>
        <v>48.198900000000002</v>
      </c>
      <c r="Q38" s="78"/>
      <c r="R38" s="79">
        <f>MAX(R8:R34)</f>
        <v>34.214300000000001</v>
      </c>
      <c r="S38" s="78"/>
      <c r="T38" s="79">
        <f>MAX(T8:T34)</f>
        <v>18.096499999999999</v>
      </c>
      <c r="U38" s="78"/>
      <c r="V38" s="79">
        <f>MAX(V8:V34)</f>
        <v>8.7964000000000002</v>
      </c>
      <c r="W38" s="78"/>
      <c r="X38" s="79">
        <f>MAX(X8:X34)</f>
        <v>7.9725000000000001</v>
      </c>
      <c r="Y38" s="78"/>
      <c r="Z38" s="79">
        <f>MAX(Z8:Z34)</f>
        <v>8.2654999999999994</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44041</v>
      </c>
      <c r="C8" s="65">
        <f>VLOOKUP($A8,'Return Data'!$B$7:$R$1700,4,0)</f>
        <v>211.76</v>
      </c>
      <c r="D8" s="65">
        <f>VLOOKUP($A8,'Return Data'!$B$7:$R$1700,10,0)</f>
        <v>15.614800000000001</v>
      </c>
      <c r="E8" s="66">
        <f>RANK(D8,D$8:D$36,0)</f>
        <v>5</v>
      </c>
      <c r="F8" s="65">
        <f>VLOOKUP($A8,'Return Data'!$B$7:$R$1700,11,0)</f>
        <v>-9.4656000000000002</v>
      </c>
      <c r="G8" s="66">
        <f>RANK(F8,F$8:F$36,0)</f>
        <v>19</v>
      </c>
      <c r="H8" s="65">
        <f>VLOOKUP($A8,'Return Data'!$B$7:$R$1700,12,0)</f>
        <v>-6.1970999999999998</v>
      </c>
      <c r="I8" s="66">
        <f>RANK(H8,H$8:H$36,0)</f>
        <v>17</v>
      </c>
      <c r="J8" s="65">
        <f>VLOOKUP($A8,'Return Data'!$B$7:$R$1700,13,0)</f>
        <v>-2.6391</v>
      </c>
      <c r="K8" s="66">
        <f>RANK(J8,J$8:J$36,0)</f>
        <v>24</v>
      </c>
      <c r="L8" s="65">
        <f>VLOOKUP($A8,'Return Data'!$B$7:$R$1700,17,0)</f>
        <v>-2.6663000000000001</v>
      </c>
      <c r="M8" s="66">
        <f>RANK(L8,L$8:L$36,0)</f>
        <v>22</v>
      </c>
      <c r="N8" s="65">
        <f>VLOOKUP($A8,'Return Data'!$B$7:$R$1700,14,0)</f>
        <v>0.17979999999999999</v>
      </c>
      <c r="O8" s="66">
        <f>RANK(N8,N$8:N$36,0)</f>
        <v>24</v>
      </c>
      <c r="P8" s="65">
        <f>VLOOKUP($A8,'Return Data'!$B$7:$R$1700,15,0)</f>
        <v>5.0361000000000002</v>
      </c>
      <c r="Q8" s="66">
        <f>RANK(P8,P$8:P$36,0)</f>
        <v>15</v>
      </c>
      <c r="R8" s="65">
        <f>VLOOKUP($A8,'Return Data'!$B$7:$R$1700,16,0)</f>
        <v>18.566500000000001</v>
      </c>
      <c r="S8" s="67">
        <f>RANK(R8,R$8:R$36,0)</f>
        <v>5</v>
      </c>
    </row>
    <row r="9" spans="1:20" x14ac:dyDescent="0.3">
      <c r="A9" s="63" t="s">
        <v>978</v>
      </c>
      <c r="B9" s="64">
        <f>VLOOKUP($A9,'Return Data'!$B$7:$R$1700,3,0)</f>
        <v>44041</v>
      </c>
      <c r="C9" s="65">
        <f>VLOOKUP($A9,'Return Data'!$B$7:$R$1700,4,0)</f>
        <v>30.34</v>
      </c>
      <c r="D9" s="65">
        <f>VLOOKUP($A9,'Return Data'!$B$7:$R$1700,10,0)</f>
        <v>9.7287999999999997</v>
      </c>
      <c r="E9" s="66">
        <f t="shared" ref="E9:E36" si="0">RANK(D9,D$8:D$36,0)</f>
        <v>29</v>
      </c>
      <c r="F9" s="65">
        <f>VLOOKUP($A9,'Return Data'!$B$7:$R$1700,11,0)</f>
        <v>-6.1553000000000004</v>
      </c>
      <c r="G9" s="66">
        <f t="shared" ref="G9:G36" si="1">RANK(F9,F$8:F$36,0)</f>
        <v>6</v>
      </c>
      <c r="H9" s="65">
        <f>VLOOKUP($A9,'Return Data'!$B$7:$R$1700,12,0)</f>
        <v>-3.468</v>
      </c>
      <c r="I9" s="66">
        <f t="shared" ref="I9:I36" si="2">RANK(H9,H$8:H$36,0)</f>
        <v>6</v>
      </c>
      <c r="J9" s="65">
        <f>VLOOKUP($A9,'Return Data'!$B$7:$R$1700,13,0)</f>
        <v>5.1281999999999996</v>
      </c>
      <c r="K9" s="66">
        <f t="shared" ref="K9:K36" si="3">RANK(J9,J$8:J$36,0)</f>
        <v>3</v>
      </c>
      <c r="L9" s="65">
        <f>VLOOKUP($A9,'Return Data'!$B$7:$R$1700,17,0)</f>
        <v>3.1103000000000001</v>
      </c>
      <c r="M9" s="66">
        <f t="shared" ref="M9:M36" si="4">RANK(L9,L$8:L$36,0)</f>
        <v>3</v>
      </c>
      <c r="N9" s="65">
        <f>VLOOKUP($A9,'Return Data'!$B$7:$R$1700,14,0)</f>
        <v>9.0107999999999997</v>
      </c>
      <c r="O9" s="66">
        <f t="shared" ref="O9:O36" si="5">RANK(N9,N$8:N$36,0)</f>
        <v>1</v>
      </c>
      <c r="P9" s="65">
        <f>VLOOKUP($A9,'Return Data'!$B$7:$R$1700,15,0)</f>
        <v>8.9995999999999992</v>
      </c>
      <c r="Q9" s="66">
        <f t="shared" ref="Q9:Q36" si="6">RANK(P9,P$8:P$36,0)</f>
        <v>1</v>
      </c>
      <c r="R9" s="65">
        <f>VLOOKUP($A9,'Return Data'!$B$7:$R$1700,16,0)</f>
        <v>11.0715</v>
      </c>
      <c r="S9" s="67">
        <f t="shared" ref="S9:S36" si="7">RANK(R9,R$8:R$36,0)</f>
        <v>15</v>
      </c>
    </row>
    <row r="10" spans="1:20" x14ac:dyDescent="0.3">
      <c r="A10" s="63" t="s">
        <v>979</v>
      </c>
      <c r="B10" s="64">
        <f>VLOOKUP($A10,'Return Data'!$B$7:$R$1700,3,0)</f>
        <v>44041</v>
      </c>
      <c r="C10" s="65">
        <f>VLOOKUP($A10,'Return Data'!$B$7:$R$1700,4,0)</f>
        <v>14.4</v>
      </c>
      <c r="D10" s="65">
        <f>VLOOKUP($A10,'Return Data'!$B$7:$R$1700,10,0)</f>
        <v>13.7441</v>
      </c>
      <c r="E10" s="66">
        <f t="shared" si="0"/>
        <v>14</v>
      </c>
      <c r="F10" s="65">
        <f>VLOOKUP($A10,'Return Data'!$B$7:$R$1700,11,0)</f>
        <v>-7.1566999999999998</v>
      </c>
      <c r="G10" s="66">
        <f t="shared" si="1"/>
        <v>9</v>
      </c>
      <c r="H10" s="65">
        <f>VLOOKUP($A10,'Return Data'!$B$7:$R$1700,12,0)</f>
        <v>-3.7433000000000001</v>
      </c>
      <c r="I10" s="66">
        <f t="shared" si="2"/>
        <v>9</v>
      </c>
      <c r="J10" s="65">
        <f>VLOOKUP($A10,'Return Data'!$B$7:$R$1700,13,0)</f>
        <v>2.5640999999999998</v>
      </c>
      <c r="K10" s="66">
        <f t="shared" si="3"/>
        <v>10</v>
      </c>
      <c r="L10" s="65">
        <f>VLOOKUP($A10,'Return Data'!$B$7:$R$1700,17,0)</f>
        <v>0.10390000000000001</v>
      </c>
      <c r="M10" s="66">
        <f t="shared" si="4"/>
        <v>8</v>
      </c>
      <c r="N10" s="65">
        <f>VLOOKUP($A10,'Return Data'!$B$7:$R$1700,14,0)</f>
        <v>1.7707999999999999</v>
      </c>
      <c r="O10" s="66">
        <f t="shared" si="5"/>
        <v>15</v>
      </c>
      <c r="P10" s="65">
        <f>VLOOKUP($A10,'Return Data'!$B$7:$R$1700,15,0)</f>
        <v>3.5036</v>
      </c>
      <c r="Q10" s="66">
        <f t="shared" si="6"/>
        <v>25</v>
      </c>
      <c r="R10" s="65">
        <f>VLOOKUP($A10,'Return Data'!$B$7:$R$1700,16,0)</f>
        <v>3.6726999999999999</v>
      </c>
      <c r="S10" s="67">
        <f t="shared" si="7"/>
        <v>27</v>
      </c>
    </row>
    <row r="11" spans="1:20" x14ac:dyDescent="0.3">
      <c r="A11" s="63" t="s">
        <v>981</v>
      </c>
      <c r="B11" s="64">
        <f>VLOOKUP($A11,'Return Data'!$B$7:$R$1700,3,0)</f>
        <v>44041</v>
      </c>
      <c r="C11" s="65">
        <f>VLOOKUP($A11,'Return Data'!$B$7:$R$1700,4,0)</f>
        <v>93.28</v>
      </c>
      <c r="D11" s="65">
        <f>VLOOKUP($A11,'Return Data'!$B$7:$R$1700,10,0)</f>
        <v>13.231400000000001</v>
      </c>
      <c r="E11" s="66">
        <f t="shared" si="0"/>
        <v>16</v>
      </c>
      <c r="F11" s="65">
        <f>VLOOKUP($A11,'Return Data'!$B$7:$R$1700,11,0)</f>
        <v>-5.6539000000000001</v>
      </c>
      <c r="G11" s="66">
        <f t="shared" si="1"/>
        <v>4</v>
      </c>
      <c r="H11" s="65">
        <f>VLOOKUP($A11,'Return Data'!$B$7:$R$1700,12,0)</f>
        <v>-2.6711</v>
      </c>
      <c r="I11" s="66">
        <f t="shared" si="2"/>
        <v>5</v>
      </c>
      <c r="J11" s="65">
        <f>VLOOKUP($A11,'Return Data'!$B$7:$R$1700,13,0)</f>
        <v>5.1161000000000003</v>
      </c>
      <c r="K11" s="66">
        <f t="shared" si="3"/>
        <v>4</v>
      </c>
      <c r="L11" s="65">
        <f>VLOOKUP($A11,'Return Data'!$B$7:$R$1700,17,0)</f>
        <v>3.7694000000000001</v>
      </c>
      <c r="M11" s="66">
        <f t="shared" si="4"/>
        <v>2</v>
      </c>
      <c r="N11" s="65">
        <f>VLOOKUP($A11,'Return Data'!$B$7:$R$1700,14,0)</f>
        <v>4.5942999999999996</v>
      </c>
      <c r="O11" s="66">
        <f t="shared" si="5"/>
        <v>3</v>
      </c>
      <c r="P11" s="65">
        <f>VLOOKUP($A11,'Return Data'!$B$7:$R$1700,15,0)</f>
        <v>5.8855000000000004</v>
      </c>
      <c r="Q11" s="66">
        <f t="shared" si="6"/>
        <v>9</v>
      </c>
      <c r="R11" s="65">
        <f>VLOOKUP($A11,'Return Data'!$B$7:$R$1700,16,0)</f>
        <v>15.121499999999999</v>
      </c>
      <c r="S11" s="67">
        <f t="shared" si="7"/>
        <v>9</v>
      </c>
    </row>
    <row r="12" spans="1:20" x14ac:dyDescent="0.3">
      <c r="A12" s="63" t="s">
        <v>984</v>
      </c>
      <c r="B12" s="64">
        <f>VLOOKUP($A12,'Return Data'!$B$7:$R$1700,3,0)</f>
        <v>44041</v>
      </c>
      <c r="C12" s="65">
        <f>VLOOKUP($A12,'Return Data'!$B$7:$R$1700,4,0)</f>
        <v>26.75</v>
      </c>
      <c r="D12" s="65">
        <f>VLOOKUP($A12,'Return Data'!$B$7:$R$1700,10,0)</f>
        <v>12.869199999999999</v>
      </c>
      <c r="E12" s="66">
        <f t="shared" si="0"/>
        <v>21</v>
      </c>
      <c r="F12" s="65">
        <f>VLOOKUP($A12,'Return Data'!$B$7:$R$1700,11,0)</f>
        <v>-3.4296000000000002</v>
      </c>
      <c r="G12" s="66">
        <f t="shared" si="1"/>
        <v>2</v>
      </c>
      <c r="H12" s="65">
        <f>VLOOKUP($A12,'Return Data'!$B$7:$R$1700,12,0)</f>
        <v>1.1342000000000001</v>
      </c>
      <c r="I12" s="66">
        <f t="shared" si="2"/>
        <v>2</v>
      </c>
      <c r="J12" s="65">
        <f>VLOOKUP($A12,'Return Data'!$B$7:$R$1700,13,0)</f>
        <v>9.5413999999999994</v>
      </c>
      <c r="K12" s="66">
        <f t="shared" si="3"/>
        <v>1</v>
      </c>
      <c r="L12" s="65">
        <f>VLOOKUP($A12,'Return Data'!$B$7:$R$1700,17,0)</f>
        <v>4.5359999999999996</v>
      </c>
      <c r="M12" s="66">
        <f t="shared" si="4"/>
        <v>1</v>
      </c>
      <c r="N12" s="65">
        <f>VLOOKUP($A12,'Return Data'!$B$7:$R$1700,14,0)</f>
        <v>7.4074</v>
      </c>
      <c r="O12" s="66">
        <f t="shared" si="5"/>
        <v>2</v>
      </c>
      <c r="P12" s="65">
        <f>VLOOKUP($A12,'Return Data'!$B$7:$R$1700,15,0)</f>
        <v>8.1403999999999996</v>
      </c>
      <c r="Q12" s="66">
        <f t="shared" si="6"/>
        <v>3</v>
      </c>
      <c r="R12" s="65">
        <f>VLOOKUP($A12,'Return Data'!$B$7:$R$1700,16,0)</f>
        <v>10.396699999999999</v>
      </c>
      <c r="S12" s="67">
        <f t="shared" si="7"/>
        <v>16</v>
      </c>
    </row>
    <row r="13" spans="1:20" x14ac:dyDescent="0.3">
      <c r="A13" s="63" t="s">
        <v>986</v>
      </c>
      <c r="B13" s="64">
        <f>VLOOKUP($A13,'Return Data'!$B$7:$R$1700,3,0)</f>
        <v>44041</v>
      </c>
      <c r="C13" s="65">
        <f>VLOOKUP($A13,'Return Data'!$B$7:$R$1700,4,0)</f>
        <v>197.24</v>
      </c>
      <c r="D13" s="65">
        <f>VLOOKUP($A13,'Return Data'!$B$7:$R$1700,10,0)</f>
        <v>14.3447</v>
      </c>
      <c r="E13" s="66">
        <f t="shared" si="0"/>
        <v>13</v>
      </c>
      <c r="F13" s="65">
        <f>VLOOKUP($A13,'Return Data'!$B$7:$R$1700,11,0)</f>
        <v>-13.387499999999999</v>
      </c>
      <c r="G13" s="66">
        <f t="shared" si="1"/>
        <v>28</v>
      </c>
      <c r="H13" s="65">
        <f>VLOOKUP($A13,'Return Data'!$B$7:$R$1700,12,0)</f>
        <v>-10.391500000000001</v>
      </c>
      <c r="I13" s="66">
        <f t="shared" si="2"/>
        <v>26</v>
      </c>
      <c r="J13" s="65">
        <f>VLOOKUP($A13,'Return Data'!$B$7:$R$1700,13,0)</f>
        <v>-0.90380000000000005</v>
      </c>
      <c r="K13" s="66">
        <f t="shared" si="3"/>
        <v>20</v>
      </c>
      <c r="L13" s="65">
        <f>VLOOKUP($A13,'Return Data'!$B$7:$R$1700,17,0)</f>
        <v>-3.0565000000000002</v>
      </c>
      <c r="M13" s="66">
        <f t="shared" si="4"/>
        <v>25</v>
      </c>
      <c r="N13" s="65">
        <f>VLOOKUP($A13,'Return Data'!$B$7:$R$1700,14,0)</f>
        <v>0.29199999999999998</v>
      </c>
      <c r="O13" s="66">
        <f t="shared" si="5"/>
        <v>23</v>
      </c>
      <c r="P13" s="65">
        <f>VLOOKUP($A13,'Return Data'!$B$7:$R$1700,15,0)</f>
        <v>3.9664999999999999</v>
      </c>
      <c r="Q13" s="66">
        <f t="shared" si="6"/>
        <v>23</v>
      </c>
      <c r="R13" s="65">
        <f>VLOOKUP($A13,'Return Data'!$B$7:$R$1700,16,0)</f>
        <v>18.693000000000001</v>
      </c>
      <c r="S13" s="67">
        <f t="shared" si="7"/>
        <v>3</v>
      </c>
    </row>
    <row r="14" spans="1:20" x14ac:dyDescent="0.3">
      <c r="A14" s="63" t="s">
        <v>987</v>
      </c>
      <c r="B14" s="64">
        <f>VLOOKUP($A14,'Return Data'!$B$7:$R$1700,3,0)</f>
        <v>44041</v>
      </c>
      <c r="C14" s="65">
        <f>VLOOKUP($A14,'Return Data'!$B$7:$R$1700,4,0)</f>
        <v>35.57</v>
      </c>
      <c r="D14" s="65">
        <f>VLOOKUP($A14,'Return Data'!$B$7:$R$1700,10,0)</f>
        <v>15.599600000000001</v>
      </c>
      <c r="E14" s="66">
        <f t="shared" si="0"/>
        <v>6</v>
      </c>
      <c r="F14" s="65">
        <f>VLOOKUP($A14,'Return Data'!$B$7:$R$1700,11,0)</f>
        <v>-7.8497000000000003</v>
      </c>
      <c r="G14" s="66">
        <f t="shared" si="1"/>
        <v>11</v>
      </c>
      <c r="H14" s="65">
        <f>VLOOKUP($A14,'Return Data'!$B$7:$R$1700,12,0)</f>
        <v>-3.6042999999999998</v>
      </c>
      <c r="I14" s="66">
        <f t="shared" si="2"/>
        <v>7</v>
      </c>
      <c r="J14" s="65">
        <f>VLOOKUP($A14,'Return Data'!$B$7:$R$1700,13,0)</f>
        <v>2.8628999999999998</v>
      </c>
      <c r="K14" s="66">
        <f t="shared" si="3"/>
        <v>9</v>
      </c>
      <c r="L14" s="65">
        <f>VLOOKUP($A14,'Return Data'!$B$7:$R$1700,17,0)</f>
        <v>-0.62409999999999999</v>
      </c>
      <c r="M14" s="66">
        <f t="shared" si="4"/>
        <v>12</v>
      </c>
      <c r="N14" s="65">
        <f>VLOOKUP($A14,'Return Data'!$B$7:$R$1700,14,0)</f>
        <v>4.4580000000000002</v>
      </c>
      <c r="O14" s="66">
        <f t="shared" si="5"/>
        <v>4</v>
      </c>
      <c r="P14" s="65">
        <f>VLOOKUP($A14,'Return Data'!$B$7:$R$1700,15,0)</f>
        <v>6.1532999999999998</v>
      </c>
      <c r="Q14" s="66">
        <f t="shared" si="6"/>
        <v>7</v>
      </c>
      <c r="R14" s="65">
        <f>VLOOKUP($A14,'Return Data'!$B$7:$R$1700,16,0)</f>
        <v>11.9964</v>
      </c>
      <c r="S14" s="67">
        <f t="shared" si="7"/>
        <v>13</v>
      </c>
    </row>
    <row r="15" spans="1:20" x14ac:dyDescent="0.3">
      <c r="A15" s="63" t="s">
        <v>989</v>
      </c>
      <c r="B15" s="64">
        <f>VLOOKUP($A15,'Return Data'!$B$7:$R$1700,3,0)</f>
        <v>44041</v>
      </c>
      <c r="C15" s="65">
        <f>VLOOKUP($A15,'Return Data'!$B$7:$R$1700,4,0)</f>
        <v>22.3018</v>
      </c>
      <c r="D15" s="65">
        <f>VLOOKUP($A15,'Return Data'!$B$7:$R$1700,10,0)</f>
        <v>16.193899999999999</v>
      </c>
      <c r="E15" s="66">
        <f t="shared" si="0"/>
        <v>3</v>
      </c>
      <c r="F15" s="65">
        <f>VLOOKUP($A15,'Return Data'!$B$7:$R$1700,11,0)</f>
        <v>-8.8981999999999992</v>
      </c>
      <c r="G15" s="66">
        <f t="shared" si="1"/>
        <v>16</v>
      </c>
      <c r="H15" s="65">
        <f>VLOOKUP($A15,'Return Data'!$B$7:$R$1700,12,0)</f>
        <v>-4.9316000000000004</v>
      </c>
      <c r="I15" s="66">
        <f t="shared" si="2"/>
        <v>15</v>
      </c>
      <c r="J15" s="65">
        <f>VLOOKUP($A15,'Return Data'!$B$7:$R$1700,13,0)</f>
        <v>-0.50060000000000004</v>
      </c>
      <c r="K15" s="66">
        <f t="shared" si="3"/>
        <v>17</v>
      </c>
      <c r="L15" s="65">
        <f>VLOOKUP($A15,'Return Data'!$B$7:$R$1700,17,0)</f>
        <v>-1.7777000000000001</v>
      </c>
      <c r="M15" s="66">
        <f t="shared" si="4"/>
        <v>20</v>
      </c>
      <c r="N15" s="65">
        <f>VLOOKUP($A15,'Return Data'!$B$7:$R$1700,14,0)</f>
        <v>0.3473</v>
      </c>
      <c r="O15" s="66">
        <f t="shared" si="5"/>
        <v>22</v>
      </c>
      <c r="P15" s="65">
        <f>VLOOKUP($A15,'Return Data'!$B$7:$R$1700,15,0)</f>
        <v>5.5477999999999996</v>
      </c>
      <c r="Q15" s="66">
        <f t="shared" si="6"/>
        <v>11</v>
      </c>
      <c r="R15" s="65">
        <f>VLOOKUP($A15,'Return Data'!$B$7:$R$1700,16,0)</f>
        <v>9.4964999999999993</v>
      </c>
      <c r="S15" s="67">
        <f t="shared" si="7"/>
        <v>19</v>
      </c>
    </row>
    <row r="16" spans="1:20" x14ac:dyDescent="0.3">
      <c r="A16" s="63" t="s">
        <v>991</v>
      </c>
      <c r="B16" s="64">
        <f>VLOOKUP($A16,'Return Data'!$B$7:$R$1700,3,0)</f>
        <v>44041</v>
      </c>
      <c r="C16" s="65">
        <f>VLOOKUP($A16,'Return Data'!$B$7:$R$1700,4,0)</f>
        <v>1009.69025383848</v>
      </c>
      <c r="D16" s="65">
        <f>VLOOKUP($A16,'Return Data'!$B$7:$R$1700,10,0)</f>
        <v>13.2181</v>
      </c>
      <c r="E16" s="66">
        <f t="shared" si="0"/>
        <v>18</v>
      </c>
      <c r="F16" s="65">
        <f>VLOOKUP($A16,'Return Data'!$B$7:$R$1700,11,0)</f>
        <v>-11.802099999999999</v>
      </c>
      <c r="G16" s="66">
        <f t="shared" si="1"/>
        <v>25</v>
      </c>
      <c r="H16" s="65">
        <f>VLOOKUP($A16,'Return Data'!$B$7:$R$1700,12,0)</f>
        <v>-6.8388999999999998</v>
      </c>
      <c r="I16" s="66">
        <f t="shared" si="2"/>
        <v>20</v>
      </c>
      <c r="J16" s="65">
        <f>VLOOKUP($A16,'Return Data'!$B$7:$R$1700,13,0)</f>
        <v>-4.3186</v>
      </c>
      <c r="K16" s="66">
        <f t="shared" si="3"/>
        <v>25</v>
      </c>
      <c r="L16" s="65">
        <f>VLOOKUP($A16,'Return Data'!$B$7:$R$1700,17,0)</f>
        <v>-4.2972999999999999</v>
      </c>
      <c r="M16" s="66">
        <f t="shared" si="4"/>
        <v>27</v>
      </c>
      <c r="N16" s="65">
        <f>VLOOKUP($A16,'Return Data'!$B$7:$R$1700,14,0)</f>
        <v>-1.6883999999999999</v>
      </c>
      <c r="O16" s="66">
        <f t="shared" si="5"/>
        <v>28</v>
      </c>
      <c r="P16" s="65">
        <f>VLOOKUP($A16,'Return Data'!$B$7:$R$1700,15,0)</f>
        <v>3.0855000000000001</v>
      </c>
      <c r="Q16" s="66">
        <f t="shared" si="6"/>
        <v>26</v>
      </c>
      <c r="R16" s="65">
        <f>VLOOKUP($A16,'Return Data'!$B$7:$R$1700,16,0)</f>
        <v>18.8855</v>
      </c>
      <c r="S16" s="67">
        <f t="shared" si="7"/>
        <v>1</v>
      </c>
    </row>
    <row r="17" spans="1:19" x14ac:dyDescent="0.3">
      <c r="A17" s="63" t="s">
        <v>993</v>
      </c>
      <c r="B17" s="64">
        <f>VLOOKUP($A17,'Return Data'!$B$7:$R$1700,3,0)</f>
        <v>44041</v>
      </c>
      <c r="C17" s="65">
        <f>VLOOKUP($A17,'Return Data'!$B$7:$R$1700,4,0)</f>
        <v>526.614755260219</v>
      </c>
      <c r="D17" s="65">
        <f>VLOOKUP($A17,'Return Data'!$B$7:$R$1700,10,0)</f>
        <v>13.1404</v>
      </c>
      <c r="E17" s="66">
        <f t="shared" si="0"/>
        <v>19</v>
      </c>
      <c r="F17" s="65">
        <f>VLOOKUP($A17,'Return Data'!$B$7:$R$1700,11,0)</f>
        <v>-13.3474</v>
      </c>
      <c r="G17" s="66">
        <f t="shared" si="1"/>
        <v>27</v>
      </c>
      <c r="H17" s="65">
        <f>VLOOKUP($A17,'Return Data'!$B$7:$R$1700,12,0)</f>
        <v>-12.1936</v>
      </c>
      <c r="I17" s="66">
        <f t="shared" si="2"/>
        <v>28</v>
      </c>
      <c r="J17" s="65">
        <f>VLOOKUP($A17,'Return Data'!$B$7:$R$1700,13,0)</f>
        <v>-11.085800000000001</v>
      </c>
      <c r="K17" s="66">
        <f t="shared" si="3"/>
        <v>28</v>
      </c>
      <c r="L17" s="65">
        <f>VLOOKUP($A17,'Return Data'!$B$7:$R$1700,17,0)</f>
        <v>-3.3203999999999998</v>
      </c>
      <c r="M17" s="66">
        <f t="shared" si="4"/>
        <v>26</v>
      </c>
      <c r="N17" s="65">
        <f>VLOOKUP($A17,'Return Data'!$B$7:$R$1700,14,0)</f>
        <v>-0.72089999999999999</v>
      </c>
      <c r="O17" s="66">
        <f t="shared" si="5"/>
        <v>25</v>
      </c>
      <c r="P17" s="65">
        <f>VLOOKUP($A17,'Return Data'!$B$7:$R$1700,15,0)</f>
        <v>4.7290000000000001</v>
      </c>
      <c r="Q17" s="66">
        <f t="shared" si="6"/>
        <v>17</v>
      </c>
      <c r="R17" s="65">
        <f>VLOOKUP($A17,'Return Data'!$B$7:$R$1700,16,0)</f>
        <v>18.025400000000001</v>
      </c>
      <c r="S17" s="67">
        <f t="shared" si="7"/>
        <v>6</v>
      </c>
    </row>
    <row r="18" spans="1:19" x14ac:dyDescent="0.3">
      <c r="A18" s="63" t="s">
        <v>995</v>
      </c>
      <c r="B18" s="64">
        <f>VLOOKUP($A18,'Return Data'!$B$7:$R$1700,3,0)</f>
        <v>44041</v>
      </c>
      <c r="C18" s="65">
        <f>VLOOKUP($A18,'Return Data'!$B$7:$R$1700,4,0)</f>
        <v>208.98259999999999</v>
      </c>
      <c r="D18" s="65">
        <f>VLOOKUP($A18,'Return Data'!$B$7:$R$1700,10,0)</f>
        <v>14.4618</v>
      </c>
      <c r="E18" s="66">
        <f t="shared" si="0"/>
        <v>12</v>
      </c>
      <c r="F18" s="65">
        <f>VLOOKUP($A18,'Return Data'!$B$7:$R$1700,11,0)</f>
        <v>-8.1816999999999993</v>
      </c>
      <c r="G18" s="66">
        <f t="shared" si="1"/>
        <v>14</v>
      </c>
      <c r="H18" s="65">
        <f>VLOOKUP($A18,'Return Data'!$B$7:$R$1700,12,0)</f>
        <v>-4.5163000000000002</v>
      </c>
      <c r="I18" s="66">
        <f t="shared" si="2"/>
        <v>11</v>
      </c>
      <c r="J18" s="65">
        <f>VLOOKUP($A18,'Return Data'!$B$7:$R$1700,13,0)</f>
        <v>0.24990000000000001</v>
      </c>
      <c r="K18" s="66">
        <f t="shared" si="3"/>
        <v>15</v>
      </c>
      <c r="L18" s="65">
        <f>VLOOKUP($A18,'Return Data'!$B$7:$R$1700,17,0)</f>
        <v>-0.62260000000000004</v>
      </c>
      <c r="M18" s="66">
        <f t="shared" si="4"/>
        <v>11</v>
      </c>
      <c r="N18" s="65">
        <f>VLOOKUP($A18,'Return Data'!$B$7:$R$1700,14,0)</f>
        <v>2.4013</v>
      </c>
      <c r="O18" s="66">
        <f t="shared" si="5"/>
        <v>13</v>
      </c>
      <c r="P18" s="65">
        <f>VLOOKUP($A18,'Return Data'!$B$7:$R$1700,15,0)</f>
        <v>6.7389999999999999</v>
      </c>
      <c r="Q18" s="66">
        <f t="shared" si="6"/>
        <v>4</v>
      </c>
      <c r="R18" s="65">
        <f>VLOOKUP($A18,'Return Data'!$B$7:$R$1700,16,0)</f>
        <v>18.797799999999999</v>
      </c>
      <c r="S18" s="67">
        <f t="shared" si="7"/>
        <v>2</v>
      </c>
    </row>
    <row r="19" spans="1:19" x14ac:dyDescent="0.3">
      <c r="A19" s="63" t="s">
        <v>997</v>
      </c>
      <c r="B19" s="64">
        <f>VLOOKUP($A19,'Return Data'!$B$7:$R$1700,3,0)</f>
        <v>44041</v>
      </c>
      <c r="C19" s="65">
        <f>VLOOKUP($A19,'Return Data'!$B$7:$R$1700,4,0)</f>
        <v>40.700000000000003</v>
      </c>
      <c r="D19" s="65">
        <f>VLOOKUP($A19,'Return Data'!$B$7:$R$1700,10,0)</f>
        <v>15.987500000000001</v>
      </c>
      <c r="E19" s="66">
        <f t="shared" si="0"/>
        <v>4</v>
      </c>
      <c r="F19" s="65">
        <f>VLOOKUP($A19,'Return Data'!$B$7:$R$1700,11,0)</f>
        <v>-8.7035</v>
      </c>
      <c r="G19" s="66">
        <f t="shared" si="1"/>
        <v>15</v>
      </c>
      <c r="H19" s="65">
        <f>VLOOKUP($A19,'Return Data'!$B$7:$R$1700,12,0)</f>
        <v>-5.7434000000000003</v>
      </c>
      <c r="I19" s="66">
        <f t="shared" si="2"/>
        <v>16</v>
      </c>
      <c r="J19" s="65">
        <f>VLOOKUP($A19,'Return Data'!$B$7:$R$1700,13,0)</f>
        <v>-0.78010000000000002</v>
      </c>
      <c r="K19" s="66">
        <f t="shared" si="3"/>
        <v>18</v>
      </c>
      <c r="L19" s="65">
        <f>VLOOKUP($A19,'Return Data'!$B$7:$R$1700,17,0)</f>
        <v>-0.72609999999999997</v>
      </c>
      <c r="M19" s="66">
        <f t="shared" si="4"/>
        <v>13</v>
      </c>
      <c r="N19" s="65">
        <f>VLOOKUP($A19,'Return Data'!$B$7:$R$1700,14,0)</f>
        <v>2.6983000000000001</v>
      </c>
      <c r="O19" s="66">
        <f t="shared" si="5"/>
        <v>11</v>
      </c>
      <c r="P19" s="65">
        <f>VLOOKUP($A19,'Return Data'!$B$7:$R$1700,15,0)</f>
        <v>6.5617000000000001</v>
      </c>
      <c r="Q19" s="66">
        <f t="shared" si="6"/>
        <v>5</v>
      </c>
      <c r="R19" s="65">
        <f>VLOOKUP($A19,'Return Data'!$B$7:$R$1700,16,0)</f>
        <v>12.202</v>
      </c>
      <c r="S19" s="67">
        <f t="shared" si="7"/>
        <v>12</v>
      </c>
    </row>
    <row r="20" spans="1:19" x14ac:dyDescent="0.3">
      <c r="A20" s="63" t="s">
        <v>999</v>
      </c>
      <c r="B20" s="64">
        <f>VLOOKUP($A20,'Return Data'!$B$7:$R$1700,3,0)</f>
        <v>44041</v>
      </c>
      <c r="C20" s="65">
        <f>VLOOKUP($A20,'Return Data'!$B$7:$R$1700,4,0)</f>
        <v>24.24</v>
      </c>
      <c r="D20" s="65">
        <f>VLOOKUP($A20,'Return Data'!$B$7:$R$1700,10,0)</f>
        <v>12.6394</v>
      </c>
      <c r="E20" s="66">
        <f t="shared" si="0"/>
        <v>25</v>
      </c>
      <c r="F20" s="65">
        <f>VLOOKUP($A20,'Return Data'!$B$7:$R$1700,11,0)</f>
        <v>-7.0552000000000001</v>
      </c>
      <c r="G20" s="66">
        <f t="shared" si="1"/>
        <v>8</v>
      </c>
      <c r="H20" s="65">
        <f>VLOOKUP($A20,'Return Data'!$B$7:$R$1700,12,0)</f>
        <v>-4.6044999999999998</v>
      </c>
      <c r="I20" s="66">
        <f t="shared" si="2"/>
        <v>13</v>
      </c>
      <c r="J20" s="65">
        <f>VLOOKUP($A20,'Return Data'!$B$7:$R$1700,13,0)</f>
        <v>3.8559999999999999</v>
      </c>
      <c r="K20" s="66">
        <f t="shared" si="3"/>
        <v>6</v>
      </c>
      <c r="L20" s="65">
        <f>VLOOKUP($A20,'Return Data'!$B$7:$R$1700,17,0)</f>
        <v>-0.30669999999999997</v>
      </c>
      <c r="M20" s="66">
        <f t="shared" si="4"/>
        <v>10</v>
      </c>
      <c r="N20" s="65">
        <f>VLOOKUP($A20,'Return Data'!$B$7:$R$1700,14,0)</f>
        <v>0.49909999999999999</v>
      </c>
      <c r="O20" s="66">
        <f t="shared" si="5"/>
        <v>21</v>
      </c>
      <c r="P20" s="65">
        <f>VLOOKUP($A20,'Return Data'!$B$7:$R$1700,15,0)</f>
        <v>3.9887999999999999</v>
      </c>
      <c r="Q20" s="66">
        <f t="shared" si="6"/>
        <v>22</v>
      </c>
      <c r="R20" s="65">
        <f>VLOOKUP($A20,'Return Data'!$B$7:$R$1700,16,0)</f>
        <v>11.3863</v>
      </c>
      <c r="S20" s="67">
        <f t="shared" si="7"/>
        <v>14</v>
      </c>
    </row>
    <row r="21" spans="1:19" x14ac:dyDescent="0.3">
      <c r="A21" s="63" t="s">
        <v>1002</v>
      </c>
      <c r="B21" s="64">
        <f>VLOOKUP($A21,'Return Data'!$B$7:$R$1700,3,0)</f>
        <v>44041</v>
      </c>
      <c r="C21" s="65">
        <f>VLOOKUP($A21,'Return Data'!$B$7:$R$1700,4,0)</f>
        <v>32.89</v>
      </c>
      <c r="D21" s="65">
        <f>VLOOKUP($A21,'Return Data'!$B$7:$R$1700,10,0)</f>
        <v>16.755400000000002</v>
      </c>
      <c r="E21" s="66">
        <f t="shared" si="0"/>
        <v>2</v>
      </c>
      <c r="F21" s="65">
        <f>VLOOKUP($A21,'Return Data'!$B$7:$R$1700,11,0)</f>
        <v>-4.556</v>
      </c>
      <c r="G21" s="66">
        <f t="shared" si="1"/>
        <v>3</v>
      </c>
      <c r="H21" s="65">
        <f>VLOOKUP($A21,'Return Data'!$B$7:$R$1700,12,0)</f>
        <v>-1.1124000000000001</v>
      </c>
      <c r="I21" s="66">
        <f t="shared" si="2"/>
        <v>3</v>
      </c>
      <c r="J21" s="65">
        <f>VLOOKUP($A21,'Return Data'!$B$7:$R$1700,13,0)</f>
        <v>5.0128000000000004</v>
      </c>
      <c r="K21" s="66">
        <f t="shared" si="3"/>
        <v>5</v>
      </c>
      <c r="L21" s="65">
        <f>VLOOKUP($A21,'Return Data'!$B$7:$R$1700,17,0)</f>
        <v>-6.0499999999999998E-2</v>
      </c>
      <c r="M21" s="66">
        <f t="shared" si="4"/>
        <v>9</v>
      </c>
      <c r="N21" s="65">
        <f>VLOOKUP($A21,'Return Data'!$B$7:$R$1700,14,0)</f>
        <v>3.3704000000000001</v>
      </c>
      <c r="O21" s="66">
        <f t="shared" si="5"/>
        <v>8</v>
      </c>
      <c r="P21" s="65">
        <f>VLOOKUP($A21,'Return Data'!$B$7:$R$1700,15,0)</f>
        <v>6.27</v>
      </c>
      <c r="Q21" s="66">
        <f t="shared" si="6"/>
        <v>6</v>
      </c>
      <c r="R21" s="65">
        <f>VLOOKUP($A21,'Return Data'!$B$7:$R$1700,16,0)</f>
        <v>8.7795000000000005</v>
      </c>
      <c r="S21" s="67">
        <f t="shared" si="7"/>
        <v>22</v>
      </c>
    </row>
    <row r="22" spans="1:19" x14ac:dyDescent="0.3">
      <c r="A22" s="63" t="s">
        <v>1003</v>
      </c>
      <c r="B22" s="64">
        <f>VLOOKUP($A22,'Return Data'!$B$7:$R$1700,3,0)</f>
        <v>44041</v>
      </c>
      <c r="C22" s="65">
        <f>VLOOKUP($A22,'Return Data'!$B$7:$R$1700,4,0)</f>
        <v>19.62</v>
      </c>
      <c r="D22" s="65">
        <f>VLOOKUP($A22,'Return Data'!$B$7:$R$1700,10,0)</f>
        <v>10.722300000000001</v>
      </c>
      <c r="E22" s="66">
        <f t="shared" si="0"/>
        <v>26</v>
      </c>
      <c r="F22" s="65">
        <f>VLOOKUP($A22,'Return Data'!$B$7:$R$1700,11,0)</f>
        <v>-12.371600000000001</v>
      </c>
      <c r="G22" s="66">
        <f t="shared" si="1"/>
        <v>26</v>
      </c>
      <c r="H22" s="65">
        <f>VLOOKUP($A22,'Return Data'!$B$7:$R$1700,12,0)</f>
        <v>-10.858700000000001</v>
      </c>
      <c r="I22" s="66">
        <f t="shared" si="2"/>
        <v>27</v>
      </c>
      <c r="J22" s="65">
        <f>VLOOKUP($A22,'Return Data'!$B$7:$R$1700,13,0)</f>
        <v>-4.6646999999999998</v>
      </c>
      <c r="K22" s="66">
        <f t="shared" si="3"/>
        <v>26</v>
      </c>
      <c r="L22" s="65">
        <f>VLOOKUP($A22,'Return Data'!$B$7:$R$1700,17,0)</f>
        <v>-2.6798000000000002</v>
      </c>
      <c r="M22" s="66">
        <f t="shared" si="4"/>
        <v>23</v>
      </c>
      <c r="N22" s="65">
        <f>VLOOKUP($A22,'Return Data'!$B$7:$R$1700,14,0)</f>
        <v>1.0918000000000001</v>
      </c>
      <c r="O22" s="66">
        <f t="shared" si="5"/>
        <v>19</v>
      </c>
      <c r="P22" s="65">
        <f>VLOOKUP($A22,'Return Data'!$B$7:$R$1700,15,0)</f>
        <v>5.2041000000000004</v>
      </c>
      <c r="Q22" s="66">
        <f t="shared" si="6"/>
        <v>13</v>
      </c>
      <c r="R22" s="65">
        <f>VLOOKUP($A22,'Return Data'!$B$7:$R$1700,16,0)</f>
        <v>8.2810000000000006</v>
      </c>
      <c r="S22" s="67">
        <f t="shared" si="7"/>
        <v>24</v>
      </c>
    </row>
    <row r="23" spans="1:19" x14ac:dyDescent="0.3">
      <c r="A23" s="63" t="s">
        <v>1005</v>
      </c>
      <c r="B23" s="64">
        <f>VLOOKUP($A23,'Return Data'!$B$7:$R$1700,3,0)</f>
        <v>44041</v>
      </c>
      <c r="C23" s="65">
        <f>VLOOKUP($A23,'Return Data'!$B$7:$R$1700,4,0)</f>
        <v>28.6</v>
      </c>
      <c r="D23" s="65">
        <f>VLOOKUP($A23,'Return Data'!$B$7:$R$1700,10,0)</f>
        <v>14.5374</v>
      </c>
      <c r="E23" s="66">
        <f t="shared" si="0"/>
        <v>11</v>
      </c>
      <c r="F23" s="65">
        <f>VLOOKUP($A23,'Return Data'!$B$7:$R$1700,11,0)</f>
        <v>-5.8281000000000001</v>
      </c>
      <c r="G23" s="66">
        <f t="shared" si="1"/>
        <v>5</v>
      </c>
      <c r="H23" s="65">
        <f>VLOOKUP($A23,'Return Data'!$B$7:$R$1700,12,0)</f>
        <v>-1.3452999999999999</v>
      </c>
      <c r="I23" s="66">
        <f t="shared" si="2"/>
        <v>4</v>
      </c>
      <c r="J23" s="65">
        <f>VLOOKUP($A23,'Return Data'!$B$7:$R$1700,13,0)</f>
        <v>3.3610000000000002</v>
      </c>
      <c r="K23" s="66">
        <f t="shared" si="3"/>
        <v>8</v>
      </c>
      <c r="L23" s="65">
        <f>VLOOKUP($A23,'Return Data'!$B$7:$R$1700,17,0)</f>
        <v>-0.85929999999999995</v>
      </c>
      <c r="M23" s="66">
        <f t="shared" si="4"/>
        <v>15</v>
      </c>
      <c r="N23" s="65">
        <f>VLOOKUP($A23,'Return Data'!$B$7:$R$1700,14,0)</f>
        <v>3.4476</v>
      </c>
      <c r="O23" s="66">
        <f t="shared" si="5"/>
        <v>6</v>
      </c>
      <c r="P23" s="65">
        <f>VLOOKUP($A23,'Return Data'!$B$7:$R$1700,15,0)</f>
        <v>6.0046999999999997</v>
      </c>
      <c r="Q23" s="66">
        <f t="shared" si="6"/>
        <v>8</v>
      </c>
      <c r="R23" s="65">
        <f>VLOOKUP($A23,'Return Data'!$B$7:$R$1700,16,0)</f>
        <v>10.076700000000001</v>
      </c>
      <c r="S23" s="67">
        <f t="shared" si="7"/>
        <v>17</v>
      </c>
    </row>
    <row r="24" spans="1:19" x14ac:dyDescent="0.3">
      <c r="A24" s="63" t="s">
        <v>1007</v>
      </c>
      <c r="B24" s="64">
        <f>VLOOKUP($A24,'Return Data'!$B$7:$R$1700,3,0)</f>
        <v>44041</v>
      </c>
      <c r="C24" s="65">
        <f>VLOOKUP($A24,'Return Data'!$B$7:$R$1700,4,0)</f>
        <v>69.519800000000004</v>
      </c>
      <c r="D24" s="65">
        <f>VLOOKUP($A24,'Return Data'!$B$7:$R$1700,10,0)</f>
        <v>10.709099999999999</v>
      </c>
      <c r="E24" s="66">
        <f t="shared" si="0"/>
        <v>27</v>
      </c>
      <c r="F24" s="65">
        <f>VLOOKUP($A24,'Return Data'!$B$7:$R$1700,11,0)</f>
        <v>1.9229000000000001</v>
      </c>
      <c r="G24" s="66">
        <f t="shared" si="1"/>
        <v>1</v>
      </c>
      <c r="H24" s="65">
        <f>VLOOKUP($A24,'Return Data'!$B$7:$R$1700,12,0)</f>
        <v>3.3466</v>
      </c>
      <c r="I24" s="66">
        <f t="shared" si="2"/>
        <v>1</v>
      </c>
      <c r="J24" s="65">
        <f>VLOOKUP($A24,'Return Data'!$B$7:$R$1700,13,0)</f>
        <v>5.9333</v>
      </c>
      <c r="K24" s="66">
        <f t="shared" si="3"/>
        <v>2</v>
      </c>
      <c r="L24" s="65">
        <f>VLOOKUP($A24,'Return Data'!$B$7:$R$1700,17,0)</f>
        <v>2.7254999999999998</v>
      </c>
      <c r="M24" s="66">
        <f t="shared" si="4"/>
        <v>4</v>
      </c>
      <c r="N24" s="65">
        <f>VLOOKUP($A24,'Return Data'!$B$7:$R$1700,14,0)</f>
        <v>3.3738999999999999</v>
      </c>
      <c r="O24" s="66">
        <f t="shared" si="5"/>
        <v>7</v>
      </c>
      <c r="P24" s="65">
        <f>VLOOKUP($A24,'Return Data'!$B$7:$R$1700,15,0)</f>
        <v>4.548</v>
      </c>
      <c r="Q24" s="66">
        <f t="shared" si="6"/>
        <v>19</v>
      </c>
      <c r="R24" s="65">
        <f>VLOOKUP($A24,'Return Data'!$B$7:$R$1700,16,0)</f>
        <v>7.9507000000000003</v>
      </c>
      <c r="S24" s="67">
        <f t="shared" si="7"/>
        <v>25</v>
      </c>
    </row>
    <row r="25" spans="1:19" x14ac:dyDescent="0.3">
      <c r="A25" s="63" t="s">
        <v>1009</v>
      </c>
      <c r="B25" s="64">
        <f>VLOOKUP($A25,'Return Data'!$B$7:$R$1700,3,0)</f>
        <v>44041</v>
      </c>
      <c r="C25" s="65">
        <f>VLOOKUP($A25,'Return Data'!$B$7:$R$1700,4,0)</f>
        <v>315.87852195453002</v>
      </c>
      <c r="D25" s="65">
        <f>VLOOKUP($A25,'Return Data'!$B$7:$R$1700,10,0)</f>
        <v>17.229900000000001</v>
      </c>
      <c r="E25" s="66">
        <f t="shared" si="0"/>
        <v>1</v>
      </c>
      <c r="F25" s="65">
        <f>VLOOKUP($A25,'Return Data'!$B$7:$R$1700,11,0)</f>
        <v>-7.4622999999999999</v>
      </c>
      <c r="G25" s="66">
        <f t="shared" si="1"/>
        <v>10</v>
      </c>
      <c r="H25" s="65">
        <f>VLOOKUP($A25,'Return Data'!$B$7:$R$1700,12,0)</f>
        <v>-3.9394999999999998</v>
      </c>
      <c r="I25" s="66">
        <f t="shared" si="2"/>
        <v>10</v>
      </c>
      <c r="J25" s="65">
        <f>VLOOKUP($A25,'Return Data'!$B$7:$R$1700,13,0)</f>
        <v>3.81</v>
      </c>
      <c r="K25" s="66">
        <f t="shared" si="3"/>
        <v>7</v>
      </c>
      <c r="L25" s="65">
        <f>VLOOKUP($A25,'Return Data'!$B$7:$R$1700,17,0)</f>
        <v>0.31</v>
      </c>
      <c r="M25" s="66">
        <f t="shared" si="4"/>
        <v>7</v>
      </c>
      <c r="N25" s="65">
        <f>VLOOKUP($A25,'Return Data'!$B$7:$R$1700,14,0)</f>
        <v>3.1381000000000001</v>
      </c>
      <c r="O25" s="66">
        <f t="shared" si="5"/>
        <v>9</v>
      </c>
      <c r="P25" s="65">
        <f>VLOOKUP($A25,'Return Data'!$B$7:$R$1700,15,0)</f>
        <v>5.7226999999999997</v>
      </c>
      <c r="Q25" s="66">
        <f t="shared" si="6"/>
        <v>10</v>
      </c>
      <c r="R25" s="65">
        <f>VLOOKUP($A25,'Return Data'!$B$7:$R$1700,16,0)</f>
        <v>17.335899999999999</v>
      </c>
      <c r="S25" s="67">
        <f t="shared" si="7"/>
        <v>7</v>
      </c>
    </row>
    <row r="26" spans="1:19" x14ac:dyDescent="0.3">
      <c r="A26" s="63" t="s">
        <v>1012</v>
      </c>
      <c r="B26" s="64">
        <f>VLOOKUP($A26,'Return Data'!$B$7:$R$1700,3,0)</f>
        <v>44041</v>
      </c>
      <c r="C26" s="65">
        <f>VLOOKUP($A26,'Return Data'!$B$7:$R$1700,4,0)</f>
        <v>26.503</v>
      </c>
      <c r="D26" s="65">
        <f>VLOOKUP($A26,'Return Data'!$B$7:$R$1700,10,0)</f>
        <v>12.966200000000001</v>
      </c>
      <c r="E26" s="66">
        <f t="shared" si="0"/>
        <v>20</v>
      </c>
      <c r="F26" s="65">
        <f>VLOOKUP($A26,'Return Data'!$B$7:$R$1700,11,0)</f>
        <v>-9.5615000000000006</v>
      </c>
      <c r="G26" s="66">
        <f t="shared" si="1"/>
        <v>20</v>
      </c>
      <c r="H26" s="65">
        <f>VLOOKUP($A26,'Return Data'!$B$7:$R$1700,12,0)</f>
        <v>-6.6763000000000003</v>
      </c>
      <c r="I26" s="66">
        <f t="shared" si="2"/>
        <v>18</v>
      </c>
      <c r="J26" s="65">
        <f>VLOOKUP($A26,'Return Data'!$B$7:$R$1700,13,0)</f>
        <v>-0.80469999999999997</v>
      </c>
      <c r="K26" s="66">
        <f t="shared" si="3"/>
        <v>19</v>
      </c>
      <c r="L26" s="65">
        <f>VLOOKUP($A26,'Return Data'!$B$7:$R$1700,17,0)</f>
        <v>-0.78539999999999999</v>
      </c>
      <c r="M26" s="66">
        <f t="shared" si="4"/>
        <v>14</v>
      </c>
      <c r="N26" s="65">
        <f>VLOOKUP($A26,'Return Data'!$B$7:$R$1700,14,0)</f>
        <v>2.1919</v>
      </c>
      <c r="O26" s="66">
        <f t="shared" si="5"/>
        <v>14</v>
      </c>
      <c r="P26" s="65">
        <f>VLOOKUP($A26,'Return Data'!$B$7:$R$1700,15,0)</f>
        <v>4.4433999999999996</v>
      </c>
      <c r="Q26" s="66">
        <f t="shared" si="6"/>
        <v>20</v>
      </c>
      <c r="R26" s="65">
        <f>VLOOKUP($A26,'Return Data'!$B$7:$R$1700,16,0)</f>
        <v>7.9279000000000002</v>
      </c>
      <c r="S26" s="67">
        <f t="shared" si="7"/>
        <v>26</v>
      </c>
    </row>
    <row r="27" spans="1:19" x14ac:dyDescent="0.3">
      <c r="A27" s="63" t="s">
        <v>1013</v>
      </c>
      <c r="B27" s="64">
        <f>VLOOKUP($A27,'Return Data'!$B$7:$R$1700,3,0)</f>
        <v>44041</v>
      </c>
      <c r="C27" s="65">
        <f>VLOOKUP($A27,'Return Data'!$B$7:$R$1700,4,0)</f>
        <v>29.4012218728794</v>
      </c>
      <c r="D27" s="65">
        <f>VLOOKUP($A27,'Return Data'!$B$7:$R$1700,10,0)</f>
        <v>10.508699999999999</v>
      </c>
      <c r="E27" s="66">
        <f t="shared" si="0"/>
        <v>28</v>
      </c>
      <c r="F27" s="65">
        <f>VLOOKUP($A27,'Return Data'!$B$7:$R$1700,11,0)</f>
        <v>-10.873200000000001</v>
      </c>
      <c r="G27" s="66">
        <f t="shared" si="1"/>
        <v>24</v>
      </c>
      <c r="H27" s="65">
        <f>VLOOKUP($A27,'Return Data'!$B$7:$R$1700,12,0)</f>
        <v>-7.0187999999999997</v>
      </c>
      <c r="I27" s="66">
        <f t="shared" si="2"/>
        <v>21</v>
      </c>
      <c r="J27" s="65">
        <f>VLOOKUP($A27,'Return Data'!$B$7:$R$1700,13,0)</f>
        <v>1.7822</v>
      </c>
      <c r="K27" s="66">
        <f t="shared" si="3"/>
        <v>11</v>
      </c>
      <c r="L27" s="65">
        <f>VLOOKUP($A27,'Return Data'!$B$7:$R$1700,17,0)</f>
        <v>0.33650000000000002</v>
      </c>
      <c r="M27" s="66">
        <f t="shared" si="4"/>
        <v>6</v>
      </c>
      <c r="N27" s="65">
        <f>VLOOKUP($A27,'Return Data'!$B$7:$R$1700,14,0)</f>
        <v>2.7829999999999999</v>
      </c>
      <c r="O27" s="66">
        <f t="shared" si="5"/>
        <v>10</v>
      </c>
      <c r="P27" s="65">
        <f>VLOOKUP($A27,'Return Data'!$B$7:$R$1700,15,0)</f>
        <v>4.6835000000000004</v>
      </c>
      <c r="Q27" s="66">
        <f t="shared" si="6"/>
        <v>18</v>
      </c>
      <c r="R27" s="65">
        <f>VLOOKUP($A27,'Return Data'!$B$7:$R$1700,16,0)</f>
        <v>9.1222999999999992</v>
      </c>
      <c r="S27" s="67">
        <f t="shared" si="7"/>
        <v>21</v>
      </c>
    </row>
    <row r="28" spans="1:19" x14ac:dyDescent="0.3">
      <c r="A28" s="63" t="s">
        <v>1016</v>
      </c>
      <c r="B28" s="64">
        <f>VLOOKUP($A28,'Return Data'!$B$7:$R$1700,3,0)</f>
        <v>44041</v>
      </c>
      <c r="C28" s="65">
        <f>VLOOKUP($A28,'Return Data'!$B$7:$R$1700,4,0)</f>
        <v>9.8333999999999993</v>
      </c>
      <c r="D28" s="65">
        <f>VLOOKUP($A28,'Return Data'!$B$7:$R$1700,10,0)</f>
        <v>12.7722</v>
      </c>
      <c r="E28" s="66">
        <f t="shared" si="0"/>
        <v>22</v>
      </c>
      <c r="F28" s="65">
        <f>VLOOKUP($A28,'Return Data'!$B$7:$R$1700,11,0)</f>
        <v>-9.3820999999999994</v>
      </c>
      <c r="G28" s="66">
        <f t="shared" si="1"/>
        <v>17</v>
      </c>
      <c r="H28" s="65">
        <f>VLOOKUP($A28,'Return Data'!$B$7:$R$1700,12,0)</f>
        <v>-8.6913</v>
      </c>
      <c r="I28" s="66">
        <f t="shared" si="2"/>
        <v>24</v>
      </c>
      <c r="J28" s="65">
        <f>VLOOKUP($A28,'Return Data'!$B$7:$R$1700,13,0)</f>
        <v>0.112</v>
      </c>
      <c r="K28" s="66">
        <f t="shared" si="3"/>
        <v>16</v>
      </c>
      <c r="L28" s="65"/>
      <c r="M28" s="66"/>
      <c r="N28" s="65"/>
      <c r="O28" s="66"/>
      <c r="P28" s="65"/>
      <c r="Q28" s="66"/>
      <c r="R28" s="65">
        <f>VLOOKUP($A28,'Return Data'!$B$7:$R$1700,16,0)</f>
        <v>-1.2141</v>
      </c>
      <c r="S28" s="67">
        <f t="shared" si="7"/>
        <v>29</v>
      </c>
    </row>
    <row r="29" spans="1:19" x14ac:dyDescent="0.3">
      <c r="A29" s="63" t="s">
        <v>1018</v>
      </c>
      <c r="B29" s="64">
        <f>VLOOKUP($A29,'Return Data'!$B$7:$R$1700,3,0)</f>
        <v>44041</v>
      </c>
      <c r="C29" s="65">
        <f>VLOOKUP($A29,'Return Data'!$B$7:$R$1700,4,0)</f>
        <v>49.999000000000002</v>
      </c>
      <c r="D29" s="65">
        <f>VLOOKUP($A29,'Return Data'!$B$7:$R$1700,10,0)</f>
        <v>15.511100000000001</v>
      </c>
      <c r="E29" s="66">
        <f t="shared" si="0"/>
        <v>7</v>
      </c>
      <c r="F29" s="65">
        <f>VLOOKUP($A29,'Return Data'!$B$7:$R$1700,11,0)</f>
        <v>-7.9683000000000002</v>
      </c>
      <c r="G29" s="66">
        <f t="shared" si="1"/>
        <v>12</v>
      </c>
      <c r="H29" s="65">
        <f>VLOOKUP($A29,'Return Data'!$B$7:$R$1700,12,0)</f>
        <v>-4.7165999999999997</v>
      </c>
      <c r="I29" s="66">
        <f t="shared" si="2"/>
        <v>14</v>
      </c>
      <c r="J29" s="65">
        <f>VLOOKUP($A29,'Return Data'!$B$7:$R$1700,13,0)</f>
        <v>0.37740000000000001</v>
      </c>
      <c r="K29" s="66">
        <f t="shared" si="3"/>
        <v>14</v>
      </c>
      <c r="L29" s="65">
        <f>VLOOKUP($A29,'Return Data'!$B$7:$R$1700,17,0)</f>
        <v>1.4179999999999999</v>
      </c>
      <c r="M29" s="66">
        <f t="shared" si="4"/>
        <v>5</v>
      </c>
      <c r="N29" s="65">
        <f>VLOOKUP($A29,'Return Data'!$B$7:$R$1700,14,0)</f>
        <v>4.0541</v>
      </c>
      <c r="O29" s="66">
        <f t="shared" si="5"/>
        <v>5</v>
      </c>
      <c r="P29" s="65">
        <f>VLOOKUP($A29,'Return Data'!$B$7:$R$1700,15,0)</f>
        <v>8.4711999999999996</v>
      </c>
      <c r="Q29" s="66">
        <f t="shared" si="6"/>
        <v>2</v>
      </c>
      <c r="R29" s="65">
        <f>VLOOKUP($A29,'Return Data'!$B$7:$R$1700,16,0)</f>
        <v>13.947800000000001</v>
      </c>
      <c r="S29" s="67">
        <f t="shared" si="7"/>
        <v>10</v>
      </c>
    </row>
    <row r="30" spans="1:19" x14ac:dyDescent="0.3">
      <c r="A30" s="63" t="s">
        <v>1019</v>
      </c>
      <c r="B30" s="64">
        <f>VLOOKUP($A30,'Return Data'!$B$7:$R$1700,3,0)</f>
        <v>44041</v>
      </c>
      <c r="C30" s="65">
        <f>VLOOKUP($A30,'Return Data'!$B$7:$R$1700,4,0)</f>
        <v>29.688500000000001</v>
      </c>
      <c r="D30" s="65">
        <f>VLOOKUP($A30,'Return Data'!$B$7:$R$1700,10,0)</f>
        <v>12.6775</v>
      </c>
      <c r="E30" s="66">
        <f t="shared" si="0"/>
        <v>24</v>
      </c>
      <c r="F30" s="65">
        <f>VLOOKUP($A30,'Return Data'!$B$7:$R$1700,11,0)</f>
        <v>-17.178799999999999</v>
      </c>
      <c r="G30" s="66">
        <f t="shared" si="1"/>
        <v>29</v>
      </c>
      <c r="H30" s="65">
        <f>VLOOKUP($A30,'Return Data'!$B$7:$R$1700,12,0)</f>
        <v>-14.0052</v>
      </c>
      <c r="I30" s="66">
        <f t="shared" si="2"/>
        <v>29</v>
      </c>
      <c r="J30" s="65">
        <f>VLOOKUP($A30,'Return Data'!$B$7:$R$1700,13,0)</f>
        <v>-11.538399999999999</v>
      </c>
      <c r="K30" s="66">
        <f t="shared" si="3"/>
        <v>29</v>
      </c>
      <c r="L30" s="65">
        <f>VLOOKUP($A30,'Return Data'!$B$7:$R$1700,17,0)</f>
        <v>-5.4086999999999996</v>
      </c>
      <c r="M30" s="66">
        <f t="shared" si="4"/>
        <v>28</v>
      </c>
      <c r="N30" s="65">
        <f>VLOOKUP($A30,'Return Data'!$B$7:$R$1700,14,0)</f>
        <v>-1.0328999999999999</v>
      </c>
      <c r="O30" s="66">
        <f t="shared" si="5"/>
        <v>26</v>
      </c>
      <c r="P30" s="65">
        <f>VLOOKUP($A30,'Return Data'!$B$7:$R$1700,15,0)</f>
        <v>3.8212999999999999</v>
      </c>
      <c r="Q30" s="66">
        <f t="shared" si="6"/>
        <v>24</v>
      </c>
      <c r="R30" s="65">
        <f>VLOOKUP($A30,'Return Data'!$B$7:$R$1700,16,0)</f>
        <v>8.7423999999999999</v>
      </c>
      <c r="S30" s="67">
        <f t="shared" si="7"/>
        <v>23</v>
      </c>
    </row>
    <row r="31" spans="1:19" x14ac:dyDescent="0.3">
      <c r="A31" s="63" t="s">
        <v>1021</v>
      </c>
      <c r="B31" s="64">
        <f>VLOOKUP($A31,'Return Data'!$B$7:$R$1700,3,0)</f>
        <v>44041</v>
      </c>
      <c r="C31" s="65">
        <f>VLOOKUP($A31,'Return Data'!$B$7:$R$1700,4,0)</f>
        <v>162.35</v>
      </c>
      <c r="D31" s="65">
        <f>VLOOKUP($A31,'Return Data'!$B$7:$R$1700,10,0)</f>
        <v>12.7431</v>
      </c>
      <c r="E31" s="66">
        <f t="shared" si="0"/>
        <v>23</v>
      </c>
      <c r="F31" s="65">
        <f>VLOOKUP($A31,'Return Data'!$B$7:$R$1700,11,0)</f>
        <v>-9.7353000000000005</v>
      </c>
      <c r="G31" s="66">
        <f t="shared" si="1"/>
        <v>21</v>
      </c>
      <c r="H31" s="65">
        <f>VLOOKUP($A31,'Return Data'!$B$7:$R$1700,12,0)</f>
        <v>-6.7758000000000003</v>
      </c>
      <c r="I31" s="66">
        <f t="shared" si="2"/>
        <v>19</v>
      </c>
      <c r="J31" s="65">
        <f>VLOOKUP($A31,'Return Data'!$B$7:$R$1700,13,0)</f>
        <v>-2.0099</v>
      </c>
      <c r="K31" s="66">
        <f t="shared" si="3"/>
        <v>22</v>
      </c>
      <c r="L31" s="65">
        <f>VLOOKUP($A31,'Return Data'!$B$7:$R$1700,17,0)</f>
        <v>-1.4962</v>
      </c>
      <c r="M31" s="66">
        <f t="shared" si="4"/>
        <v>19</v>
      </c>
      <c r="N31" s="65">
        <f>VLOOKUP($A31,'Return Data'!$B$7:$R$1700,14,0)</f>
        <v>1.2652000000000001</v>
      </c>
      <c r="O31" s="66">
        <f t="shared" si="5"/>
        <v>17</v>
      </c>
      <c r="P31" s="65">
        <f>VLOOKUP($A31,'Return Data'!$B$7:$R$1700,15,0)</f>
        <v>4.8018000000000001</v>
      </c>
      <c r="Q31" s="66">
        <f t="shared" si="6"/>
        <v>16</v>
      </c>
      <c r="R31" s="65">
        <f>VLOOKUP($A31,'Return Data'!$B$7:$R$1700,16,0)</f>
        <v>17.2578</v>
      </c>
      <c r="S31" s="67">
        <f t="shared" si="7"/>
        <v>8</v>
      </c>
    </row>
    <row r="32" spans="1:19" x14ac:dyDescent="0.3">
      <c r="A32" s="63" t="s">
        <v>1024</v>
      </c>
      <c r="B32" s="64">
        <f>VLOOKUP($A32,'Return Data'!$B$7:$R$1700,3,0)</f>
        <v>44041</v>
      </c>
      <c r="C32" s="65">
        <f>VLOOKUP($A32,'Return Data'!$B$7:$R$1700,4,0)</f>
        <v>37.959000000000003</v>
      </c>
      <c r="D32" s="65">
        <f>VLOOKUP($A32,'Return Data'!$B$7:$R$1700,10,0)</f>
        <v>14.925599999999999</v>
      </c>
      <c r="E32" s="66">
        <f t="shared" si="0"/>
        <v>10</v>
      </c>
      <c r="F32" s="65">
        <f>VLOOKUP($A32,'Return Data'!$B$7:$R$1700,11,0)</f>
        <v>-9.8763000000000005</v>
      </c>
      <c r="G32" s="66">
        <f t="shared" si="1"/>
        <v>22</v>
      </c>
      <c r="H32" s="65">
        <f>VLOOKUP($A32,'Return Data'!$B$7:$R$1700,12,0)</f>
        <v>-7.4809000000000001</v>
      </c>
      <c r="I32" s="66">
        <f t="shared" si="2"/>
        <v>23</v>
      </c>
      <c r="J32" s="65">
        <f>VLOOKUP($A32,'Return Data'!$B$7:$R$1700,13,0)</f>
        <v>-1.1706000000000001</v>
      </c>
      <c r="K32" s="66">
        <f t="shared" si="3"/>
        <v>21</v>
      </c>
      <c r="L32" s="65">
        <f>VLOOKUP($A32,'Return Data'!$B$7:$R$1700,17,0)</f>
        <v>-1.4049</v>
      </c>
      <c r="M32" s="66">
        <f t="shared" si="4"/>
        <v>17</v>
      </c>
      <c r="N32" s="65">
        <f>VLOOKUP($A32,'Return Data'!$B$7:$R$1700,14,0)</f>
        <v>1.3938999999999999</v>
      </c>
      <c r="O32" s="66">
        <f t="shared" si="5"/>
        <v>16</v>
      </c>
      <c r="P32" s="65">
        <f>VLOOKUP($A32,'Return Data'!$B$7:$R$1700,15,0)</f>
        <v>5.5095000000000001</v>
      </c>
      <c r="Q32" s="66">
        <f t="shared" si="6"/>
        <v>12</v>
      </c>
      <c r="R32" s="65">
        <f>VLOOKUP($A32,'Return Data'!$B$7:$R$1700,16,0)</f>
        <v>9.6140000000000008</v>
      </c>
      <c r="S32" s="67">
        <f t="shared" si="7"/>
        <v>18</v>
      </c>
    </row>
    <row r="33" spans="1:19" x14ac:dyDescent="0.3">
      <c r="A33" s="63" t="s">
        <v>1025</v>
      </c>
      <c r="B33" s="64">
        <f>VLOOKUP($A33,'Return Data'!$B$7:$R$1700,3,0)</f>
        <v>44041</v>
      </c>
      <c r="C33" s="65">
        <f>VLOOKUP($A33,'Return Data'!$B$7:$R$1700,4,0)</f>
        <v>452.19922893917197</v>
      </c>
      <c r="D33" s="65">
        <f>VLOOKUP($A33,'Return Data'!$B$7:$R$1700,10,0)</f>
        <v>15.3086</v>
      </c>
      <c r="E33" s="66">
        <f t="shared" si="0"/>
        <v>8</v>
      </c>
      <c r="F33" s="65">
        <f>VLOOKUP($A33,'Return Data'!$B$7:$R$1700,11,0)</f>
        <v>-10.7546</v>
      </c>
      <c r="G33" s="66">
        <f t="shared" si="1"/>
        <v>23</v>
      </c>
      <c r="H33" s="65">
        <f>VLOOKUP($A33,'Return Data'!$B$7:$R$1700,12,0)</f>
        <v>-8.9634</v>
      </c>
      <c r="I33" s="66">
        <f t="shared" si="2"/>
        <v>25</v>
      </c>
      <c r="J33" s="65">
        <f>VLOOKUP($A33,'Return Data'!$B$7:$R$1700,13,0)</f>
        <v>-5.5166000000000004</v>
      </c>
      <c r="K33" s="66">
        <f t="shared" si="3"/>
        <v>27</v>
      </c>
      <c r="L33" s="65">
        <f>VLOOKUP($A33,'Return Data'!$B$7:$R$1700,17,0)</f>
        <v>-1.8184</v>
      </c>
      <c r="M33" s="66">
        <f t="shared" si="4"/>
        <v>21</v>
      </c>
      <c r="N33" s="65">
        <f>VLOOKUP($A33,'Return Data'!$B$7:$R$1700,14,0)</f>
        <v>0.59040000000000004</v>
      </c>
      <c r="O33" s="66">
        <f t="shared" si="5"/>
        <v>20</v>
      </c>
      <c r="P33" s="65">
        <f>VLOOKUP($A33,'Return Data'!$B$7:$R$1700,15,0)</f>
        <v>4.1679000000000004</v>
      </c>
      <c r="Q33" s="66">
        <f t="shared" si="6"/>
        <v>21</v>
      </c>
      <c r="R33" s="65">
        <f>VLOOKUP($A33,'Return Data'!$B$7:$R$1700,16,0)</f>
        <v>18.690899999999999</v>
      </c>
      <c r="S33" s="67">
        <f t="shared" si="7"/>
        <v>4</v>
      </c>
    </row>
    <row r="34" spans="1:19" x14ac:dyDescent="0.3">
      <c r="A34" s="63" t="s">
        <v>1028</v>
      </c>
      <c r="B34" s="64">
        <f>VLOOKUP($A34,'Return Data'!$B$7:$R$1700,3,0)</f>
        <v>44041</v>
      </c>
      <c r="C34" s="65">
        <f>VLOOKUP($A34,'Return Data'!$B$7:$R$1700,4,0)</f>
        <v>93.506666666666703</v>
      </c>
      <c r="D34" s="65">
        <f>VLOOKUP($A34,'Return Data'!$B$7:$R$1700,10,0)</f>
        <v>13.2225</v>
      </c>
      <c r="E34" s="66">
        <f t="shared" si="0"/>
        <v>17</v>
      </c>
      <c r="F34" s="65">
        <f>VLOOKUP($A34,'Return Data'!$B$7:$R$1700,11,0)</f>
        <v>-9.4045000000000005</v>
      </c>
      <c r="G34" s="66">
        <f t="shared" si="1"/>
        <v>18</v>
      </c>
      <c r="H34" s="65">
        <f>VLOOKUP($A34,'Return Data'!$B$7:$R$1700,12,0)</f>
        <v>-7.2968000000000002</v>
      </c>
      <c r="I34" s="66">
        <f t="shared" si="2"/>
        <v>22</v>
      </c>
      <c r="J34" s="65">
        <f>VLOOKUP($A34,'Return Data'!$B$7:$R$1700,13,0)</f>
        <v>-2.4618000000000002</v>
      </c>
      <c r="K34" s="66">
        <f t="shared" si="3"/>
        <v>23</v>
      </c>
      <c r="L34" s="65">
        <f>VLOOKUP($A34,'Return Data'!$B$7:$R$1700,17,0)</f>
        <v>-2.7635000000000001</v>
      </c>
      <c r="M34" s="66">
        <f t="shared" si="4"/>
        <v>24</v>
      </c>
      <c r="N34" s="65">
        <f>VLOOKUP($A34,'Return Data'!$B$7:$R$1700,14,0)</f>
        <v>-1.0407</v>
      </c>
      <c r="O34" s="66">
        <f t="shared" si="5"/>
        <v>27</v>
      </c>
      <c r="P34" s="65">
        <f>VLOOKUP($A34,'Return Data'!$B$7:$R$1700,15,0)</f>
        <v>1.5853999999999999</v>
      </c>
      <c r="Q34" s="66">
        <f t="shared" si="6"/>
        <v>27</v>
      </c>
      <c r="R34" s="65">
        <f>VLOOKUP($A34,'Return Data'!$B$7:$R$1700,16,0)</f>
        <v>9.1875</v>
      </c>
      <c r="S34" s="67">
        <f t="shared" si="7"/>
        <v>20</v>
      </c>
    </row>
    <row r="35" spans="1:19" x14ac:dyDescent="0.3">
      <c r="A35" s="63" t="s">
        <v>1030</v>
      </c>
      <c r="B35" s="64">
        <f>VLOOKUP($A35,'Return Data'!$B$7:$R$1700,3,0)</f>
        <v>44041</v>
      </c>
      <c r="C35" s="65">
        <f>VLOOKUP($A35,'Return Data'!$B$7:$R$1700,4,0)</f>
        <v>10.58</v>
      </c>
      <c r="D35" s="65">
        <f>VLOOKUP($A35,'Return Data'!$B$7:$R$1700,10,0)</f>
        <v>15.250500000000001</v>
      </c>
      <c r="E35" s="66">
        <f t="shared" si="0"/>
        <v>9</v>
      </c>
      <c r="F35" s="65">
        <f>VLOOKUP($A35,'Return Data'!$B$7:$R$1700,11,0)</f>
        <v>-6.7019000000000002</v>
      </c>
      <c r="G35" s="66">
        <f t="shared" si="1"/>
        <v>7</v>
      </c>
      <c r="H35" s="65">
        <f>VLOOKUP($A35,'Return Data'!$B$7:$R$1700,12,0)</f>
        <v>-4.5987</v>
      </c>
      <c r="I35" s="66">
        <f t="shared" si="2"/>
        <v>12</v>
      </c>
      <c r="J35" s="65">
        <f>VLOOKUP($A35,'Return Data'!$B$7:$R$1700,13,0)</f>
        <v>1.1472</v>
      </c>
      <c r="K35" s="66">
        <f t="shared" si="3"/>
        <v>12</v>
      </c>
      <c r="L35" s="65">
        <f>VLOOKUP($A35,'Return Data'!$B$7:$R$1700,17,0)</f>
        <v>-1.0196000000000001</v>
      </c>
      <c r="M35" s="66">
        <f t="shared" si="4"/>
        <v>16</v>
      </c>
      <c r="N35" s="65">
        <f>VLOOKUP($A35,'Return Data'!$B$7:$R$1700,14,0)</f>
        <v>1.2244999999999999</v>
      </c>
      <c r="O35" s="66">
        <f t="shared" si="5"/>
        <v>18</v>
      </c>
      <c r="P35" s="65">
        <f>VLOOKUP($A35,'Return Data'!$B$7:$R$1700,15,0)</f>
        <v>0</v>
      </c>
      <c r="Q35" s="66">
        <f t="shared" si="6"/>
        <v>28</v>
      </c>
      <c r="R35" s="65">
        <f>VLOOKUP($A35,'Return Data'!$B$7:$R$1700,16,0)</f>
        <v>1.7667999999999999</v>
      </c>
      <c r="S35" s="67">
        <f t="shared" si="7"/>
        <v>28</v>
      </c>
    </row>
    <row r="36" spans="1:19" x14ac:dyDescent="0.3">
      <c r="A36" s="63" t="s">
        <v>1032</v>
      </c>
      <c r="B36" s="64">
        <f>VLOOKUP($A36,'Return Data'!$B$7:$R$1700,3,0)</f>
        <v>44041</v>
      </c>
      <c r="C36" s="65">
        <f>VLOOKUP($A36,'Return Data'!$B$7:$R$1700,4,0)</f>
        <v>590.56095959982804</v>
      </c>
      <c r="D36" s="65">
        <f>VLOOKUP($A36,'Return Data'!$B$7:$R$1700,10,0)</f>
        <v>13.3325</v>
      </c>
      <c r="E36" s="66">
        <f t="shared" si="0"/>
        <v>15</v>
      </c>
      <c r="F36" s="65">
        <f>VLOOKUP($A36,'Return Data'!$B$7:$R$1700,11,0)</f>
        <v>-7.9904999999999999</v>
      </c>
      <c r="G36" s="66">
        <f t="shared" si="1"/>
        <v>13</v>
      </c>
      <c r="H36" s="65">
        <f>VLOOKUP($A36,'Return Data'!$B$7:$R$1700,12,0)</f>
        <v>-3.7277999999999998</v>
      </c>
      <c r="I36" s="66">
        <f t="shared" si="2"/>
        <v>8</v>
      </c>
      <c r="J36" s="65">
        <f>VLOOKUP($A36,'Return Data'!$B$7:$R$1700,13,0)</f>
        <v>0.71819999999999995</v>
      </c>
      <c r="K36" s="66">
        <f t="shared" si="3"/>
        <v>13</v>
      </c>
      <c r="L36" s="65">
        <f>VLOOKUP($A36,'Return Data'!$B$7:$R$1700,17,0)</f>
        <v>-1.4159999999999999</v>
      </c>
      <c r="M36" s="66">
        <f t="shared" si="4"/>
        <v>18</v>
      </c>
      <c r="N36" s="65">
        <f>VLOOKUP($A36,'Return Data'!$B$7:$R$1700,14,0)</f>
        <v>2.6680000000000001</v>
      </c>
      <c r="O36" s="66">
        <f t="shared" si="5"/>
        <v>12</v>
      </c>
      <c r="P36" s="65">
        <f>VLOOKUP($A36,'Return Data'!$B$7:$R$1700,15,0)</f>
        <v>5.0388999999999999</v>
      </c>
      <c r="Q36" s="66">
        <f t="shared" si="6"/>
        <v>14</v>
      </c>
      <c r="R36" s="65">
        <f>VLOOKUP($A36,'Return Data'!$B$7:$R$1700,16,0)</f>
        <v>12.8203</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13.791251724137931</v>
      </c>
      <c r="E38" s="74"/>
      <c r="F38" s="75">
        <f>AVERAGE(F8:F36)</f>
        <v>-8.5796034482758632</v>
      </c>
      <c r="G38" s="74"/>
      <c r="H38" s="75">
        <f>AVERAGE(H8:H36)</f>
        <v>-5.5734586206896548</v>
      </c>
      <c r="I38" s="74"/>
      <c r="J38" s="75">
        <f>AVERAGE(J8:J36)</f>
        <v>0.10958620689655164</v>
      </c>
      <c r="K38" s="74"/>
      <c r="L38" s="75">
        <f>AVERAGE(L8:L36)</f>
        <v>-0.74287142857142852</v>
      </c>
      <c r="M38" s="74"/>
      <c r="N38" s="75">
        <f>AVERAGE(N8:N36)</f>
        <v>2.1346071428571429</v>
      </c>
      <c r="O38" s="74"/>
      <c r="P38" s="75">
        <f>AVERAGE(P8:P36)</f>
        <v>5.0931857142857142</v>
      </c>
      <c r="Q38" s="74"/>
      <c r="R38" s="75">
        <f>AVERAGE(R8:R36)</f>
        <v>11.675834482758617</v>
      </c>
      <c r="S38" s="76"/>
    </row>
    <row r="39" spans="1:19" x14ac:dyDescent="0.3">
      <c r="A39" s="73" t="s">
        <v>28</v>
      </c>
      <c r="B39" s="74"/>
      <c r="C39" s="74"/>
      <c r="D39" s="75">
        <f>MIN(D8:D36)</f>
        <v>9.7287999999999997</v>
      </c>
      <c r="E39" s="74"/>
      <c r="F39" s="75">
        <f>MIN(F8:F36)</f>
        <v>-17.178799999999999</v>
      </c>
      <c r="G39" s="74"/>
      <c r="H39" s="75">
        <f>MIN(H8:H36)</f>
        <v>-14.0052</v>
      </c>
      <c r="I39" s="74"/>
      <c r="J39" s="75">
        <f>MIN(J8:J36)</f>
        <v>-11.538399999999999</v>
      </c>
      <c r="K39" s="74"/>
      <c r="L39" s="75">
        <f>MIN(L8:L36)</f>
        <v>-5.4086999999999996</v>
      </c>
      <c r="M39" s="74"/>
      <c r="N39" s="75">
        <f>MIN(N8:N36)</f>
        <v>-1.6883999999999999</v>
      </c>
      <c r="O39" s="74"/>
      <c r="P39" s="75">
        <f>MIN(P8:P36)</f>
        <v>0</v>
      </c>
      <c r="Q39" s="74"/>
      <c r="R39" s="75">
        <f>MIN(R8:R36)</f>
        <v>-1.2141</v>
      </c>
      <c r="S39" s="76"/>
    </row>
    <row r="40" spans="1:19" ht="15" thickBot="1" x14ac:dyDescent="0.35">
      <c r="A40" s="77" t="s">
        <v>29</v>
      </c>
      <c r="B40" s="78"/>
      <c r="C40" s="78"/>
      <c r="D40" s="79">
        <f>MAX(D8:D36)</f>
        <v>17.229900000000001</v>
      </c>
      <c r="E40" s="78"/>
      <c r="F40" s="79">
        <f>MAX(F8:F36)</f>
        <v>1.9229000000000001</v>
      </c>
      <c r="G40" s="78"/>
      <c r="H40" s="79">
        <f>MAX(H8:H36)</f>
        <v>3.3466</v>
      </c>
      <c r="I40" s="78"/>
      <c r="J40" s="79">
        <f>MAX(J8:J36)</f>
        <v>9.5413999999999994</v>
      </c>
      <c r="K40" s="78"/>
      <c r="L40" s="79">
        <f>MAX(L8:L36)</f>
        <v>4.5359999999999996</v>
      </c>
      <c r="M40" s="78"/>
      <c r="N40" s="79">
        <f>MAX(N8:N36)</f>
        <v>9.0107999999999997</v>
      </c>
      <c r="O40" s="78"/>
      <c r="P40" s="79">
        <f>MAX(P8:P36)</f>
        <v>8.9995999999999992</v>
      </c>
      <c r="Q40" s="78"/>
      <c r="R40" s="79">
        <f>MAX(R8:R36)</f>
        <v>18.8855</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44041</v>
      </c>
      <c r="C8" s="65">
        <f>VLOOKUP($A8,'Return Data'!$B$7:$R$1700,4,0)</f>
        <v>413.43830000000003</v>
      </c>
      <c r="D8" s="65">
        <f>VLOOKUP($A8,'Return Data'!$B$7:$R$1700,5,0)</f>
        <v>7.8324999999999996</v>
      </c>
      <c r="E8" s="66">
        <f t="shared" ref="E8:E37" si="0">RANK(D8,D$8:D$37,0)</f>
        <v>3</v>
      </c>
      <c r="F8" s="65">
        <f>VLOOKUP($A8,'Return Data'!$B$7:$R$1700,6,0)</f>
        <v>1.8703000000000001</v>
      </c>
      <c r="G8" s="66">
        <f t="shared" ref="G8:G37" si="1">RANK(F8,F$8:F$37,0)</f>
        <v>20</v>
      </c>
      <c r="H8" s="65">
        <f>VLOOKUP($A8,'Return Data'!$B$7:$R$1700,7,0)</f>
        <v>3.4719000000000002</v>
      </c>
      <c r="I8" s="66">
        <f t="shared" ref="I8:I37" si="2">RANK(H8,H$8:H$37,0)</f>
        <v>8</v>
      </c>
      <c r="J8" s="65">
        <f>VLOOKUP($A8,'Return Data'!$B$7:$R$1700,8,0)</f>
        <v>3.3028</v>
      </c>
      <c r="K8" s="66">
        <f t="shared" ref="K8:K37" si="3">RANK(J8,J$8:J$37,0)</f>
        <v>9</v>
      </c>
      <c r="L8" s="65">
        <f>VLOOKUP($A8,'Return Data'!$B$7:$R$1700,9,0)</f>
        <v>7.4995000000000003</v>
      </c>
      <c r="M8" s="66">
        <f t="shared" ref="M8:M37" si="4">RANK(L8,L$8:L$37,0)</f>
        <v>5</v>
      </c>
      <c r="N8" s="65">
        <f>VLOOKUP($A8,'Return Data'!$B$7:$R$1700,10,0)</f>
        <v>11.629300000000001</v>
      </c>
      <c r="O8" s="66">
        <f t="shared" ref="O8:O37" si="5">RANK(N8,N$8:N$37,0)</f>
        <v>2</v>
      </c>
      <c r="P8" s="65">
        <f>VLOOKUP($A8,'Return Data'!$B$7:$R$1700,11,0)</f>
        <v>8.3000000000000007</v>
      </c>
      <c r="Q8" s="66">
        <f t="shared" ref="Q8:Q16" si="6">RANK(P8,P$8:P$37,0)</f>
        <v>3</v>
      </c>
      <c r="R8" s="65">
        <f>VLOOKUP($A8,'Return Data'!$B$7:$R$1700,12,0)</f>
        <v>7.8310000000000004</v>
      </c>
      <c r="S8" s="66">
        <f t="shared" ref="S8:S16" si="7">RANK(R8,R$8:R$37,0)</f>
        <v>3</v>
      </c>
      <c r="T8" s="65">
        <f>VLOOKUP($A8,'Return Data'!$B$7:$R$1700,13,0)</f>
        <v>8.0991999999999997</v>
      </c>
      <c r="U8" s="66">
        <f t="shared" ref="U8:U16" si="8">RANK(T8,T$8:T$37,0)</f>
        <v>4</v>
      </c>
      <c r="V8" s="65">
        <f>VLOOKUP($A8,'Return Data'!$B$7:$R$1700,17,0)</f>
        <v>8.5028000000000006</v>
      </c>
      <c r="W8" s="66">
        <f>RANK(V8,V$8:V$37,0)</f>
        <v>3</v>
      </c>
      <c r="X8" s="65">
        <f>VLOOKUP($A8,'Return Data'!$B$7:$R$1700,14,0)</f>
        <v>7.8773</v>
      </c>
      <c r="Y8" s="66">
        <f>RANK(X8,X$8:X$37,0)</f>
        <v>3</v>
      </c>
      <c r="Z8" s="65">
        <f>VLOOKUP($A8,'Return Data'!$B$7:$R$1700,16,0)</f>
        <v>8.7369000000000003</v>
      </c>
      <c r="AA8" s="67">
        <f t="shared" ref="AA8:AA37" si="9">RANK(Z8,Z$8:Z$37,0)</f>
        <v>4</v>
      </c>
    </row>
    <row r="9" spans="1:27" x14ac:dyDescent="0.3">
      <c r="A9" s="63" t="s">
        <v>1590</v>
      </c>
      <c r="B9" s="64">
        <f>VLOOKUP($A9,'Return Data'!$B$7:$R$1700,3,0)</f>
        <v>44041</v>
      </c>
      <c r="C9" s="65">
        <f>VLOOKUP($A9,'Return Data'!$B$7:$R$1700,4,0)</f>
        <v>11.5961</v>
      </c>
      <c r="D9" s="65">
        <f>VLOOKUP($A9,'Return Data'!$B$7:$R$1700,5,0)</f>
        <v>2.8331</v>
      </c>
      <c r="E9" s="66">
        <f t="shared" si="0"/>
        <v>13</v>
      </c>
      <c r="F9" s="65">
        <f>VLOOKUP($A9,'Return Data'!$B$7:$R$1700,6,0)</f>
        <v>2.2040000000000002</v>
      </c>
      <c r="G9" s="66">
        <f t="shared" si="1"/>
        <v>14</v>
      </c>
      <c r="H9" s="65">
        <f>VLOOKUP($A9,'Return Data'!$B$7:$R$1700,7,0)</f>
        <v>3.4196</v>
      </c>
      <c r="I9" s="66">
        <f t="shared" si="2"/>
        <v>9</v>
      </c>
      <c r="J9" s="65">
        <f>VLOOKUP($A9,'Return Data'!$B$7:$R$1700,8,0)</f>
        <v>3.8052000000000001</v>
      </c>
      <c r="K9" s="66">
        <f t="shared" si="3"/>
        <v>7</v>
      </c>
      <c r="L9" s="65">
        <f>VLOOKUP($A9,'Return Data'!$B$7:$R$1700,9,0)</f>
        <v>5.8723000000000001</v>
      </c>
      <c r="M9" s="66">
        <f t="shared" si="4"/>
        <v>9</v>
      </c>
      <c r="N9" s="65">
        <f>VLOOKUP($A9,'Return Data'!$B$7:$R$1700,10,0)</f>
        <v>8.3146000000000004</v>
      </c>
      <c r="O9" s="66">
        <f t="shared" si="5"/>
        <v>10</v>
      </c>
      <c r="P9" s="65">
        <f>VLOOKUP($A9,'Return Data'!$B$7:$R$1700,11,0)</f>
        <v>6.8075000000000001</v>
      </c>
      <c r="Q9" s="66">
        <f t="shared" si="6"/>
        <v>14</v>
      </c>
      <c r="R9" s="65">
        <f>VLOOKUP($A9,'Return Data'!$B$7:$R$1700,12,0)</f>
        <v>6.9004000000000003</v>
      </c>
      <c r="S9" s="66">
        <f t="shared" si="7"/>
        <v>11</v>
      </c>
      <c r="T9" s="65">
        <f>VLOOKUP($A9,'Return Data'!$B$7:$R$1700,13,0)</f>
        <v>7.4097</v>
      </c>
      <c r="U9" s="66">
        <f t="shared" si="8"/>
        <v>8</v>
      </c>
      <c r="V9" s="65"/>
      <c r="W9" s="66"/>
      <c r="X9" s="65"/>
      <c r="Y9" s="66"/>
      <c r="Z9" s="65">
        <f>VLOOKUP($A9,'Return Data'!$B$7:$R$1700,16,0)</f>
        <v>8.173</v>
      </c>
      <c r="AA9" s="67">
        <f t="shared" si="9"/>
        <v>11</v>
      </c>
    </row>
    <row r="10" spans="1:27" x14ac:dyDescent="0.3">
      <c r="A10" s="63" t="s">
        <v>1593</v>
      </c>
      <c r="B10" s="64">
        <f>VLOOKUP($A10,'Return Data'!$B$7:$R$1700,3,0)</f>
        <v>44041</v>
      </c>
      <c r="C10" s="65">
        <f>VLOOKUP($A10,'Return Data'!$B$7:$R$1700,4,0)</f>
        <v>1171.6442</v>
      </c>
      <c r="D10" s="65">
        <f>VLOOKUP($A10,'Return Data'!$B$7:$R$1700,5,0)</f>
        <v>2.5266999999999999</v>
      </c>
      <c r="E10" s="66">
        <f t="shared" si="0"/>
        <v>14</v>
      </c>
      <c r="F10" s="65">
        <f>VLOOKUP($A10,'Return Data'!$B$7:$R$1700,6,0)</f>
        <v>2.3645999999999998</v>
      </c>
      <c r="G10" s="66">
        <f t="shared" si="1"/>
        <v>9</v>
      </c>
      <c r="H10" s="65">
        <f>VLOOKUP($A10,'Return Data'!$B$7:$R$1700,7,0)</f>
        <v>3.5632000000000001</v>
      </c>
      <c r="I10" s="66">
        <f t="shared" si="2"/>
        <v>7</v>
      </c>
      <c r="J10" s="65">
        <f>VLOOKUP($A10,'Return Data'!$B$7:$R$1700,8,0)</f>
        <v>3.0514000000000001</v>
      </c>
      <c r="K10" s="66">
        <f t="shared" si="3"/>
        <v>16</v>
      </c>
      <c r="L10" s="65">
        <f>VLOOKUP($A10,'Return Data'!$B$7:$R$1700,9,0)</f>
        <v>4.1228999999999996</v>
      </c>
      <c r="M10" s="66">
        <f t="shared" si="4"/>
        <v>24</v>
      </c>
      <c r="N10" s="65">
        <f>VLOOKUP($A10,'Return Data'!$B$7:$R$1700,10,0)</f>
        <v>6.2076000000000002</v>
      </c>
      <c r="O10" s="66">
        <f t="shared" si="5"/>
        <v>23</v>
      </c>
      <c r="P10" s="65">
        <f>VLOOKUP($A10,'Return Data'!$B$7:$R$1700,11,0)</f>
        <v>6.1677</v>
      </c>
      <c r="Q10" s="66">
        <f t="shared" si="6"/>
        <v>20</v>
      </c>
      <c r="R10" s="65">
        <f>VLOOKUP($A10,'Return Data'!$B$7:$R$1700,12,0)</f>
        <v>6.1334999999999997</v>
      </c>
      <c r="S10" s="66">
        <f t="shared" si="7"/>
        <v>18</v>
      </c>
      <c r="T10" s="65">
        <f>VLOOKUP($A10,'Return Data'!$B$7:$R$1700,13,0)</f>
        <v>6.5666000000000002</v>
      </c>
      <c r="U10" s="66">
        <f t="shared" si="8"/>
        <v>17</v>
      </c>
      <c r="V10" s="65">
        <f>VLOOKUP($A10,'Return Data'!$B$7:$R$1700,17,0)</f>
        <v>7.4672999999999998</v>
      </c>
      <c r="W10" s="66">
        <f t="shared" ref="W10:W15" si="10">RANK(V10,V$8:V$37,0)</f>
        <v>9</v>
      </c>
      <c r="X10" s="65"/>
      <c r="Y10" s="66"/>
      <c r="Z10" s="65">
        <f>VLOOKUP($A10,'Return Data'!$B$7:$R$1700,16,0)</f>
        <v>7.6032999999999999</v>
      </c>
      <c r="AA10" s="67">
        <f t="shared" si="9"/>
        <v>19</v>
      </c>
    </row>
    <row r="11" spans="1:27" x14ac:dyDescent="0.3">
      <c r="A11" s="63" t="s">
        <v>1594</v>
      </c>
      <c r="B11" s="64">
        <f>VLOOKUP($A11,'Return Data'!$B$7:$R$1700,3,0)</f>
        <v>44041</v>
      </c>
      <c r="C11" s="65">
        <f>VLOOKUP($A11,'Return Data'!$B$7:$R$1700,4,0)</f>
        <v>2508.6988000000001</v>
      </c>
      <c r="D11" s="65">
        <f>VLOOKUP($A11,'Return Data'!$B$7:$R$1700,5,0)</f>
        <v>-1.6324000000000001</v>
      </c>
      <c r="E11" s="66">
        <f t="shared" si="0"/>
        <v>29</v>
      </c>
      <c r="F11" s="65">
        <f>VLOOKUP($A11,'Return Data'!$B$7:$R$1700,6,0)</f>
        <v>0.38329999999999997</v>
      </c>
      <c r="G11" s="66">
        <f t="shared" si="1"/>
        <v>29</v>
      </c>
      <c r="H11" s="65">
        <f>VLOOKUP($A11,'Return Data'!$B$7:$R$1700,7,0)</f>
        <v>1.8047</v>
      </c>
      <c r="I11" s="66">
        <f t="shared" si="2"/>
        <v>27</v>
      </c>
      <c r="J11" s="65">
        <f>VLOOKUP($A11,'Return Data'!$B$7:$R$1700,8,0)</f>
        <v>2.4948999999999999</v>
      </c>
      <c r="K11" s="66">
        <f t="shared" si="3"/>
        <v>26</v>
      </c>
      <c r="L11" s="65">
        <f>VLOOKUP($A11,'Return Data'!$B$7:$R$1700,9,0)</f>
        <v>4.1540999999999997</v>
      </c>
      <c r="M11" s="66">
        <f t="shared" si="4"/>
        <v>23</v>
      </c>
      <c r="N11" s="65">
        <f>VLOOKUP($A11,'Return Data'!$B$7:$R$1700,10,0)</f>
        <v>6.7927</v>
      </c>
      <c r="O11" s="66">
        <f t="shared" si="5"/>
        <v>21</v>
      </c>
      <c r="P11" s="65">
        <f>VLOOKUP($A11,'Return Data'!$B$7:$R$1700,11,0)</f>
        <v>6.1123000000000003</v>
      </c>
      <c r="Q11" s="66">
        <f t="shared" si="6"/>
        <v>21</v>
      </c>
      <c r="R11" s="65">
        <f>VLOOKUP($A11,'Return Data'!$B$7:$R$1700,12,0)</f>
        <v>6.0438000000000001</v>
      </c>
      <c r="S11" s="66">
        <f t="shared" si="7"/>
        <v>19</v>
      </c>
      <c r="T11" s="65">
        <f>VLOOKUP($A11,'Return Data'!$B$7:$R$1700,13,0)</f>
        <v>6.5627000000000004</v>
      </c>
      <c r="U11" s="66">
        <f t="shared" si="8"/>
        <v>18</v>
      </c>
      <c r="V11" s="65">
        <f>VLOOKUP($A11,'Return Data'!$B$7:$R$1700,17,0)</f>
        <v>7.3701999999999996</v>
      </c>
      <c r="W11" s="66">
        <f t="shared" si="10"/>
        <v>10</v>
      </c>
      <c r="X11" s="65">
        <f>VLOOKUP($A11,'Return Data'!$B$7:$R$1700,14,0)</f>
        <v>7.3815999999999997</v>
      </c>
      <c r="Y11" s="66">
        <f>RANK(X11,X$8:X$37,0)</f>
        <v>9</v>
      </c>
      <c r="Z11" s="65">
        <f>VLOOKUP($A11,'Return Data'!$B$7:$R$1700,16,0)</f>
        <v>8.5318000000000005</v>
      </c>
      <c r="AA11" s="67">
        <f t="shared" si="9"/>
        <v>6</v>
      </c>
    </row>
    <row r="12" spans="1:27" x14ac:dyDescent="0.3">
      <c r="A12" s="63" t="s">
        <v>1596</v>
      </c>
      <c r="B12" s="64">
        <f>VLOOKUP($A12,'Return Data'!$B$7:$R$1700,3,0)</f>
        <v>44041</v>
      </c>
      <c r="C12" s="65">
        <f>VLOOKUP($A12,'Return Data'!$B$7:$R$1700,4,0)</f>
        <v>3096.5115000000001</v>
      </c>
      <c r="D12" s="65">
        <f>VLOOKUP($A12,'Return Data'!$B$7:$R$1700,5,0)</f>
        <v>5.91</v>
      </c>
      <c r="E12" s="66">
        <f t="shared" si="0"/>
        <v>6</v>
      </c>
      <c r="F12" s="65">
        <f>VLOOKUP($A12,'Return Data'!$B$7:$R$1700,6,0)</f>
        <v>1.5676000000000001</v>
      </c>
      <c r="G12" s="66">
        <f t="shared" si="1"/>
        <v>23</v>
      </c>
      <c r="H12" s="65">
        <f>VLOOKUP($A12,'Return Data'!$B$7:$R$1700,7,0)</f>
        <v>1.9918</v>
      </c>
      <c r="I12" s="66">
        <f t="shared" si="2"/>
        <v>24</v>
      </c>
      <c r="J12" s="65">
        <f>VLOOKUP($A12,'Return Data'!$B$7:$R$1700,8,0)</f>
        <v>2.6400999999999999</v>
      </c>
      <c r="K12" s="66">
        <f t="shared" si="3"/>
        <v>24</v>
      </c>
      <c r="L12" s="65">
        <f>VLOOKUP($A12,'Return Data'!$B$7:$R$1700,9,0)</f>
        <v>4.4846000000000004</v>
      </c>
      <c r="M12" s="66">
        <f t="shared" si="4"/>
        <v>19</v>
      </c>
      <c r="N12" s="65">
        <f>VLOOKUP($A12,'Return Data'!$B$7:$R$1700,10,0)</f>
        <v>7.0220000000000002</v>
      </c>
      <c r="O12" s="66">
        <f t="shared" si="5"/>
        <v>19</v>
      </c>
      <c r="P12" s="65">
        <f>VLOOKUP($A12,'Return Data'!$B$7:$R$1700,11,0)</f>
        <v>6.2752999999999997</v>
      </c>
      <c r="Q12" s="66">
        <f t="shared" si="6"/>
        <v>18</v>
      </c>
      <c r="R12" s="65">
        <f>VLOOKUP($A12,'Return Data'!$B$7:$R$1700,12,0)</f>
        <v>6.2073</v>
      </c>
      <c r="S12" s="66">
        <f t="shared" si="7"/>
        <v>17</v>
      </c>
      <c r="T12" s="65">
        <f>VLOOKUP($A12,'Return Data'!$B$7:$R$1700,13,0)</f>
        <v>6.5084</v>
      </c>
      <c r="U12" s="66">
        <f t="shared" si="8"/>
        <v>19</v>
      </c>
      <c r="V12" s="65">
        <f>VLOOKUP($A12,'Return Data'!$B$7:$R$1700,17,0)</f>
        <v>6.8635000000000002</v>
      </c>
      <c r="W12" s="66">
        <f t="shared" si="10"/>
        <v>13</v>
      </c>
      <c r="X12" s="65">
        <f>VLOOKUP($A12,'Return Data'!$B$7:$R$1700,14,0)</f>
        <v>6.7127999999999997</v>
      </c>
      <c r="Y12" s="66">
        <f>RANK(X12,X$8:X$37,0)</f>
        <v>14</v>
      </c>
      <c r="Z12" s="65">
        <f>VLOOKUP($A12,'Return Data'!$B$7:$R$1700,16,0)</f>
        <v>7.8528000000000002</v>
      </c>
      <c r="AA12" s="67">
        <f t="shared" si="9"/>
        <v>18</v>
      </c>
    </row>
    <row r="13" spans="1:27" x14ac:dyDescent="0.3">
      <c r="A13" s="63" t="s">
        <v>1598</v>
      </c>
      <c r="B13" s="64">
        <f>VLOOKUP($A13,'Return Data'!$B$7:$R$1700,3,0)</f>
        <v>44041</v>
      </c>
      <c r="C13" s="65">
        <f>VLOOKUP($A13,'Return Data'!$B$7:$R$1700,4,0)</f>
        <v>2782.4050999999999</v>
      </c>
      <c r="D13" s="65">
        <f>VLOOKUP($A13,'Return Data'!$B$7:$R$1700,5,0)</f>
        <v>2.0320999999999998</v>
      </c>
      <c r="E13" s="66">
        <f t="shared" si="0"/>
        <v>20</v>
      </c>
      <c r="F13" s="65">
        <f>VLOOKUP($A13,'Return Data'!$B$7:$R$1700,6,0)</f>
        <v>2.3565</v>
      </c>
      <c r="G13" s="66">
        <f t="shared" si="1"/>
        <v>10</v>
      </c>
      <c r="H13" s="65">
        <f>VLOOKUP($A13,'Return Data'!$B$7:$R$1700,7,0)</f>
        <v>2.6758000000000002</v>
      </c>
      <c r="I13" s="66">
        <f t="shared" si="2"/>
        <v>14</v>
      </c>
      <c r="J13" s="65">
        <f>VLOOKUP($A13,'Return Data'!$B$7:$R$1700,8,0)</f>
        <v>3.1436000000000002</v>
      </c>
      <c r="K13" s="66">
        <f t="shared" si="3"/>
        <v>12</v>
      </c>
      <c r="L13" s="65">
        <f>VLOOKUP($A13,'Return Data'!$B$7:$R$1700,9,0)</f>
        <v>4.1821999999999999</v>
      </c>
      <c r="M13" s="66">
        <f t="shared" si="4"/>
        <v>22</v>
      </c>
      <c r="N13" s="65">
        <f>VLOOKUP($A13,'Return Data'!$B$7:$R$1700,10,0)</f>
        <v>6.6649000000000003</v>
      </c>
      <c r="O13" s="66">
        <f t="shared" si="5"/>
        <v>22</v>
      </c>
      <c r="P13" s="65">
        <f>VLOOKUP($A13,'Return Data'!$B$7:$R$1700,11,0)</f>
        <v>6.3742999999999999</v>
      </c>
      <c r="Q13" s="66">
        <f t="shared" si="6"/>
        <v>17</v>
      </c>
      <c r="R13" s="65">
        <f>VLOOKUP($A13,'Return Data'!$B$7:$R$1700,12,0)</f>
        <v>6.3441999999999998</v>
      </c>
      <c r="S13" s="66">
        <f t="shared" si="7"/>
        <v>16</v>
      </c>
      <c r="T13" s="65">
        <f>VLOOKUP($A13,'Return Data'!$B$7:$R$1700,13,0)</f>
        <v>6.8570000000000002</v>
      </c>
      <c r="U13" s="66">
        <f t="shared" si="8"/>
        <v>16</v>
      </c>
      <c r="V13" s="65">
        <f>VLOOKUP($A13,'Return Data'!$B$7:$R$1700,17,0)</f>
        <v>6.6536999999999997</v>
      </c>
      <c r="W13" s="66">
        <f t="shared" si="10"/>
        <v>15</v>
      </c>
      <c r="X13" s="65">
        <f>VLOOKUP($A13,'Return Data'!$B$7:$R$1700,14,0)</f>
        <v>6.7731000000000003</v>
      </c>
      <c r="Y13" s="66">
        <f>RANK(X13,X$8:X$37,0)</f>
        <v>13</v>
      </c>
      <c r="Z13" s="65">
        <f>VLOOKUP($A13,'Return Data'!$B$7:$R$1700,16,0)</f>
        <v>7.9427000000000003</v>
      </c>
      <c r="AA13" s="67">
        <f t="shared" si="9"/>
        <v>17</v>
      </c>
    </row>
    <row r="14" spans="1:27" x14ac:dyDescent="0.3">
      <c r="A14" s="63" t="s">
        <v>1600</v>
      </c>
      <c r="B14" s="64">
        <f>VLOOKUP($A14,'Return Data'!$B$7:$R$1700,3,0)</f>
        <v>44041</v>
      </c>
      <c r="C14" s="65">
        <f>VLOOKUP($A14,'Return Data'!$B$7:$R$1700,4,0)</f>
        <v>2267.6089999999999</v>
      </c>
      <c r="D14" s="65">
        <f>VLOOKUP($A14,'Return Data'!$B$7:$R$1700,5,0)</f>
        <v>3.7185999999999999</v>
      </c>
      <c r="E14" s="66">
        <f t="shared" si="0"/>
        <v>12</v>
      </c>
      <c r="F14" s="65">
        <f>VLOOKUP($A14,'Return Data'!$B$7:$R$1700,6,0)</f>
        <v>1.3894</v>
      </c>
      <c r="G14" s="66">
        <f t="shared" si="1"/>
        <v>24</v>
      </c>
      <c r="H14" s="65">
        <f>VLOOKUP($A14,'Return Data'!$B$7:$R$1700,7,0)</f>
        <v>0.152</v>
      </c>
      <c r="I14" s="66">
        <f t="shared" si="2"/>
        <v>29</v>
      </c>
      <c r="J14" s="65">
        <f>VLOOKUP($A14,'Return Data'!$B$7:$R$1700,8,0)</f>
        <v>2.6092</v>
      </c>
      <c r="K14" s="66">
        <f t="shared" si="3"/>
        <v>25</v>
      </c>
      <c r="L14" s="65">
        <f>VLOOKUP($A14,'Return Data'!$B$7:$R$1700,9,0)</f>
        <v>3.9096000000000002</v>
      </c>
      <c r="M14" s="66">
        <f t="shared" si="4"/>
        <v>26</v>
      </c>
      <c r="N14" s="65">
        <f>VLOOKUP($A14,'Return Data'!$B$7:$R$1700,10,0)</f>
        <v>6.0301999999999998</v>
      </c>
      <c r="O14" s="66">
        <f t="shared" si="5"/>
        <v>25</v>
      </c>
      <c r="P14" s="65">
        <f>VLOOKUP($A14,'Return Data'!$B$7:$R$1700,11,0)</f>
        <v>5.5739999999999998</v>
      </c>
      <c r="Q14" s="66">
        <f t="shared" si="6"/>
        <v>23</v>
      </c>
      <c r="R14" s="65">
        <f>VLOOKUP($A14,'Return Data'!$B$7:$R$1700,12,0)</f>
        <v>5.4672999999999998</v>
      </c>
      <c r="S14" s="66">
        <f t="shared" si="7"/>
        <v>22</v>
      </c>
      <c r="T14" s="65">
        <f>VLOOKUP($A14,'Return Data'!$B$7:$R$1700,13,0)</f>
        <v>5.8541999999999996</v>
      </c>
      <c r="U14" s="66">
        <f t="shared" si="8"/>
        <v>22</v>
      </c>
      <c r="V14" s="65">
        <f>VLOOKUP($A14,'Return Data'!$B$7:$R$1700,17,0)</f>
        <v>6.7114000000000003</v>
      </c>
      <c r="W14" s="66">
        <f t="shared" si="10"/>
        <v>14</v>
      </c>
      <c r="X14" s="65">
        <f>VLOOKUP($A14,'Return Data'!$B$7:$R$1700,14,0)</f>
        <v>6.7892999999999999</v>
      </c>
      <c r="Y14" s="66">
        <f>RANK(X14,X$8:X$37,0)</f>
        <v>12</v>
      </c>
      <c r="Z14" s="65">
        <f>VLOOKUP($A14,'Return Data'!$B$7:$R$1700,16,0)</f>
        <v>7.9812000000000003</v>
      </c>
      <c r="AA14" s="67">
        <f t="shared" si="9"/>
        <v>16</v>
      </c>
    </row>
    <row r="15" spans="1:27" x14ac:dyDescent="0.3">
      <c r="A15" s="63" t="s">
        <v>1605</v>
      </c>
      <c r="B15" s="64">
        <f>VLOOKUP($A15,'Return Data'!$B$7:$R$1700,3,0)</f>
        <v>44041</v>
      </c>
      <c r="C15" s="65">
        <f>VLOOKUP($A15,'Return Data'!$B$7:$R$1700,4,0)</f>
        <v>28.449300000000001</v>
      </c>
      <c r="D15" s="65">
        <f>VLOOKUP($A15,'Return Data'!$B$7:$R$1700,5,0)</f>
        <v>9.8817000000000004</v>
      </c>
      <c r="E15" s="66">
        <f t="shared" si="0"/>
        <v>2</v>
      </c>
      <c r="F15" s="65">
        <f>VLOOKUP($A15,'Return Data'!$B$7:$R$1700,6,0)</f>
        <v>8.3231999999999999</v>
      </c>
      <c r="G15" s="66">
        <f t="shared" si="1"/>
        <v>1</v>
      </c>
      <c r="H15" s="65">
        <f>VLOOKUP($A15,'Return Data'!$B$7:$R$1700,7,0)</f>
        <v>9.8609000000000009</v>
      </c>
      <c r="I15" s="66">
        <f t="shared" si="2"/>
        <v>1</v>
      </c>
      <c r="J15" s="65">
        <f>VLOOKUP($A15,'Return Data'!$B$7:$R$1700,8,0)</f>
        <v>9.4733999999999998</v>
      </c>
      <c r="K15" s="66">
        <f t="shared" si="3"/>
        <v>1</v>
      </c>
      <c r="L15" s="65">
        <f>VLOOKUP($A15,'Return Data'!$B$7:$R$1700,9,0)</f>
        <v>10.5687</v>
      </c>
      <c r="M15" s="66">
        <f t="shared" si="4"/>
        <v>2</v>
      </c>
      <c r="N15" s="65">
        <f>VLOOKUP($A15,'Return Data'!$B$7:$R$1700,10,0)</f>
        <v>10.577999999999999</v>
      </c>
      <c r="O15" s="66">
        <f t="shared" si="5"/>
        <v>4</v>
      </c>
      <c r="P15" s="65">
        <f>VLOOKUP($A15,'Return Data'!$B$7:$R$1700,11,0)</f>
        <v>9.1681000000000008</v>
      </c>
      <c r="Q15" s="66">
        <f t="shared" si="6"/>
        <v>2</v>
      </c>
      <c r="R15" s="65">
        <f>VLOOKUP($A15,'Return Data'!$B$7:$R$1700,12,0)</f>
        <v>3.1221000000000001</v>
      </c>
      <c r="S15" s="66">
        <f t="shared" si="7"/>
        <v>26</v>
      </c>
      <c r="T15" s="65">
        <f>VLOOKUP($A15,'Return Data'!$B$7:$R$1700,13,0)</f>
        <v>4.6288</v>
      </c>
      <c r="U15" s="66">
        <f t="shared" si="8"/>
        <v>25</v>
      </c>
      <c r="V15" s="65">
        <f>VLOOKUP($A15,'Return Data'!$B$7:$R$1700,17,0)</f>
        <v>7.2031000000000001</v>
      </c>
      <c r="W15" s="66">
        <f t="shared" si="10"/>
        <v>11</v>
      </c>
      <c r="X15" s="65">
        <f>VLOOKUP($A15,'Return Data'!$B$7:$R$1700,14,0)</f>
        <v>7.3628</v>
      </c>
      <c r="Y15" s="66">
        <f>RANK(X15,X$8:X$37,0)</f>
        <v>10</v>
      </c>
      <c r="Z15" s="65">
        <f>VLOOKUP($A15,'Return Data'!$B$7:$R$1700,16,0)</f>
        <v>8.8544999999999998</v>
      </c>
      <c r="AA15" s="67">
        <f t="shared" si="9"/>
        <v>3</v>
      </c>
    </row>
    <row r="16" spans="1:27" x14ac:dyDescent="0.3">
      <c r="A16" s="63" t="s">
        <v>1606</v>
      </c>
      <c r="B16" s="64">
        <f>VLOOKUP($A16,'Return Data'!$B$7:$R$1700,3,0)</f>
        <v>44041</v>
      </c>
      <c r="C16" s="65">
        <f>VLOOKUP($A16,'Return Data'!$B$7:$R$1700,4,0)</f>
        <v>11.5921</v>
      </c>
      <c r="D16" s="65">
        <f>VLOOKUP($A16,'Return Data'!$B$7:$R$1700,5,0)</f>
        <v>2.5190999999999999</v>
      </c>
      <c r="E16" s="66">
        <f t="shared" si="0"/>
        <v>15</v>
      </c>
      <c r="F16" s="65">
        <f>VLOOKUP($A16,'Return Data'!$B$7:$R$1700,6,0)</f>
        <v>2.8349000000000002</v>
      </c>
      <c r="G16" s="66">
        <f t="shared" si="1"/>
        <v>6</v>
      </c>
      <c r="H16" s="65">
        <f>VLOOKUP($A16,'Return Data'!$B$7:$R$1700,7,0)</f>
        <v>4.1866000000000003</v>
      </c>
      <c r="I16" s="66">
        <f t="shared" si="2"/>
        <v>5</v>
      </c>
      <c r="J16" s="65">
        <f>VLOOKUP($A16,'Return Data'!$B$7:$R$1700,8,0)</f>
        <v>4.0997000000000003</v>
      </c>
      <c r="K16" s="66">
        <f t="shared" si="3"/>
        <v>6</v>
      </c>
      <c r="L16" s="65">
        <f>VLOOKUP($A16,'Return Data'!$B$7:$R$1700,9,0)</f>
        <v>7.0517000000000003</v>
      </c>
      <c r="M16" s="66">
        <f t="shared" si="4"/>
        <v>6</v>
      </c>
      <c r="N16" s="65">
        <f>VLOOKUP($A16,'Return Data'!$B$7:$R$1700,10,0)</f>
        <v>10.040800000000001</v>
      </c>
      <c r="O16" s="66">
        <f t="shared" si="5"/>
        <v>5</v>
      </c>
      <c r="P16" s="65">
        <f>VLOOKUP($A16,'Return Data'!$B$7:$R$1700,11,0)</f>
        <v>8.2721</v>
      </c>
      <c r="Q16" s="66">
        <f t="shared" si="6"/>
        <v>4</v>
      </c>
      <c r="R16" s="65">
        <f>VLOOKUP($A16,'Return Data'!$B$7:$R$1700,12,0)</f>
        <v>7.5106999999999999</v>
      </c>
      <c r="S16" s="66">
        <f t="shared" si="7"/>
        <v>4</v>
      </c>
      <c r="T16" s="65">
        <f>VLOOKUP($A16,'Return Data'!$B$7:$R$1700,13,0)</f>
        <v>7.7251000000000003</v>
      </c>
      <c r="U16" s="66">
        <f t="shared" si="8"/>
        <v>5</v>
      </c>
      <c r="V16" s="65"/>
      <c r="W16" s="66"/>
      <c r="X16" s="65"/>
      <c r="Y16" s="66"/>
      <c r="Z16" s="65">
        <f>VLOOKUP($A16,'Return Data'!$B$7:$R$1700,16,0)</f>
        <v>8.3294999999999995</v>
      </c>
      <c r="AA16" s="67">
        <f t="shared" si="9"/>
        <v>10</v>
      </c>
    </row>
    <row r="17" spans="1:27" x14ac:dyDescent="0.3">
      <c r="A17" s="63" t="s">
        <v>1608</v>
      </c>
      <c r="B17" s="64">
        <f>VLOOKUP($A17,'Return Data'!$B$7:$R$1700,3,0)</f>
        <v>44041</v>
      </c>
      <c r="C17" s="65">
        <f>VLOOKUP($A17,'Return Data'!$B$7:$R$1700,4,0)</f>
        <v>1033.7927</v>
      </c>
      <c r="D17" s="65">
        <f>VLOOKUP($A17,'Return Data'!$B$7:$R$1700,5,0)</f>
        <v>1.8466</v>
      </c>
      <c r="E17" s="66">
        <f t="shared" si="0"/>
        <v>23</v>
      </c>
      <c r="F17" s="65">
        <f>VLOOKUP($A17,'Return Data'!$B$7:$R$1700,6,0)</f>
        <v>2.7317</v>
      </c>
      <c r="G17" s="66">
        <f t="shared" si="1"/>
        <v>7</v>
      </c>
      <c r="H17" s="65">
        <f>VLOOKUP($A17,'Return Data'!$B$7:$R$1700,7,0)</f>
        <v>2.5524</v>
      </c>
      <c r="I17" s="66">
        <f t="shared" si="2"/>
        <v>17</v>
      </c>
      <c r="J17" s="65">
        <f>VLOOKUP($A17,'Return Data'!$B$7:$R$1700,8,0)</f>
        <v>2.9517000000000002</v>
      </c>
      <c r="K17" s="66">
        <f t="shared" si="3"/>
        <v>20</v>
      </c>
      <c r="L17" s="65">
        <f>VLOOKUP($A17,'Return Data'!$B$7:$R$1700,9,0)</f>
        <v>4.8897000000000004</v>
      </c>
      <c r="M17" s="66">
        <f t="shared" si="4"/>
        <v>15</v>
      </c>
      <c r="N17" s="65">
        <f>VLOOKUP($A17,'Return Data'!$B$7:$R$1700,10,0)</f>
        <v>7.5826000000000002</v>
      </c>
      <c r="O17" s="66">
        <f t="shared" si="5"/>
        <v>15</v>
      </c>
      <c r="P17" s="65"/>
      <c r="Q17" s="66"/>
      <c r="R17" s="65"/>
      <c r="S17" s="66"/>
      <c r="T17" s="65"/>
      <c r="U17" s="66"/>
      <c r="V17" s="65"/>
      <c r="W17" s="66"/>
      <c r="X17" s="65"/>
      <c r="Y17" s="66"/>
      <c r="Z17" s="65">
        <f>VLOOKUP($A17,'Return Data'!$B$7:$R$1700,16,0)</f>
        <v>6.7770999999999999</v>
      </c>
      <c r="AA17" s="67">
        <f t="shared" si="9"/>
        <v>26</v>
      </c>
    </row>
    <row r="18" spans="1:27" x14ac:dyDescent="0.3">
      <c r="A18" s="63" t="s">
        <v>1611</v>
      </c>
      <c r="B18" s="64">
        <f>VLOOKUP($A18,'Return Data'!$B$7:$R$1700,3,0)</f>
        <v>44041</v>
      </c>
      <c r="C18" s="65">
        <f>VLOOKUP($A18,'Return Data'!$B$7:$R$1700,4,0)</f>
        <v>22.056799999999999</v>
      </c>
      <c r="D18" s="65">
        <f>VLOOKUP($A18,'Return Data'!$B$7:$R$1700,5,0)</f>
        <v>4.6341000000000001</v>
      </c>
      <c r="E18" s="66">
        <f t="shared" si="0"/>
        <v>9</v>
      </c>
      <c r="F18" s="65">
        <f>VLOOKUP($A18,'Return Data'!$B$7:$R$1700,6,0)</f>
        <v>4.0731000000000002</v>
      </c>
      <c r="G18" s="66">
        <f t="shared" si="1"/>
        <v>4</v>
      </c>
      <c r="H18" s="65">
        <f>VLOOKUP($A18,'Return Data'!$B$7:$R$1700,7,0)</f>
        <v>5.3007999999999997</v>
      </c>
      <c r="I18" s="66">
        <f t="shared" si="2"/>
        <v>4</v>
      </c>
      <c r="J18" s="65">
        <f>VLOOKUP($A18,'Return Data'!$B$7:$R$1700,8,0)</f>
        <v>4.1436000000000002</v>
      </c>
      <c r="K18" s="66">
        <f t="shared" si="3"/>
        <v>5</v>
      </c>
      <c r="L18" s="65">
        <f>VLOOKUP($A18,'Return Data'!$B$7:$R$1700,9,0)</f>
        <v>8.3475000000000001</v>
      </c>
      <c r="M18" s="66">
        <f t="shared" si="4"/>
        <v>3</v>
      </c>
      <c r="N18" s="65">
        <f>VLOOKUP($A18,'Return Data'!$B$7:$R$1700,10,0)</f>
        <v>10.9817</v>
      </c>
      <c r="O18" s="66">
        <f t="shared" si="5"/>
        <v>3</v>
      </c>
      <c r="P18" s="65">
        <f>VLOOKUP($A18,'Return Data'!$B$7:$R$1700,11,0)</f>
        <v>7.6927000000000003</v>
      </c>
      <c r="Q18" s="66">
        <f t="shared" ref="Q18:Q37" si="11">RANK(P18,P$8:P$37,0)</f>
        <v>6</v>
      </c>
      <c r="R18" s="65">
        <f>VLOOKUP($A18,'Return Data'!$B$7:$R$1700,12,0)</f>
        <v>7.9663000000000004</v>
      </c>
      <c r="S18" s="66">
        <f t="shared" ref="S18:S25" si="12">RANK(R18,R$8:R$37,0)</f>
        <v>2</v>
      </c>
      <c r="T18" s="65">
        <f>VLOOKUP($A18,'Return Data'!$B$7:$R$1700,13,0)</f>
        <v>8.2899999999999991</v>
      </c>
      <c r="U18" s="66">
        <f t="shared" ref="U18:U25" si="13">RANK(T18,T$8:T$37,0)</f>
        <v>3</v>
      </c>
      <c r="V18" s="65">
        <f>VLOOKUP($A18,'Return Data'!$B$7:$R$1700,17,0)</f>
        <v>8.6452000000000009</v>
      </c>
      <c r="W18" s="66">
        <f>RANK(V18,V$8:V$37,0)</f>
        <v>2</v>
      </c>
      <c r="X18" s="65">
        <f>VLOOKUP($A18,'Return Data'!$B$7:$R$1700,14,0)</f>
        <v>8.0936000000000003</v>
      </c>
      <c r="Y18" s="66">
        <f>RANK(X18,X$8:X$37,0)</f>
        <v>2</v>
      </c>
      <c r="Z18" s="65">
        <f>VLOOKUP($A18,'Return Data'!$B$7:$R$1700,16,0)</f>
        <v>9.1179000000000006</v>
      </c>
      <c r="AA18" s="67">
        <f t="shared" si="9"/>
        <v>2</v>
      </c>
    </row>
    <row r="19" spans="1:27" x14ac:dyDescent="0.3">
      <c r="A19" s="63" t="s">
        <v>1613</v>
      </c>
      <c r="B19" s="64">
        <f>VLOOKUP($A19,'Return Data'!$B$7:$R$1700,3,0)</f>
        <v>44041</v>
      </c>
      <c r="C19" s="65">
        <f>VLOOKUP($A19,'Return Data'!$B$7:$R$1700,4,0)</f>
        <v>2199.7512000000002</v>
      </c>
      <c r="D19" s="65">
        <f>VLOOKUP($A19,'Return Data'!$B$7:$R$1700,5,0)</f>
        <v>6.8274999999999997</v>
      </c>
      <c r="E19" s="66">
        <f t="shared" si="0"/>
        <v>5</v>
      </c>
      <c r="F19" s="65">
        <f>VLOOKUP($A19,'Return Data'!$B$7:$R$1700,6,0)</f>
        <v>4.3090000000000002</v>
      </c>
      <c r="G19" s="66">
        <f t="shared" si="1"/>
        <v>3</v>
      </c>
      <c r="H19" s="65">
        <f>VLOOKUP($A19,'Return Data'!$B$7:$R$1700,7,0)</f>
        <v>6.7786999999999997</v>
      </c>
      <c r="I19" s="66">
        <f t="shared" si="2"/>
        <v>2</v>
      </c>
      <c r="J19" s="65">
        <f>VLOOKUP($A19,'Return Data'!$B$7:$R$1700,8,0)</f>
        <v>6.3277999999999999</v>
      </c>
      <c r="K19" s="66">
        <f t="shared" si="3"/>
        <v>2</v>
      </c>
      <c r="L19" s="65">
        <f>VLOOKUP($A19,'Return Data'!$B$7:$R$1700,9,0)</f>
        <v>8.1311</v>
      </c>
      <c r="M19" s="66">
        <f t="shared" si="4"/>
        <v>4</v>
      </c>
      <c r="N19" s="65">
        <f>VLOOKUP($A19,'Return Data'!$B$7:$R$1700,10,0)</f>
        <v>9.1669</v>
      </c>
      <c r="O19" s="66">
        <f t="shared" si="5"/>
        <v>6</v>
      </c>
      <c r="P19" s="65">
        <f>VLOOKUP($A19,'Return Data'!$B$7:$R$1700,11,0)</f>
        <v>5.5472000000000001</v>
      </c>
      <c r="Q19" s="66">
        <f t="shared" si="11"/>
        <v>24</v>
      </c>
      <c r="R19" s="65">
        <f>VLOOKUP($A19,'Return Data'!$B$7:$R$1700,12,0)</f>
        <v>6.0373999999999999</v>
      </c>
      <c r="S19" s="66">
        <f t="shared" si="12"/>
        <v>20</v>
      </c>
      <c r="T19" s="65">
        <f>VLOOKUP($A19,'Return Data'!$B$7:$R$1700,13,0)</f>
        <v>11.1157</v>
      </c>
      <c r="U19" s="66">
        <f t="shared" si="13"/>
        <v>1</v>
      </c>
      <c r="V19" s="65">
        <f>VLOOKUP($A19,'Return Data'!$B$7:$R$1700,17,0)</f>
        <v>7.0568</v>
      </c>
      <c r="W19" s="66">
        <f>RANK(V19,V$8:V$37,0)</f>
        <v>12</v>
      </c>
      <c r="X19" s="65">
        <f>VLOOKUP($A19,'Return Data'!$B$7:$R$1700,14,0)</f>
        <v>7.0324</v>
      </c>
      <c r="Y19" s="66">
        <f>RANK(X19,X$8:X$37,0)</f>
        <v>11</v>
      </c>
      <c r="Z19" s="65">
        <f>VLOOKUP($A19,'Return Data'!$B$7:$R$1700,16,0)</f>
        <v>8.0146999999999995</v>
      </c>
      <c r="AA19" s="67">
        <f t="shared" si="9"/>
        <v>14</v>
      </c>
    </row>
    <row r="20" spans="1:27" x14ac:dyDescent="0.3">
      <c r="A20" s="63" t="s">
        <v>1614</v>
      </c>
      <c r="B20" s="64">
        <f>VLOOKUP($A20,'Return Data'!$B$7:$R$1700,3,0)</f>
        <v>44041</v>
      </c>
      <c r="C20" s="65">
        <f>VLOOKUP($A20,'Return Data'!$B$7:$R$1700,4,0)</f>
        <v>11.6906</v>
      </c>
      <c r="D20" s="65">
        <f>VLOOKUP($A20,'Return Data'!$B$7:$R$1700,5,0)</f>
        <v>2.4979</v>
      </c>
      <c r="E20" s="66">
        <f t="shared" si="0"/>
        <v>16</v>
      </c>
      <c r="F20" s="65">
        <f>VLOOKUP($A20,'Return Data'!$B$7:$R$1700,6,0)</f>
        <v>1.6238999999999999</v>
      </c>
      <c r="G20" s="66">
        <f t="shared" si="1"/>
        <v>22</v>
      </c>
      <c r="H20" s="65">
        <f>VLOOKUP($A20,'Return Data'!$B$7:$R$1700,7,0)</f>
        <v>2.2311000000000001</v>
      </c>
      <c r="I20" s="66">
        <f t="shared" si="2"/>
        <v>23</v>
      </c>
      <c r="J20" s="65">
        <f>VLOOKUP($A20,'Return Data'!$B$7:$R$1700,8,0)</f>
        <v>2.7235999999999998</v>
      </c>
      <c r="K20" s="66">
        <f t="shared" si="3"/>
        <v>22</v>
      </c>
      <c r="L20" s="65">
        <f>VLOOKUP($A20,'Return Data'!$B$7:$R$1700,9,0)</f>
        <v>4.3343999999999996</v>
      </c>
      <c r="M20" s="66">
        <f t="shared" si="4"/>
        <v>21</v>
      </c>
      <c r="N20" s="65">
        <f>VLOOKUP($A20,'Return Data'!$B$7:$R$1700,10,0)</f>
        <v>7.7035999999999998</v>
      </c>
      <c r="O20" s="66">
        <f t="shared" si="5"/>
        <v>14</v>
      </c>
      <c r="P20" s="65">
        <f>VLOOKUP($A20,'Return Data'!$B$7:$R$1700,11,0)</f>
        <v>7.2541000000000002</v>
      </c>
      <c r="Q20" s="66">
        <f t="shared" si="11"/>
        <v>12</v>
      </c>
      <c r="R20" s="65">
        <f>VLOOKUP($A20,'Return Data'!$B$7:$R$1700,12,0)</f>
        <v>6.9313000000000002</v>
      </c>
      <c r="S20" s="66">
        <f t="shared" si="12"/>
        <v>9</v>
      </c>
      <c r="T20" s="65">
        <f>VLOOKUP($A20,'Return Data'!$B$7:$R$1700,13,0)</f>
        <v>7.3070000000000004</v>
      </c>
      <c r="U20" s="66">
        <f t="shared" si="13"/>
        <v>9</v>
      </c>
      <c r="V20" s="65"/>
      <c r="W20" s="66"/>
      <c r="X20" s="65"/>
      <c r="Y20" s="66"/>
      <c r="Z20" s="65">
        <f>VLOOKUP($A20,'Return Data'!$B$7:$R$1700,16,0)</f>
        <v>7.9866000000000001</v>
      </c>
      <c r="AA20" s="67">
        <f t="shared" si="9"/>
        <v>15</v>
      </c>
    </row>
    <row r="21" spans="1:27" x14ac:dyDescent="0.3">
      <c r="A21" s="63" t="s">
        <v>1617</v>
      </c>
      <c r="B21" s="64">
        <f>VLOOKUP($A21,'Return Data'!$B$7:$R$1700,3,0)</f>
        <v>44041</v>
      </c>
      <c r="C21" s="65">
        <f>VLOOKUP($A21,'Return Data'!$B$7:$R$1700,4,0)</f>
        <v>2053.2959999999998</v>
      </c>
      <c r="D21" s="65">
        <f>VLOOKUP($A21,'Return Data'!$B$7:$R$1700,5,0)</f>
        <v>-2.9702000000000002</v>
      </c>
      <c r="E21" s="66">
        <f t="shared" si="0"/>
        <v>30</v>
      </c>
      <c r="F21" s="65">
        <f>VLOOKUP($A21,'Return Data'!$B$7:$R$1700,6,0)</f>
        <v>1.8908</v>
      </c>
      <c r="G21" s="66">
        <f t="shared" si="1"/>
        <v>19</v>
      </c>
      <c r="H21" s="65">
        <f>VLOOKUP($A21,'Return Data'!$B$7:$R$1700,7,0)</f>
        <v>2.2648999999999999</v>
      </c>
      <c r="I21" s="66">
        <f t="shared" si="2"/>
        <v>21</v>
      </c>
      <c r="J21" s="65">
        <f>VLOOKUP($A21,'Return Data'!$B$7:$R$1700,8,0)</f>
        <v>3.2349999999999999</v>
      </c>
      <c r="K21" s="66">
        <f t="shared" si="3"/>
        <v>10</v>
      </c>
      <c r="L21" s="65">
        <f>VLOOKUP($A21,'Return Data'!$B$7:$R$1700,9,0)</f>
        <v>4.5011000000000001</v>
      </c>
      <c r="M21" s="66">
        <f t="shared" si="4"/>
        <v>18</v>
      </c>
      <c r="N21" s="65">
        <f>VLOOKUP($A21,'Return Data'!$B$7:$R$1700,10,0)</f>
        <v>7.0236999999999998</v>
      </c>
      <c r="O21" s="66">
        <f t="shared" si="5"/>
        <v>18</v>
      </c>
      <c r="P21" s="65">
        <f>VLOOKUP($A21,'Return Data'!$B$7:$R$1700,11,0)</f>
        <v>7.4032</v>
      </c>
      <c r="Q21" s="66">
        <f t="shared" si="11"/>
        <v>9</v>
      </c>
      <c r="R21" s="65">
        <f>VLOOKUP($A21,'Return Data'!$B$7:$R$1700,12,0)</f>
        <v>6.9185999999999996</v>
      </c>
      <c r="S21" s="66">
        <f t="shared" si="12"/>
        <v>10</v>
      </c>
      <c r="T21" s="65">
        <f>VLOOKUP($A21,'Return Data'!$B$7:$R$1700,13,0)</f>
        <v>7.1215000000000002</v>
      </c>
      <c r="U21" s="66">
        <f t="shared" si="13"/>
        <v>12</v>
      </c>
      <c r="V21" s="65">
        <f>VLOOKUP($A21,'Return Data'!$B$7:$R$1700,17,0)</f>
        <v>7.7186000000000003</v>
      </c>
      <c r="W21" s="66">
        <f>RANK(V21,V$8:V$37,0)</f>
        <v>8</v>
      </c>
      <c r="X21" s="65">
        <f>VLOOKUP($A21,'Return Data'!$B$7:$R$1700,14,0)</f>
        <v>7.4862000000000002</v>
      </c>
      <c r="Y21" s="66">
        <f>RANK(X21,X$8:X$37,0)</f>
        <v>8</v>
      </c>
      <c r="Z21" s="65">
        <f>VLOOKUP($A21,'Return Data'!$B$7:$R$1700,16,0)</f>
        <v>8.5792000000000002</v>
      </c>
      <c r="AA21" s="67">
        <f t="shared" si="9"/>
        <v>5</v>
      </c>
    </row>
    <row r="22" spans="1:27" x14ac:dyDescent="0.3">
      <c r="A22" s="63" t="s">
        <v>1619</v>
      </c>
      <c r="B22" s="64">
        <f>VLOOKUP($A22,'Return Data'!$B$7:$R$1700,3,0)</f>
        <v>44041</v>
      </c>
      <c r="C22" s="65">
        <f>VLOOKUP($A22,'Return Data'!$B$7:$R$1700,4,0)</f>
        <v>2166.9369000000002</v>
      </c>
      <c r="D22" s="65">
        <f>VLOOKUP($A22,'Return Data'!$B$7:$R$1700,5,0)</f>
        <v>1.9389000000000001</v>
      </c>
      <c r="E22" s="66">
        <f t="shared" si="0"/>
        <v>22</v>
      </c>
      <c r="F22" s="65">
        <f>VLOOKUP($A22,'Return Data'!$B$7:$R$1700,6,0)</f>
        <v>2.1873999999999998</v>
      </c>
      <c r="G22" s="66">
        <f t="shared" si="1"/>
        <v>15</v>
      </c>
      <c r="H22" s="65">
        <f>VLOOKUP($A22,'Return Data'!$B$7:$R$1700,7,0)</f>
        <v>2.8908</v>
      </c>
      <c r="I22" s="66">
        <f t="shared" si="2"/>
        <v>12</v>
      </c>
      <c r="J22" s="65">
        <f>VLOOKUP($A22,'Return Data'!$B$7:$R$1700,8,0)</f>
        <v>3.0649999999999999</v>
      </c>
      <c r="K22" s="66">
        <f t="shared" si="3"/>
        <v>15</v>
      </c>
      <c r="L22" s="65">
        <f>VLOOKUP($A22,'Return Data'!$B$7:$R$1700,9,0)</f>
        <v>5.1508000000000003</v>
      </c>
      <c r="M22" s="66">
        <f t="shared" si="4"/>
        <v>13</v>
      </c>
      <c r="N22" s="65">
        <f>VLOOKUP($A22,'Return Data'!$B$7:$R$1700,10,0)</f>
        <v>7.9393000000000002</v>
      </c>
      <c r="O22" s="66">
        <f t="shared" si="5"/>
        <v>12</v>
      </c>
      <c r="P22" s="65">
        <f>VLOOKUP($A22,'Return Data'!$B$7:$R$1700,11,0)</f>
        <v>7.0823999999999998</v>
      </c>
      <c r="Q22" s="66">
        <f t="shared" si="11"/>
        <v>13</v>
      </c>
      <c r="R22" s="65">
        <f>VLOOKUP($A22,'Return Data'!$B$7:$R$1700,12,0)</f>
        <v>6.7830000000000004</v>
      </c>
      <c r="S22" s="66">
        <f t="shared" si="12"/>
        <v>12</v>
      </c>
      <c r="T22" s="65">
        <f>VLOOKUP($A22,'Return Data'!$B$7:$R$1700,13,0)</f>
        <v>7.1360000000000001</v>
      </c>
      <c r="U22" s="66">
        <f t="shared" si="13"/>
        <v>11</v>
      </c>
      <c r="V22" s="65">
        <f>VLOOKUP($A22,'Return Data'!$B$7:$R$1700,17,0)</f>
        <v>7.8676000000000004</v>
      </c>
      <c r="W22" s="66">
        <f>RANK(V22,V$8:V$37,0)</f>
        <v>6</v>
      </c>
      <c r="X22" s="65">
        <f>VLOOKUP($A22,'Return Data'!$B$7:$R$1700,14,0)</f>
        <v>7.5708000000000002</v>
      </c>
      <c r="Y22" s="66">
        <f>RANK(X22,X$8:X$37,0)</f>
        <v>6</v>
      </c>
      <c r="Z22" s="65">
        <f>VLOOKUP($A22,'Return Data'!$B$7:$R$1700,16,0)</f>
        <v>8.3622999999999994</v>
      </c>
      <c r="AA22" s="67">
        <f t="shared" si="9"/>
        <v>9</v>
      </c>
    </row>
    <row r="23" spans="1:27" x14ac:dyDescent="0.3">
      <c r="A23" s="63" t="s">
        <v>1621</v>
      </c>
      <c r="B23" s="64">
        <f>VLOOKUP($A23,'Return Data'!$B$7:$R$1700,3,0)</f>
        <v>44041</v>
      </c>
      <c r="C23" s="65">
        <f>VLOOKUP($A23,'Return Data'!$B$7:$R$1700,4,0)</f>
        <v>27.466000000000001</v>
      </c>
      <c r="D23" s="65">
        <f>VLOOKUP($A23,'Return Data'!$B$7:$R$1700,5,0)</f>
        <v>4.9177</v>
      </c>
      <c r="E23" s="66">
        <f t="shared" si="0"/>
        <v>7</v>
      </c>
      <c r="F23" s="65">
        <f>VLOOKUP($A23,'Return Data'!$B$7:$R$1700,6,0)</f>
        <v>0.82399999999999995</v>
      </c>
      <c r="G23" s="66">
        <f t="shared" si="1"/>
        <v>28</v>
      </c>
      <c r="H23" s="65">
        <f>VLOOKUP($A23,'Return Data'!$B$7:$R$1700,7,0)</f>
        <v>1.1583000000000001</v>
      </c>
      <c r="I23" s="66">
        <f t="shared" si="2"/>
        <v>28</v>
      </c>
      <c r="J23" s="65">
        <f>VLOOKUP($A23,'Return Data'!$B$7:$R$1700,8,0)</f>
        <v>1.9663999999999999</v>
      </c>
      <c r="K23" s="66">
        <f t="shared" si="3"/>
        <v>28</v>
      </c>
      <c r="L23" s="65">
        <f>VLOOKUP($A23,'Return Data'!$B$7:$R$1700,9,0)</f>
        <v>49.880699999999997</v>
      </c>
      <c r="M23" s="66">
        <f t="shared" si="4"/>
        <v>1</v>
      </c>
      <c r="N23" s="65">
        <f>VLOOKUP($A23,'Return Data'!$B$7:$R$1700,10,0)</f>
        <v>21.133099999999999</v>
      </c>
      <c r="O23" s="66">
        <f t="shared" si="5"/>
        <v>1</v>
      </c>
      <c r="P23" s="65">
        <f>VLOOKUP($A23,'Return Data'!$B$7:$R$1700,11,0)</f>
        <v>12.8865</v>
      </c>
      <c r="Q23" s="66">
        <f t="shared" si="11"/>
        <v>1</v>
      </c>
      <c r="R23" s="65">
        <f>VLOOKUP($A23,'Return Data'!$B$7:$R$1700,12,0)</f>
        <v>10.425800000000001</v>
      </c>
      <c r="S23" s="66">
        <f t="shared" si="12"/>
        <v>1</v>
      </c>
      <c r="T23" s="65">
        <f>VLOOKUP($A23,'Return Data'!$B$7:$R$1700,13,0)</f>
        <v>6.4286000000000003</v>
      </c>
      <c r="U23" s="66">
        <f t="shared" si="13"/>
        <v>20</v>
      </c>
      <c r="V23" s="65">
        <f>VLOOKUP($A23,'Return Data'!$B$7:$R$1700,17,0)</f>
        <v>4.1711</v>
      </c>
      <c r="W23" s="66">
        <f>RANK(V23,V$8:V$37,0)</f>
        <v>17</v>
      </c>
      <c r="X23" s="65">
        <f>VLOOKUP($A23,'Return Data'!$B$7:$R$1700,14,0)</f>
        <v>4.9409999999999998</v>
      </c>
      <c r="Y23" s="66">
        <f>RANK(X23,X$8:X$37,0)</f>
        <v>17</v>
      </c>
      <c r="Z23" s="65">
        <f>VLOOKUP($A23,'Return Data'!$B$7:$R$1700,16,0)</f>
        <v>7.4337999999999997</v>
      </c>
      <c r="AA23" s="67">
        <f t="shared" si="9"/>
        <v>21</v>
      </c>
    </row>
    <row r="24" spans="1:27" x14ac:dyDescent="0.3">
      <c r="A24" s="63" t="s">
        <v>1623</v>
      </c>
      <c r="B24" s="64">
        <f>VLOOKUP($A24,'Return Data'!$B$7:$R$1700,3,0)</f>
        <v>44041</v>
      </c>
      <c r="C24" s="65">
        <f>VLOOKUP($A24,'Return Data'!$B$7:$R$1700,4,0)</f>
        <v>33.755699999999997</v>
      </c>
      <c r="D24" s="65">
        <f>VLOOKUP($A24,'Return Data'!$B$7:$R$1700,5,0)</f>
        <v>2.379</v>
      </c>
      <c r="E24" s="66">
        <f t="shared" si="0"/>
        <v>17</v>
      </c>
      <c r="F24" s="65">
        <f>VLOOKUP($A24,'Return Data'!$B$7:$R$1700,6,0)</f>
        <v>1.0814999999999999</v>
      </c>
      <c r="G24" s="66">
        <f t="shared" si="1"/>
        <v>27</v>
      </c>
      <c r="H24" s="65">
        <f>VLOOKUP($A24,'Return Data'!$B$7:$R$1700,7,0)</f>
        <v>1.9160999999999999</v>
      </c>
      <c r="I24" s="66">
        <f t="shared" si="2"/>
        <v>26</v>
      </c>
      <c r="J24" s="65">
        <f>VLOOKUP($A24,'Return Data'!$B$7:$R$1700,8,0)</f>
        <v>2.8917999999999999</v>
      </c>
      <c r="K24" s="66">
        <f t="shared" si="3"/>
        <v>21</v>
      </c>
      <c r="L24" s="65">
        <f>VLOOKUP($A24,'Return Data'!$B$7:$R$1700,9,0)</f>
        <v>5.9981999999999998</v>
      </c>
      <c r="M24" s="66">
        <f t="shared" si="4"/>
        <v>7</v>
      </c>
      <c r="N24" s="65">
        <f>VLOOKUP($A24,'Return Data'!$B$7:$R$1700,10,0)</f>
        <v>9.0421999999999993</v>
      </c>
      <c r="O24" s="66">
        <f t="shared" si="5"/>
        <v>7</v>
      </c>
      <c r="P24" s="65">
        <f>VLOOKUP($A24,'Return Data'!$B$7:$R$1700,11,0)</f>
        <v>7.6474000000000002</v>
      </c>
      <c r="Q24" s="66">
        <f t="shared" si="11"/>
        <v>7</v>
      </c>
      <c r="R24" s="65">
        <f>VLOOKUP($A24,'Return Data'!$B$7:$R$1700,12,0)</f>
        <v>7.2784000000000004</v>
      </c>
      <c r="S24" s="66">
        <f t="shared" si="12"/>
        <v>5</v>
      </c>
      <c r="T24" s="65">
        <f>VLOOKUP($A24,'Return Data'!$B$7:$R$1700,13,0)</f>
        <v>7.5872999999999999</v>
      </c>
      <c r="U24" s="66">
        <f t="shared" si="13"/>
        <v>6</v>
      </c>
      <c r="V24" s="65">
        <f>VLOOKUP($A24,'Return Data'!$B$7:$R$1700,17,0)</f>
        <v>8.0889000000000006</v>
      </c>
      <c r="W24" s="66">
        <f>RANK(V24,V$8:V$37,0)</f>
        <v>4</v>
      </c>
      <c r="X24" s="65">
        <f>VLOOKUP($A24,'Return Data'!$B$7:$R$1700,14,0)</f>
        <v>7.6698000000000004</v>
      </c>
      <c r="Y24" s="66">
        <f>RANK(X24,X$8:X$37,0)</f>
        <v>5</v>
      </c>
      <c r="Z24" s="65">
        <f>VLOOKUP($A24,'Return Data'!$B$7:$R$1700,16,0)</f>
        <v>8.4270999999999994</v>
      </c>
      <c r="AA24" s="67">
        <f t="shared" si="9"/>
        <v>7</v>
      </c>
    </row>
    <row r="25" spans="1:27" x14ac:dyDescent="0.3">
      <c r="A25" s="63" t="s">
        <v>1625</v>
      </c>
      <c r="B25" s="64">
        <f>VLOOKUP($A25,'Return Data'!$B$7:$R$1700,3,0)</f>
        <v>44041</v>
      </c>
      <c r="C25" s="65">
        <f>VLOOKUP($A25,'Return Data'!$B$7:$R$1700,4,0)</f>
        <v>34.270200000000003</v>
      </c>
      <c r="D25" s="65">
        <f>VLOOKUP($A25,'Return Data'!$B$7:$R$1700,5,0)</f>
        <v>1.8107</v>
      </c>
      <c r="E25" s="66">
        <f t="shared" si="0"/>
        <v>24</v>
      </c>
      <c r="F25" s="65">
        <f>VLOOKUP($A25,'Return Data'!$B$7:$R$1700,6,0)</f>
        <v>2.3012999999999999</v>
      </c>
      <c r="G25" s="66">
        <f t="shared" si="1"/>
        <v>11</v>
      </c>
      <c r="H25" s="65">
        <f>VLOOKUP($A25,'Return Data'!$B$7:$R$1700,7,0)</f>
        <v>2.6793</v>
      </c>
      <c r="I25" s="66">
        <f t="shared" si="2"/>
        <v>13</v>
      </c>
      <c r="J25" s="65">
        <f>VLOOKUP($A25,'Return Data'!$B$7:$R$1700,8,0)</f>
        <v>2.9780000000000002</v>
      </c>
      <c r="K25" s="66">
        <f t="shared" si="3"/>
        <v>19</v>
      </c>
      <c r="L25" s="65">
        <f>VLOOKUP($A25,'Return Data'!$B$7:$R$1700,9,0)</f>
        <v>4.5541999999999998</v>
      </c>
      <c r="M25" s="66">
        <f t="shared" si="4"/>
        <v>17</v>
      </c>
      <c r="N25" s="65">
        <f>VLOOKUP($A25,'Return Data'!$B$7:$R$1700,10,0)</f>
        <v>7.9287000000000001</v>
      </c>
      <c r="O25" s="66">
        <f t="shared" si="5"/>
        <v>13</v>
      </c>
      <c r="P25" s="65">
        <f>VLOOKUP($A25,'Return Data'!$B$7:$R$1700,11,0)</f>
        <v>7.4532999999999996</v>
      </c>
      <c r="Q25" s="66">
        <f t="shared" si="11"/>
        <v>8</v>
      </c>
      <c r="R25" s="65">
        <f>VLOOKUP($A25,'Return Data'!$B$7:$R$1700,12,0)</f>
        <v>6.9538000000000002</v>
      </c>
      <c r="S25" s="66">
        <f t="shared" si="12"/>
        <v>8</v>
      </c>
      <c r="T25" s="65">
        <f>VLOOKUP($A25,'Return Data'!$B$7:$R$1700,13,0)</f>
        <v>7.2343999999999999</v>
      </c>
      <c r="U25" s="66">
        <f t="shared" si="13"/>
        <v>10</v>
      </c>
      <c r="V25" s="65">
        <f>VLOOKUP($A25,'Return Data'!$B$7:$R$1700,17,0)</f>
        <v>7.8352000000000004</v>
      </c>
      <c r="W25" s="66">
        <f>RANK(V25,V$8:V$37,0)</f>
        <v>7</v>
      </c>
      <c r="X25" s="65">
        <f>VLOOKUP($A25,'Return Data'!$B$7:$R$1700,14,0)</f>
        <v>7.4987000000000004</v>
      </c>
      <c r="Y25" s="66">
        <f>RANK(X25,X$8:X$37,0)</f>
        <v>7</v>
      </c>
      <c r="Z25" s="65">
        <f>VLOOKUP($A25,'Return Data'!$B$7:$R$1700,16,0)</f>
        <v>8.4152000000000005</v>
      </c>
      <c r="AA25" s="67">
        <f t="shared" si="9"/>
        <v>8</v>
      </c>
    </row>
    <row r="26" spans="1:27" x14ac:dyDescent="0.3">
      <c r="A26" s="63" t="s">
        <v>1626</v>
      </c>
      <c r="B26" s="64">
        <f>VLOOKUP($A26,'Return Data'!$B$7:$R$1700,3,0)</f>
        <v>44041</v>
      </c>
      <c r="C26" s="65">
        <f>VLOOKUP($A26,'Return Data'!$B$7:$R$1700,4,0)</f>
        <v>1034.9369999999999</v>
      </c>
      <c r="D26" s="65">
        <f>VLOOKUP($A26,'Return Data'!$B$7:$R$1700,5,0)</f>
        <v>4.8323</v>
      </c>
      <c r="E26" s="66">
        <f t="shared" si="0"/>
        <v>8</v>
      </c>
      <c r="F26" s="65">
        <f>VLOOKUP($A26,'Return Data'!$B$7:$R$1700,6,0)</f>
        <v>2.032</v>
      </c>
      <c r="G26" s="66">
        <f t="shared" si="1"/>
        <v>17</v>
      </c>
      <c r="H26" s="65">
        <f>VLOOKUP($A26,'Return Data'!$B$7:$R$1700,7,0)</f>
        <v>2.4018000000000002</v>
      </c>
      <c r="I26" s="66">
        <f t="shared" si="2"/>
        <v>20</v>
      </c>
      <c r="J26" s="65">
        <f>VLOOKUP($A26,'Return Data'!$B$7:$R$1700,8,0)</f>
        <v>3.1116000000000001</v>
      </c>
      <c r="K26" s="66">
        <f t="shared" si="3"/>
        <v>13</v>
      </c>
      <c r="L26" s="65">
        <f>VLOOKUP($A26,'Return Data'!$B$7:$R$1700,9,0)</f>
        <v>4.4372999999999996</v>
      </c>
      <c r="M26" s="66">
        <f t="shared" si="4"/>
        <v>20</v>
      </c>
      <c r="N26" s="65">
        <f>VLOOKUP($A26,'Return Data'!$B$7:$R$1700,10,0)</f>
        <v>6.0715000000000003</v>
      </c>
      <c r="O26" s="66">
        <f t="shared" si="5"/>
        <v>24</v>
      </c>
      <c r="P26" s="65">
        <f>VLOOKUP($A26,'Return Data'!$B$7:$R$1700,11,0)</f>
        <v>4.9154</v>
      </c>
      <c r="Q26" s="66">
        <f t="shared" si="11"/>
        <v>26</v>
      </c>
      <c r="R26" s="65"/>
      <c r="S26" s="66"/>
      <c r="T26" s="65"/>
      <c r="U26" s="66"/>
      <c r="V26" s="65"/>
      <c r="W26" s="66"/>
      <c r="X26" s="65"/>
      <c r="Y26" s="66"/>
      <c r="Z26" s="65">
        <f>VLOOKUP($A26,'Return Data'!$B$7:$R$1700,16,0)</f>
        <v>5.2049000000000003</v>
      </c>
      <c r="AA26" s="67">
        <f t="shared" si="9"/>
        <v>28</v>
      </c>
    </row>
    <row r="27" spans="1:27" x14ac:dyDescent="0.3">
      <c r="A27" s="63" t="s">
        <v>1628</v>
      </c>
      <c r="B27" s="64">
        <f>VLOOKUP($A27,'Return Data'!$B$7:$R$1700,3,0)</f>
        <v>44041</v>
      </c>
      <c r="C27" s="65">
        <f>VLOOKUP($A27,'Return Data'!$B$7:$R$1700,4,0)</f>
        <v>1058.9284</v>
      </c>
      <c r="D27" s="65">
        <f>VLOOKUP($A27,'Return Data'!$B$7:$R$1700,5,0)</f>
        <v>4.2953000000000001</v>
      </c>
      <c r="E27" s="66">
        <f t="shared" si="0"/>
        <v>10</v>
      </c>
      <c r="F27" s="65">
        <f>VLOOKUP($A27,'Return Data'!$B$7:$R$1700,6,0)</f>
        <v>2.0865999999999998</v>
      </c>
      <c r="G27" s="66">
        <f t="shared" si="1"/>
        <v>16</v>
      </c>
      <c r="H27" s="65">
        <f>VLOOKUP($A27,'Return Data'!$B$7:$R$1700,7,0)</f>
        <v>3.2656999999999998</v>
      </c>
      <c r="I27" s="66">
        <f t="shared" si="2"/>
        <v>10</v>
      </c>
      <c r="J27" s="65">
        <f>VLOOKUP($A27,'Return Data'!$B$7:$R$1700,8,0)</f>
        <v>4.2934999999999999</v>
      </c>
      <c r="K27" s="66">
        <f t="shared" si="3"/>
        <v>4</v>
      </c>
      <c r="L27" s="65">
        <f>VLOOKUP($A27,'Return Data'!$B$7:$R$1700,9,0)</f>
        <v>5.6767000000000003</v>
      </c>
      <c r="M27" s="66">
        <f t="shared" si="4"/>
        <v>10</v>
      </c>
      <c r="N27" s="65">
        <f>VLOOKUP($A27,'Return Data'!$B$7:$R$1700,10,0)</f>
        <v>8.4949999999999992</v>
      </c>
      <c r="O27" s="66">
        <f t="shared" si="5"/>
        <v>8</v>
      </c>
      <c r="P27" s="65">
        <f>VLOOKUP($A27,'Return Data'!$B$7:$R$1700,11,0)</f>
        <v>7.7446000000000002</v>
      </c>
      <c r="Q27" s="66">
        <f t="shared" si="11"/>
        <v>5</v>
      </c>
      <c r="R27" s="65"/>
      <c r="S27" s="66"/>
      <c r="T27" s="65"/>
      <c r="U27" s="66"/>
      <c r="V27" s="65"/>
      <c r="W27" s="66"/>
      <c r="X27" s="65"/>
      <c r="Y27" s="66"/>
      <c r="Z27" s="65">
        <f>VLOOKUP($A27,'Return Data'!$B$7:$R$1700,16,0)</f>
        <v>7.5206</v>
      </c>
      <c r="AA27" s="67">
        <f t="shared" si="9"/>
        <v>20</v>
      </c>
    </row>
    <row r="28" spans="1:27" x14ac:dyDescent="0.3">
      <c r="A28" s="63" t="s">
        <v>1630</v>
      </c>
      <c r="B28" s="64">
        <f>VLOOKUP($A28,'Return Data'!$B$7:$R$1700,3,0)</f>
        <v>44041</v>
      </c>
      <c r="C28" s="65">
        <f>VLOOKUP($A28,'Return Data'!$B$7:$R$1700,4,0)</f>
        <v>13.650499999999999</v>
      </c>
      <c r="D28" s="65">
        <f>VLOOKUP($A28,'Return Data'!$B$7:$R$1700,5,0)</f>
        <v>0.80220000000000002</v>
      </c>
      <c r="E28" s="66">
        <f t="shared" si="0"/>
        <v>26</v>
      </c>
      <c r="F28" s="65">
        <f>VLOOKUP($A28,'Return Data'!$B$7:$R$1700,6,0)</f>
        <v>2.4607999999999999</v>
      </c>
      <c r="G28" s="66">
        <f t="shared" si="1"/>
        <v>8</v>
      </c>
      <c r="H28" s="65">
        <f>VLOOKUP($A28,'Return Data'!$B$7:$R$1700,7,0)</f>
        <v>2.5223</v>
      </c>
      <c r="I28" s="66">
        <f t="shared" si="2"/>
        <v>18</v>
      </c>
      <c r="J28" s="65">
        <f>VLOOKUP($A28,'Return Data'!$B$7:$R$1700,8,0)</f>
        <v>2.7149000000000001</v>
      </c>
      <c r="K28" s="66">
        <f t="shared" si="3"/>
        <v>23</v>
      </c>
      <c r="L28" s="65">
        <f>VLOOKUP($A28,'Return Data'!$B$7:$R$1700,9,0)</f>
        <v>2.8409</v>
      </c>
      <c r="M28" s="66">
        <f t="shared" si="4"/>
        <v>27</v>
      </c>
      <c r="N28" s="65">
        <f>VLOOKUP($A28,'Return Data'!$B$7:$R$1700,10,0)</f>
        <v>3.4346999999999999</v>
      </c>
      <c r="O28" s="66">
        <f t="shared" si="5"/>
        <v>28</v>
      </c>
      <c r="P28" s="65">
        <f>VLOOKUP($A28,'Return Data'!$B$7:$R$1700,11,0)</f>
        <v>5.0209000000000001</v>
      </c>
      <c r="Q28" s="66">
        <f t="shared" si="11"/>
        <v>25</v>
      </c>
      <c r="R28" s="65">
        <f>VLOOKUP($A28,'Return Data'!$B$7:$R$1700,12,0)</f>
        <v>5.0144000000000002</v>
      </c>
      <c r="S28" s="66">
        <f t="shared" ref="S28:S37" si="14">RANK(R28,R$8:R$37,0)</f>
        <v>23</v>
      </c>
      <c r="T28" s="65">
        <f>VLOOKUP($A28,'Return Data'!$B$7:$R$1700,13,0)</f>
        <v>5.2995999999999999</v>
      </c>
      <c r="U28" s="66">
        <f>RANK(T28,T$8:T$37,0)</f>
        <v>23</v>
      </c>
      <c r="V28" s="65">
        <f>VLOOKUP($A28,'Return Data'!$B$7:$R$1700,17,0)</f>
        <v>-1.4621</v>
      </c>
      <c r="W28" s="66">
        <f>RANK(V28,V$8:V$37,0)</f>
        <v>20</v>
      </c>
      <c r="X28" s="65">
        <f>VLOOKUP($A28,'Return Data'!$B$7:$R$1700,14,0)</f>
        <v>1.046</v>
      </c>
      <c r="Y28" s="66">
        <f>RANK(X28,X$8:X$37,0)</f>
        <v>19</v>
      </c>
      <c r="Z28" s="65">
        <f>VLOOKUP($A28,'Return Data'!$B$7:$R$1700,16,0)</f>
        <v>4.6142000000000003</v>
      </c>
      <c r="AA28" s="67">
        <f t="shared" si="9"/>
        <v>29</v>
      </c>
    </row>
    <row r="29" spans="1:27" x14ac:dyDescent="0.3">
      <c r="A29" s="63" t="s">
        <v>1633</v>
      </c>
      <c r="B29" s="64">
        <f>VLOOKUP($A29,'Return Data'!$B$7:$R$1700,3,0)</f>
        <v>44041</v>
      </c>
      <c r="C29" s="65">
        <f>VLOOKUP($A29,'Return Data'!$B$7:$R$1700,4,0)</f>
        <v>3098.8643999999999</v>
      </c>
      <c r="D29" s="65">
        <f>VLOOKUP($A29,'Return Data'!$B$7:$R$1700,5,0)</f>
        <v>10.2019</v>
      </c>
      <c r="E29" s="66">
        <f t="shared" si="0"/>
        <v>1</v>
      </c>
      <c r="F29" s="65">
        <f>VLOOKUP($A29,'Return Data'!$B$7:$R$1700,6,0)</f>
        <v>5.5269000000000004</v>
      </c>
      <c r="G29" s="66">
        <f t="shared" si="1"/>
        <v>2</v>
      </c>
      <c r="H29" s="65">
        <f>VLOOKUP($A29,'Return Data'!$B$7:$R$1700,7,0)</f>
        <v>6.2058999999999997</v>
      </c>
      <c r="I29" s="66">
        <f t="shared" si="2"/>
        <v>3</v>
      </c>
      <c r="J29" s="65">
        <f>VLOOKUP($A29,'Return Data'!$B$7:$R$1700,8,0)</f>
        <v>-39.674399999999999</v>
      </c>
      <c r="K29" s="66">
        <f t="shared" si="3"/>
        <v>30</v>
      </c>
      <c r="L29" s="65">
        <f>VLOOKUP($A29,'Return Data'!$B$7:$R$1700,9,0)</f>
        <v>-8.8120999999999992</v>
      </c>
      <c r="M29" s="66">
        <f t="shared" si="4"/>
        <v>30</v>
      </c>
      <c r="N29" s="65">
        <f>VLOOKUP($A29,'Return Data'!$B$7:$R$1700,10,0)</f>
        <v>3.6349</v>
      </c>
      <c r="O29" s="66">
        <f t="shared" si="5"/>
        <v>27</v>
      </c>
      <c r="P29" s="65">
        <f>VLOOKUP($A29,'Return Data'!$B$7:$R$1700,11,0)</f>
        <v>2.7751000000000001</v>
      </c>
      <c r="Q29" s="66">
        <f t="shared" si="11"/>
        <v>28</v>
      </c>
      <c r="R29" s="65">
        <f>VLOOKUP($A29,'Return Data'!$B$7:$R$1700,12,0)</f>
        <v>4.7497999999999996</v>
      </c>
      <c r="S29" s="66">
        <f t="shared" si="14"/>
        <v>24</v>
      </c>
      <c r="T29" s="65">
        <f>VLOOKUP($A29,'Return Data'!$B$7:$R$1700,13,0)</f>
        <v>1.0001</v>
      </c>
      <c r="U29" s="66">
        <f>RANK(T29,T$8:T$37,0)</f>
        <v>26</v>
      </c>
      <c r="V29" s="65">
        <f>VLOOKUP($A29,'Return Data'!$B$7:$R$1700,17,0)</f>
        <v>3.7359</v>
      </c>
      <c r="W29" s="66">
        <f>RANK(V29,V$8:V$37,0)</f>
        <v>19</v>
      </c>
      <c r="X29" s="65">
        <f>VLOOKUP($A29,'Return Data'!$B$7:$R$1700,14,0)</f>
        <v>4.9204999999999997</v>
      </c>
      <c r="Y29" s="66">
        <f>RANK(X29,X$8:X$37,0)</f>
        <v>18</v>
      </c>
      <c r="Z29" s="65">
        <f>VLOOKUP($A29,'Return Data'!$B$7:$R$1700,16,0)</f>
        <v>7.0102000000000002</v>
      </c>
      <c r="AA29" s="67">
        <f t="shared" si="9"/>
        <v>25</v>
      </c>
    </row>
    <row r="30" spans="1:27" x14ac:dyDescent="0.3">
      <c r="A30" s="63" t="s">
        <v>1635</v>
      </c>
      <c r="B30" s="64">
        <f>VLOOKUP($A30,'Return Data'!$B$7:$R$1700,3,0)</f>
        <v>44041</v>
      </c>
      <c r="C30" s="65">
        <f>VLOOKUP($A30,'Return Data'!$B$7:$R$1700,4,0)</f>
        <v>34.4818</v>
      </c>
      <c r="D30" s="65">
        <f>VLOOKUP($A30,'Return Data'!$B$7:$R$1700,5,0)</f>
        <v>0</v>
      </c>
      <c r="E30" s="66">
        <f t="shared" si="0"/>
        <v>28</v>
      </c>
      <c r="F30" s="65">
        <f>VLOOKUP($A30,'Return Data'!$B$7:$R$1700,6,0)</f>
        <v>0</v>
      </c>
      <c r="G30" s="66">
        <f t="shared" si="1"/>
        <v>30</v>
      </c>
      <c r="H30" s="65">
        <f>VLOOKUP($A30,'Return Data'!$B$7:$R$1700,7,0)</f>
        <v>0</v>
      </c>
      <c r="I30" s="66">
        <f t="shared" si="2"/>
        <v>30</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-28.7547</v>
      </c>
      <c r="AA30" s="67">
        <f t="shared" si="9"/>
        <v>30</v>
      </c>
    </row>
    <row r="31" spans="1:27" x14ac:dyDescent="0.3">
      <c r="A31" s="63" t="s">
        <v>1637</v>
      </c>
      <c r="B31" s="64">
        <f>VLOOKUP($A31,'Return Data'!$B$7:$R$1700,3,0)</f>
        <v>44041</v>
      </c>
      <c r="C31" s="65">
        <f>VLOOKUP($A31,'Return Data'!$B$7:$R$1700,4,0)</f>
        <v>26.833600000000001</v>
      </c>
      <c r="D31" s="65">
        <f>VLOOKUP($A31,'Return Data'!$B$7:$R$1700,5,0)</f>
        <v>1.7684</v>
      </c>
      <c r="E31" s="66">
        <f t="shared" si="0"/>
        <v>25</v>
      </c>
      <c r="F31" s="65">
        <f>VLOOKUP($A31,'Return Data'!$B$7:$R$1700,6,0)</f>
        <v>1.9319999999999999</v>
      </c>
      <c r="G31" s="66">
        <f t="shared" si="1"/>
        <v>18</v>
      </c>
      <c r="H31" s="65">
        <f>VLOOKUP($A31,'Return Data'!$B$7:$R$1700,7,0)</f>
        <v>2.9359000000000002</v>
      </c>
      <c r="I31" s="66">
        <f t="shared" si="2"/>
        <v>11</v>
      </c>
      <c r="J31" s="65">
        <f>VLOOKUP($A31,'Return Data'!$B$7:$R$1700,8,0)</f>
        <v>3.3953000000000002</v>
      </c>
      <c r="K31" s="66">
        <f t="shared" si="3"/>
        <v>8</v>
      </c>
      <c r="L31" s="65">
        <f>VLOOKUP($A31,'Return Data'!$B$7:$R$1700,9,0)</f>
        <v>5.0811999999999999</v>
      </c>
      <c r="M31" s="66">
        <f t="shared" si="4"/>
        <v>14</v>
      </c>
      <c r="N31" s="65">
        <f>VLOOKUP($A31,'Return Data'!$B$7:$R$1700,10,0)</f>
        <v>8.0228000000000002</v>
      </c>
      <c r="O31" s="66">
        <f t="shared" si="5"/>
        <v>11</v>
      </c>
      <c r="P31" s="65">
        <f>VLOOKUP($A31,'Return Data'!$B$7:$R$1700,11,0)</f>
        <v>7.3872</v>
      </c>
      <c r="Q31" s="66">
        <f t="shared" si="11"/>
        <v>10</v>
      </c>
      <c r="R31" s="65">
        <f>VLOOKUP($A31,'Return Data'!$B$7:$R$1700,12,0)</f>
        <v>7.1698000000000004</v>
      </c>
      <c r="S31" s="66">
        <f t="shared" si="14"/>
        <v>6</v>
      </c>
      <c r="T31" s="65">
        <f>VLOOKUP($A31,'Return Data'!$B$7:$R$1700,13,0)</f>
        <v>10.1289</v>
      </c>
      <c r="U31" s="66">
        <f t="shared" ref="U31:U37" si="15">RANK(T31,T$8:T$37,0)</f>
        <v>2</v>
      </c>
      <c r="V31" s="65">
        <f>VLOOKUP($A31,'Return Data'!$B$7:$R$1700,17,0)</f>
        <v>10.8757</v>
      </c>
      <c r="W31" s="66">
        <f>RANK(V31,V$8:V$37,0)</f>
        <v>1</v>
      </c>
      <c r="X31" s="65">
        <f>VLOOKUP($A31,'Return Data'!$B$7:$R$1700,14,0)</f>
        <v>9.5909999999999993</v>
      </c>
      <c r="Y31" s="66">
        <f>RANK(X31,X$8:X$37,0)</f>
        <v>1</v>
      </c>
      <c r="Z31" s="65">
        <f>VLOOKUP($A31,'Return Data'!$B$7:$R$1700,16,0)</f>
        <v>9.3552</v>
      </c>
      <c r="AA31" s="67">
        <f t="shared" si="9"/>
        <v>1</v>
      </c>
    </row>
    <row r="32" spans="1:27" x14ac:dyDescent="0.3">
      <c r="A32" s="63" t="s">
        <v>1639</v>
      </c>
      <c r="B32" s="64">
        <f>VLOOKUP($A32,'Return Data'!$B$7:$R$1700,3,0)</f>
        <v>44041</v>
      </c>
      <c r="C32" s="65">
        <f>VLOOKUP($A32,'Return Data'!$B$7:$R$1700,4,0)</f>
        <v>2207.2698999999998</v>
      </c>
      <c r="D32" s="65">
        <f>VLOOKUP($A32,'Return Data'!$B$7:$R$1700,5,0)</f>
        <v>2.3715000000000002</v>
      </c>
      <c r="E32" s="66">
        <f t="shared" si="0"/>
        <v>18</v>
      </c>
      <c r="F32" s="65">
        <f>VLOOKUP($A32,'Return Data'!$B$7:$R$1700,6,0)</f>
        <v>1.7275</v>
      </c>
      <c r="G32" s="66">
        <f t="shared" si="1"/>
        <v>21</v>
      </c>
      <c r="H32" s="65">
        <f>VLOOKUP($A32,'Return Data'!$B$7:$R$1700,7,0)</f>
        <v>2.5928</v>
      </c>
      <c r="I32" s="66">
        <f t="shared" si="2"/>
        <v>15</v>
      </c>
      <c r="J32" s="65">
        <f>VLOOKUP($A32,'Return Data'!$B$7:$R$1700,8,0)</f>
        <v>2.9824999999999999</v>
      </c>
      <c r="K32" s="66">
        <f t="shared" si="3"/>
        <v>18</v>
      </c>
      <c r="L32" s="65">
        <f>VLOOKUP($A32,'Return Data'!$B$7:$R$1700,9,0)</f>
        <v>4.077</v>
      </c>
      <c r="M32" s="66">
        <f t="shared" si="4"/>
        <v>25</v>
      </c>
      <c r="N32" s="65">
        <f>VLOOKUP($A32,'Return Data'!$B$7:$R$1700,10,0)</f>
        <v>5.9095000000000004</v>
      </c>
      <c r="O32" s="66">
        <f t="shared" si="5"/>
        <v>26</v>
      </c>
      <c r="P32" s="65">
        <f>VLOOKUP($A32,'Return Data'!$B$7:$R$1700,11,0)</f>
        <v>5.6424000000000003</v>
      </c>
      <c r="Q32" s="66">
        <f t="shared" si="11"/>
        <v>22</v>
      </c>
      <c r="R32" s="65">
        <f>VLOOKUP($A32,'Return Data'!$B$7:$R$1700,12,0)</f>
        <v>5.7141999999999999</v>
      </c>
      <c r="S32" s="66">
        <f t="shared" si="14"/>
        <v>21</v>
      </c>
      <c r="T32" s="65">
        <f>VLOOKUP($A32,'Return Data'!$B$7:$R$1700,13,0)</f>
        <v>6.0601000000000003</v>
      </c>
      <c r="U32" s="66">
        <f t="shared" si="15"/>
        <v>21</v>
      </c>
      <c r="V32" s="65">
        <f>VLOOKUP($A32,'Return Data'!$B$7:$R$1700,17,0)</f>
        <v>4.1013000000000002</v>
      </c>
      <c r="W32" s="66">
        <f>RANK(V32,V$8:V$37,0)</f>
        <v>18</v>
      </c>
      <c r="X32" s="65">
        <f>VLOOKUP($A32,'Return Data'!$B$7:$R$1700,14,0)</f>
        <v>5.1435000000000004</v>
      </c>
      <c r="Y32" s="66">
        <f>RANK(X32,X$8:X$37,0)</f>
        <v>16</v>
      </c>
      <c r="Z32" s="65">
        <f>VLOOKUP($A32,'Return Data'!$B$7:$R$1700,16,0)</f>
        <v>7.3890000000000002</v>
      </c>
      <c r="AA32" s="67">
        <f t="shared" si="9"/>
        <v>22</v>
      </c>
    </row>
    <row r="33" spans="1:27" x14ac:dyDescent="0.3">
      <c r="A33" s="63" t="s">
        <v>1640</v>
      </c>
      <c r="B33" s="64">
        <f>VLOOKUP($A33,'Return Data'!$B$7:$R$1700,3,0)</f>
        <v>44041</v>
      </c>
      <c r="C33" s="65">
        <f>VLOOKUP($A33,'Return Data'!$B$7:$R$1700,4,0)</f>
        <v>4597.1935999999996</v>
      </c>
      <c r="D33" s="65">
        <f>VLOOKUP($A33,'Return Data'!$B$7:$R$1700,5,0)</f>
        <v>0.1008</v>
      </c>
      <c r="E33" s="66">
        <f t="shared" si="0"/>
        <v>27</v>
      </c>
      <c r="F33" s="65">
        <f>VLOOKUP($A33,'Return Data'!$B$7:$R$1700,6,0)</f>
        <v>1.3447</v>
      </c>
      <c r="G33" s="66">
        <f t="shared" si="1"/>
        <v>26</v>
      </c>
      <c r="H33" s="65">
        <f>VLOOKUP($A33,'Return Data'!$B$7:$R$1700,7,0)</f>
        <v>2.5668000000000002</v>
      </c>
      <c r="I33" s="66">
        <f t="shared" si="2"/>
        <v>16</v>
      </c>
      <c r="J33" s="65">
        <f>VLOOKUP($A33,'Return Data'!$B$7:$R$1700,8,0)</f>
        <v>3.0785</v>
      </c>
      <c r="K33" s="66">
        <f t="shared" si="3"/>
        <v>14</v>
      </c>
      <c r="L33" s="65">
        <f>VLOOKUP($A33,'Return Data'!$B$7:$R$1700,9,0)</f>
        <v>5.3840000000000003</v>
      </c>
      <c r="M33" s="66">
        <f t="shared" si="4"/>
        <v>12</v>
      </c>
      <c r="N33" s="65">
        <f>VLOOKUP($A33,'Return Data'!$B$7:$R$1700,10,0)</f>
        <v>8.4071999999999996</v>
      </c>
      <c r="O33" s="66">
        <f t="shared" si="5"/>
        <v>9</v>
      </c>
      <c r="P33" s="65">
        <f>VLOOKUP($A33,'Return Data'!$B$7:$R$1700,11,0)</f>
        <v>7.3472999999999997</v>
      </c>
      <c r="Q33" s="66">
        <f t="shared" si="11"/>
        <v>11</v>
      </c>
      <c r="R33" s="65">
        <f>VLOOKUP($A33,'Return Data'!$B$7:$R$1700,12,0)</f>
        <v>7.0744999999999996</v>
      </c>
      <c r="S33" s="66">
        <f t="shared" si="14"/>
        <v>7</v>
      </c>
      <c r="T33" s="65">
        <f>VLOOKUP($A33,'Return Data'!$B$7:$R$1700,13,0)</f>
        <v>7.4273999999999996</v>
      </c>
      <c r="U33" s="66">
        <f t="shared" si="15"/>
        <v>7</v>
      </c>
      <c r="V33" s="65">
        <f>VLOOKUP($A33,'Return Data'!$B$7:$R$1700,17,0)</f>
        <v>7.9941000000000004</v>
      </c>
      <c r="W33" s="66">
        <f>RANK(V33,V$8:V$37,0)</f>
        <v>5</v>
      </c>
      <c r="X33" s="65">
        <f>VLOOKUP($A33,'Return Data'!$B$7:$R$1700,14,0)</f>
        <v>7.7332999999999998</v>
      </c>
      <c r="Y33" s="66">
        <f>RANK(X33,X$8:X$37,0)</f>
        <v>4</v>
      </c>
      <c r="Z33" s="65">
        <f>VLOOKUP($A33,'Return Data'!$B$7:$R$1700,16,0)</f>
        <v>8.1473999999999993</v>
      </c>
      <c r="AA33" s="67">
        <f t="shared" si="9"/>
        <v>12</v>
      </c>
    </row>
    <row r="34" spans="1:27" x14ac:dyDescent="0.3">
      <c r="A34" s="63" t="s">
        <v>1642</v>
      </c>
      <c r="B34" s="64">
        <f>VLOOKUP($A34,'Return Data'!$B$7:$R$1700,3,0)</f>
        <v>44041</v>
      </c>
      <c r="C34" s="65">
        <f>VLOOKUP($A34,'Return Data'!$B$7:$R$1700,4,0)</f>
        <v>10.7851</v>
      </c>
      <c r="D34" s="65">
        <f>VLOOKUP($A34,'Return Data'!$B$7:$R$1700,5,0)</f>
        <v>7.4470000000000001</v>
      </c>
      <c r="E34" s="66">
        <f t="shared" si="0"/>
        <v>4</v>
      </c>
      <c r="F34" s="65">
        <f>VLOOKUP($A34,'Return Data'!$B$7:$R$1700,6,0)</f>
        <v>1.3540000000000001</v>
      </c>
      <c r="G34" s="66">
        <f t="shared" si="1"/>
        <v>25</v>
      </c>
      <c r="H34" s="65">
        <f>VLOOKUP($A34,'Return Data'!$B$7:$R$1700,7,0)</f>
        <v>1.9830000000000001</v>
      </c>
      <c r="I34" s="66">
        <f t="shared" si="2"/>
        <v>25</v>
      </c>
      <c r="J34" s="65">
        <f>VLOOKUP($A34,'Return Data'!$B$7:$R$1700,8,0)</f>
        <v>3.1947999999999999</v>
      </c>
      <c r="K34" s="66">
        <f t="shared" si="3"/>
        <v>11</v>
      </c>
      <c r="L34" s="65">
        <f>VLOOKUP($A34,'Return Data'!$B$7:$R$1700,9,0)</f>
        <v>5.5073999999999996</v>
      </c>
      <c r="M34" s="66">
        <f t="shared" si="4"/>
        <v>11</v>
      </c>
      <c r="N34" s="65">
        <f>VLOOKUP($A34,'Return Data'!$B$7:$R$1700,10,0)</f>
        <v>7.085</v>
      </c>
      <c r="O34" s="66">
        <f t="shared" si="5"/>
        <v>17</v>
      </c>
      <c r="P34" s="65">
        <f>VLOOKUP($A34,'Return Data'!$B$7:$R$1700,11,0)</f>
        <v>6.6233000000000004</v>
      </c>
      <c r="Q34" s="66">
        <f t="shared" si="11"/>
        <v>16</v>
      </c>
      <c r="R34" s="65">
        <f>VLOOKUP($A34,'Return Data'!$B$7:$R$1700,12,0)</f>
        <v>6.4339000000000004</v>
      </c>
      <c r="S34" s="66">
        <f t="shared" si="14"/>
        <v>15</v>
      </c>
      <c r="T34" s="65">
        <f>VLOOKUP($A34,'Return Data'!$B$7:$R$1700,13,0)</f>
        <v>6.8785999999999996</v>
      </c>
      <c r="U34" s="66">
        <f t="shared" si="15"/>
        <v>15</v>
      </c>
      <c r="V34" s="65"/>
      <c r="W34" s="66"/>
      <c r="X34" s="65"/>
      <c r="Y34" s="66"/>
      <c r="Z34" s="65">
        <f>VLOOKUP($A34,'Return Data'!$B$7:$R$1700,16,0)</f>
        <v>7.1216999999999997</v>
      </c>
      <c r="AA34" s="67">
        <f t="shared" si="9"/>
        <v>24</v>
      </c>
    </row>
    <row r="35" spans="1:27" x14ac:dyDescent="0.3">
      <c r="A35" s="63" t="s">
        <v>1644</v>
      </c>
      <c r="B35" s="64">
        <f>VLOOKUP($A35,'Return Data'!$B$7:$R$1700,3,0)</f>
        <v>44041</v>
      </c>
      <c r="C35" s="65">
        <f>VLOOKUP($A35,'Return Data'!$B$7:$R$1700,4,0)</f>
        <v>11.136200000000001</v>
      </c>
      <c r="D35" s="65">
        <f>VLOOKUP($A35,'Return Data'!$B$7:$R$1700,5,0)</f>
        <v>1.9666999999999999</v>
      </c>
      <c r="E35" s="66">
        <f t="shared" si="0"/>
        <v>21</v>
      </c>
      <c r="F35" s="65">
        <f>VLOOKUP($A35,'Return Data'!$B$7:$R$1700,6,0)</f>
        <v>2.2294</v>
      </c>
      <c r="G35" s="66">
        <f t="shared" si="1"/>
        <v>12</v>
      </c>
      <c r="H35" s="65">
        <f>VLOOKUP($A35,'Return Data'!$B$7:$R$1700,7,0)</f>
        <v>2.4359000000000002</v>
      </c>
      <c r="I35" s="66">
        <f t="shared" si="2"/>
        <v>19</v>
      </c>
      <c r="J35" s="65">
        <f>VLOOKUP($A35,'Return Data'!$B$7:$R$1700,8,0)</f>
        <v>3.0236000000000001</v>
      </c>
      <c r="K35" s="66">
        <f t="shared" si="3"/>
        <v>17</v>
      </c>
      <c r="L35" s="65">
        <f>VLOOKUP($A35,'Return Data'!$B$7:$R$1700,9,0)</f>
        <v>4.6830999999999996</v>
      </c>
      <c r="M35" s="66">
        <f t="shared" si="4"/>
        <v>16</v>
      </c>
      <c r="N35" s="65">
        <f>VLOOKUP($A35,'Return Data'!$B$7:$R$1700,10,0)</f>
        <v>6.9137000000000004</v>
      </c>
      <c r="O35" s="66">
        <f t="shared" si="5"/>
        <v>20</v>
      </c>
      <c r="P35" s="65">
        <f>VLOOKUP($A35,'Return Data'!$B$7:$R$1700,11,0)</f>
        <v>6.694</v>
      </c>
      <c r="Q35" s="66">
        <f t="shared" si="11"/>
        <v>15</v>
      </c>
      <c r="R35" s="65">
        <f>VLOOKUP($A35,'Return Data'!$B$7:$R$1700,12,0)</f>
        <v>6.4893999999999998</v>
      </c>
      <c r="S35" s="66">
        <f t="shared" si="14"/>
        <v>13</v>
      </c>
      <c r="T35" s="65">
        <f>VLOOKUP($A35,'Return Data'!$B$7:$R$1700,13,0)</f>
        <v>6.9180000000000001</v>
      </c>
      <c r="U35" s="66">
        <f t="shared" si="15"/>
        <v>14</v>
      </c>
      <c r="V35" s="65"/>
      <c r="W35" s="66"/>
      <c r="X35" s="65"/>
      <c r="Y35" s="66"/>
      <c r="Z35" s="65">
        <f>VLOOKUP($A35,'Return Data'!$B$7:$R$1700,16,0)</f>
        <v>7.3475999999999999</v>
      </c>
      <c r="AA35" s="67">
        <f t="shared" si="9"/>
        <v>23</v>
      </c>
    </row>
    <row r="36" spans="1:27" x14ac:dyDescent="0.3">
      <c r="A36" s="63" t="s">
        <v>1646</v>
      </c>
      <c r="B36" s="64">
        <f>VLOOKUP($A36,'Return Data'!$B$7:$R$1700,3,0)</f>
        <v>44041</v>
      </c>
      <c r="C36" s="65">
        <f>VLOOKUP($A36,'Return Data'!$B$7:$R$1700,4,0)</f>
        <v>3314.1062999999999</v>
      </c>
      <c r="D36" s="65">
        <f>VLOOKUP($A36,'Return Data'!$B$7:$R$1700,5,0)</f>
        <v>3.8893</v>
      </c>
      <c r="E36" s="66">
        <f t="shared" si="0"/>
        <v>11</v>
      </c>
      <c r="F36" s="65">
        <f>VLOOKUP($A36,'Return Data'!$B$7:$R$1700,6,0)</f>
        <v>3.8649</v>
      </c>
      <c r="G36" s="66">
        <f t="shared" si="1"/>
        <v>5</v>
      </c>
      <c r="H36" s="65">
        <f>VLOOKUP($A36,'Return Data'!$B$7:$R$1700,7,0)</f>
        <v>4.1824000000000003</v>
      </c>
      <c r="I36" s="66">
        <f t="shared" si="2"/>
        <v>6</v>
      </c>
      <c r="J36" s="65">
        <f>VLOOKUP($A36,'Return Data'!$B$7:$R$1700,8,0)</f>
        <v>4.7427000000000001</v>
      </c>
      <c r="K36" s="66">
        <f t="shared" si="3"/>
        <v>3</v>
      </c>
      <c r="L36" s="65">
        <f>VLOOKUP($A36,'Return Data'!$B$7:$R$1700,9,0)</f>
        <v>5.9966999999999997</v>
      </c>
      <c r="M36" s="66">
        <f t="shared" si="4"/>
        <v>8</v>
      </c>
      <c r="N36" s="65">
        <f>VLOOKUP($A36,'Return Data'!$B$7:$R$1700,10,0)</f>
        <v>7.3297999999999996</v>
      </c>
      <c r="O36" s="66">
        <f t="shared" si="5"/>
        <v>16</v>
      </c>
      <c r="P36" s="65">
        <f>VLOOKUP($A36,'Return Data'!$B$7:$R$1700,11,0)</f>
        <v>6.2272999999999996</v>
      </c>
      <c r="Q36" s="66">
        <f t="shared" si="11"/>
        <v>19</v>
      </c>
      <c r="R36" s="65">
        <f>VLOOKUP($A36,'Return Data'!$B$7:$R$1700,12,0)</f>
        <v>6.4833999999999996</v>
      </c>
      <c r="S36" s="66">
        <f t="shared" si="14"/>
        <v>14</v>
      </c>
      <c r="T36" s="65">
        <f>VLOOKUP($A36,'Return Data'!$B$7:$R$1700,13,0)</f>
        <v>6.9562999999999997</v>
      </c>
      <c r="U36" s="66">
        <f t="shared" si="15"/>
        <v>13</v>
      </c>
      <c r="V36" s="65">
        <f>VLOOKUP($A36,'Return Data'!$B$7:$R$1700,17,0)</f>
        <v>5.4790000000000001</v>
      </c>
      <c r="W36" s="66">
        <f>RANK(V36,V$8:V$37,0)</f>
        <v>16</v>
      </c>
      <c r="X36" s="65">
        <f>VLOOKUP($A36,'Return Data'!$B$7:$R$1700,14,0)</f>
        <v>5.9637000000000002</v>
      </c>
      <c r="Y36" s="66">
        <f>RANK(X36,X$8:X$37,0)</f>
        <v>15</v>
      </c>
      <c r="Z36" s="65">
        <f>VLOOKUP($A36,'Return Data'!$B$7:$R$1700,16,0)</f>
        <v>8.0152999999999999</v>
      </c>
      <c r="AA36" s="67">
        <f t="shared" si="9"/>
        <v>13</v>
      </c>
    </row>
    <row r="37" spans="1:27" x14ac:dyDescent="0.3">
      <c r="A37" s="63" t="s">
        <v>1648</v>
      </c>
      <c r="B37" s="64">
        <f>VLOOKUP($A37,'Return Data'!$B$7:$R$1700,3,0)</f>
        <v>44041</v>
      </c>
      <c r="C37" s="65">
        <f>VLOOKUP($A37,'Return Data'!$B$7:$R$1700,4,0)</f>
        <v>1059.9979000000001</v>
      </c>
      <c r="D37" s="65">
        <f>VLOOKUP($A37,'Return Data'!$B$7:$R$1700,5,0)</f>
        <v>2.0903</v>
      </c>
      <c r="E37" s="66">
        <f t="shared" si="0"/>
        <v>19</v>
      </c>
      <c r="F37" s="65">
        <f>VLOOKUP($A37,'Return Data'!$B$7:$R$1700,6,0)</f>
        <v>2.2044000000000001</v>
      </c>
      <c r="G37" s="66">
        <f t="shared" si="1"/>
        <v>13</v>
      </c>
      <c r="H37" s="65">
        <f>VLOOKUP($A37,'Return Data'!$B$7:$R$1700,7,0)</f>
        <v>2.2323</v>
      </c>
      <c r="I37" s="66">
        <f t="shared" si="2"/>
        <v>22</v>
      </c>
      <c r="J37" s="65">
        <f>VLOOKUP($A37,'Return Data'!$B$7:$R$1700,8,0)</f>
        <v>2.2244000000000002</v>
      </c>
      <c r="K37" s="66">
        <f t="shared" si="3"/>
        <v>27</v>
      </c>
      <c r="L37" s="65">
        <f>VLOOKUP($A37,'Return Data'!$B$7:$R$1700,9,0)</f>
        <v>2.2465000000000002</v>
      </c>
      <c r="M37" s="66">
        <f t="shared" si="4"/>
        <v>28</v>
      </c>
      <c r="N37" s="65">
        <f>VLOOKUP($A37,'Return Data'!$B$7:$R$1700,10,0)</f>
        <v>2.3401000000000001</v>
      </c>
      <c r="O37" s="66">
        <f t="shared" si="5"/>
        <v>29</v>
      </c>
      <c r="P37" s="65">
        <f>VLOOKUP($A37,'Return Data'!$B$7:$R$1700,11,0)</f>
        <v>3.5253999999999999</v>
      </c>
      <c r="Q37" s="66">
        <f t="shared" si="11"/>
        <v>27</v>
      </c>
      <c r="R37" s="65">
        <f>VLOOKUP($A37,'Return Data'!$B$7:$R$1700,12,0)</f>
        <v>4.0854999999999997</v>
      </c>
      <c r="S37" s="66">
        <f t="shared" si="14"/>
        <v>25</v>
      </c>
      <c r="T37" s="65">
        <f>VLOOKUP($A37,'Return Data'!$B$7:$R$1700,13,0)</f>
        <v>4.8080999999999996</v>
      </c>
      <c r="U37" s="66">
        <f t="shared" si="15"/>
        <v>24</v>
      </c>
      <c r="V37" s="65"/>
      <c r="W37" s="66"/>
      <c r="X37" s="65"/>
      <c r="Y37" s="66"/>
      <c r="Z37" s="65">
        <f>VLOOKUP($A37,'Return Data'!$B$7:$R$1700,16,0)</f>
        <v>5.2068000000000003</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3.3089766666666667</v>
      </c>
      <c r="E39" s="74"/>
      <c r="F39" s="75">
        <f>AVERAGE(F8:F37)</f>
        <v>2.3693233333333334</v>
      </c>
      <c r="G39" s="74"/>
      <c r="H39" s="75">
        <f>AVERAGE(H8:H37)</f>
        <v>3.0741233333333331</v>
      </c>
      <c r="I39" s="74"/>
      <c r="J39" s="75">
        <f>AVERAGE(J8:J37)</f>
        <v>1.9330199999999997</v>
      </c>
      <c r="K39" s="74"/>
      <c r="L39" s="75">
        <f>AVERAGE(L8:L37)</f>
        <v>6.1584000000000003</v>
      </c>
      <c r="M39" s="74"/>
      <c r="N39" s="75">
        <f>AVERAGE(N8:N37)</f>
        <v>7.6475366666666673</v>
      </c>
      <c r="O39" s="74"/>
      <c r="P39" s="75">
        <f>AVERAGE(P8:P37)</f>
        <v>6.5489999999999995</v>
      </c>
      <c r="Q39" s="74"/>
      <c r="R39" s="75">
        <f>AVERAGE(R8:R37)</f>
        <v>5.0276666666666658</v>
      </c>
      <c r="S39" s="74"/>
      <c r="T39" s="75">
        <f>AVERAGE(T8:T37)</f>
        <v>6.8426653846153851</v>
      </c>
      <c r="U39" s="74"/>
      <c r="V39" s="75">
        <f>AVERAGE(V8:V37)</f>
        <v>6.6439649999999988</v>
      </c>
      <c r="W39" s="74"/>
      <c r="X39" s="75">
        <f>AVERAGE(X8:X37)</f>
        <v>6.7151263157894743</v>
      </c>
      <c r="Y39" s="74"/>
      <c r="Z39" s="75">
        <f>AVERAGE(Z8:Z37)</f>
        <v>6.5099266666666677</v>
      </c>
      <c r="AA39" s="76"/>
    </row>
    <row r="40" spans="1:27" x14ac:dyDescent="0.3">
      <c r="A40" s="73" t="s">
        <v>28</v>
      </c>
      <c r="B40" s="74"/>
      <c r="C40" s="74"/>
      <c r="D40" s="75">
        <f>MIN(D8:D37)</f>
        <v>-2.9702000000000002</v>
      </c>
      <c r="E40" s="74"/>
      <c r="F40" s="75">
        <f>MIN(F8:F37)</f>
        <v>0</v>
      </c>
      <c r="G40" s="74"/>
      <c r="H40" s="75">
        <f>MIN(H8:H37)</f>
        <v>0</v>
      </c>
      <c r="I40" s="74"/>
      <c r="J40" s="75">
        <f>MIN(J8:J37)</f>
        <v>-39.674399999999999</v>
      </c>
      <c r="K40" s="74"/>
      <c r="L40" s="75">
        <f>MIN(L8:L37)</f>
        <v>-8.8120999999999992</v>
      </c>
      <c r="M40" s="74"/>
      <c r="N40" s="75">
        <f>MIN(N8:N37)</f>
        <v>0</v>
      </c>
      <c r="O40" s="74"/>
      <c r="P40" s="75">
        <f>MIN(P8:P37)</f>
        <v>0</v>
      </c>
      <c r="Q40" s="74"/>
      <c r="R40" s="75">
        <f>MIN(R8:R37)</f>
        <v>-32.322800000000001</v>
      </c>
      <c r="S40" s="74"/>
      <c r="T40" s="75">
        <f>MIN(T8:T37)</f>
        <v>1.0001</v>
      </c>
      <c r="U40" s="74"/>
      <c r="V40" s="75">
        <f>MIN(V8:V37)</f>
        <v>-1.4621</v>
      </c>
      <c r="W40" s="74"/>
      <c r="X40" s="75">
        <f>MIN(X8:X37)</f>
        <v>1.046</v>
      </c>
      <c r="Y40" s="74"/>
      <c r="Z40" s="75">
        <f>MIN(Z8:Z37)</f>
        <v>-28.7547</v>
      </c>
      <c r="AA40" s="76"/>
    </row>
    <row r="41" spans="1:27" ht="15" thickBot="1" x14ac:dyDescent="0.35">
      <c r="A41" s="77" t="s">
        <v>29</v>
      </c>
      <c r="B41" s="78"/>
      <c r="C41" s="78"/>
      <c r="D41" s="79">
        <f>MAX(D8:D37)</f>
        <v>10.2019</v>
      </c>
      <c r="E41" s="78"/>
      <c r="F41" s="79">
        <f>MAX(F8:F37)</f>
        <v>8.3231999999999999</v>
      </c>
      <c r="G41" s="78"/>
      <c r="H41" s="79">
        <f>MAX(H8:H37)</f>
        <v>9.8609000000000009</v>
      </c>
      <c r="I41" s="78"/>
      <c r="J41" s="79">
        <f>MAX(J8:J37)</f>
        <v>9.4733999999999998</v>
      </c>
      <c r="K41" s="78"/>
      <c r="L41" s="79">
        <f>MAX(L8:L37)</f>
        <v>49.880699999999997</v>
      </c>
      <c r="M41" s="78"/>
      <c r="N41" s="79">
        <f>MAX(N8:N37)</f>
        <v>21.133099999999999</v>
      </c>
      <c r="O41" s="78"/>
      <c r="P41" s="79">
        <f>MAX(P8:P37)</f>
        <v>12.8865</v>
      </c>
      <c r="Q41" s="78"/>
      <c r="R41" s="79">
        <f>MAX(R8:R37)</f>
        <v>10.425800000000001</v>
      </c>
      <c r="S41" s="78"/>
      <c r="T41" s="79">
        <f>MAX(T8:T37)</f>
        <v>11.1157</v>
      </c>
      <c r="U41" s="78"/>
      <c r="V41" s="79">
        <f>MAX(V8:V37)</f>
        <v>10.8757</v>
      </c>
      <c r="W41" s="78"/>
      <c r="X41" s="79">
        <f>MAX(X8:X37)</f>
        <v>9.5909999999999993</v>
      </c>
      <c r="Y41" s="78"/>
      <c r="Z41" s="79">
        <f>MAX(Z8:Z37)</f>
        <v>9.3552</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44041</v>
      </c>
      <c r="C8" s="65">
        <f>VLOOKUP($A8,'Return Data'!$B$7:$R$1700,4,0)</f>
        <v>409.84059999999999</v>
      </c>
      <c r="D8" s="65">
        <f>VLOOKUP($A8,'Return Data'!$B$7:$R$1700,5,0)</f>
        <v>7.6962999999999999</v>
      </c>
      <c r="E8" s="66">
        <f t="shared" ref="E8:E37" si="0">RANK(D8,D$8:D$37,0)</f>
        <v>3</v>
      </c>
      <c r="F8" s="65">
        <f>VLOOKUP($A8,'Return Data'!$B$7:$R$1700,6,0)</f>
        <v>1.7299</v>
      </c>
      <c r="G8" s="66">
        <f t="shared" ref="G8:G37" si="1">RANK(F8,F$8:F$37,0)</f>
        <v>12</v>
      </c>
      <c r="H8" s="65">
        <f>VLOOKUP($A8,'Return Data'!$B$7:$R$1700,7,0)</f>
        <v>3.3317000000000001</v>
      </c>
      <c r="I8" s="66">
        <f t="shared" ref="I8:I37" si="2">RANK(H8,H$8:H$37,0)</f>
        <v>8</v>
      </c>
      <c r="J8" s="65">
        <f>VLOOKUP($A8,'Return Data'!$B$7:$R$1700,8,0)</f>
        <v>3.1629</v>
      </c>
      <c r="K8" s="66">
        <f t="shared" ref="K8:K37" si="3">RANK(J8,J$8:J$37,0)</f>
        <v>7</v>
      </c>
      <c r="L8" s="65">
        <f>VLOOKUP($A8,'Return Data'!$B$7:$R$1700,9,0)</f>
        <v>7.3411999999999997</v>
      </c>
      <c r="M8" s="66">
        <f t="shared" ref="M8:M37" si="4">RANK(L8,L$8:L$37,0)</f>
        <v>5</v>
      </c>
      <c r="N8" s="65">
        <f>VLOOKUP($A8,'Return Data'!$B$7:$R$1700,10,0)</f>
        <v>11.4932</v>
      </c>
      <c r="O8" s="66">
        <f t="shared" ref="O8:O37" si="5">RANK(N8,N$8:N$37,0)</f>
        <v>2</v>
      </c>
      <c r="P8" s="65">
        <f>VLOOKUP($A8,'Return Data'!$B$7:$R$1700,11,0)</f>
        <v>8.1625999999999994</v>
      </c>
      <c r="Q8" s="66">
        <f t="shared" ref="Q8:Q16" si="6">RANK(P8,P$8:P$37,0)</f>
        <v>3</v>
      </c>
      <c r="R8" s="65">
        <f>VLOOKUP($A8,'Return Data'!$B$7:$R$1700,12,0)</f>
        <v>7.6952999999999996</v>
      </c>
      <c r="S8" s="66">
        <f t="shared" ref="S8:S16" si="7">RANK(R8,R$8:R$37,0)</f>
        <v>2</v>
      </c>
      <c r="T8" s="65">
        <f>VLOOKUP($A8,'Return Data'!$B$7:$R$1700,13,0)</f>
        <v>7.9629000000000003</v>
      </c>
      <c r="U8" s="66">
        <f t="shared" ref="U8:U16" si="8">RANK(T8,T$8:T$37,0)</f>
        <v>3</v>
      </c>
      <c r="V8" s="65">
        <f>VLOOKUP($A8,'Return Data'!$B$7:$R$1700,17,0)</f>
        <v>8.3695000000000004</v>
      </c>
      <c r="W8" s="66">
        <f>RANK(V8,V$8:V$37,0)</f>
        <v>2</v>
      </c>
      <c r="X8" s="65">
        <f>VLOOKUP($A8,'Return Data'!$B$7:$R$1700,14,0)</f>
        <v>7.7450000000000001</v>
      </c>
      <c r="Y8" s="66">
        <f>RANK(X8,X$8:X$37,0)</f>
        <v>2</v>
      </c>
      <c r="Z8" s="65">
        <f>VLOOKUP($A8,'Return Data'!$B$7:$R$1700,16,0)</f>
        <v>7.8136999999999999</v>
      </c>
      <c r="AA8" s="67">
        <f t="shared" ref="AA8:AA37" si="9">RANK(Z8,Z$8:Z$37,0)</f>
        <v>7</v>
      </c>
    </row>
    <row r="9" spans="1:27" x14ac:dyDescent="0.3">
      <c r="A9" s="63" t="s">
        <v>1591</v>
      </c>
      <c r="B9" s="64">
        <f>VLOOKUP($A9,'Return Data'!$B$7:$R$1700,3,0)</f>
        <v>44041</v>
      </c>
      <c r="C9" s="65">
        <f>VLOOKUP($A9,'Return Data'!$B$7:$R$1700,4,0)</f>
        <v>11.4034</v>
      </c>
      <c r="D9" s="65">
        <f>VLOOKUP($A9,'Return Data'!$B$7:$R$1700,5,0)</f>
        <v>2.2406999999999999</v>
      </c>
      <c r="E9" s="66">
        <f t="shared" si="0"/>
        <v>16</v>
      </c>
      <c r="F9" s="65">
        <f>VLOOKUP($A9,'Return Data'!$B$7:$R$1700,6,0)</f>
        <v>1.2805</v>
      </c>
      <c r="G9" s="66">
        <f t="shared" si="1"/>
        <v>21</v>
      </c>
      <c r="H9" s="65">
        <f>VLOOKUP($A9,'Return Data'!$B$7:$R$1700,7,0)</f>
        <v>2.5619000000000001</v>
      </c>
      <c r="I9" s="66">
        <f t="shared" si="2"/>
        <v>10</v>
      </c>
      <c r="J9" s="65">
        <f>VLOOKUP($A9,'Return Data'!$B$7:$R$1700,8,0)</f>
        <v>2.9068000000000001</v>
      </c>
      <c r="K9" s="66">
        <f t="shared" si="3"/>
        <v>11</v>
      </c>
      <c r="L9" s="65">
        <f>VLOOKUP($A9,'Return Data'!$B$7:$R$1700,9,0)</f>
        <v>4.96</v>
      </c>
      <c r="M9" s="66">
        <f t="shared" si="4"/>
        <v>11</v>
      </c>
      <c r="N9" s="65">
        <f>VLOOKUP($A9,'Return Data'!$B$7:$R$1700,10,0)</f>
        <v>7.3864000000000001</v>
      </c>
      <c r="O9" s="66">
        <f t="shared" si="5"/>
        <v>13</v>
      </c>
      <c r="P9" s="65">
        <f>VLOOKUP($A9,'Return Data'!$B$7:$R$1700,11,0)</f>
        <v>5.8722000000000003</v>
      </c>
      <c r="Q9" s="66">
        <f t="shared" si="6"/>
        <v>16</v>
      </c>
      <c r="R9" s="65">
        <f>VLOOKUP($A9,'Return Data'!$B$7:$R$1700,12,0)</f>
        <v>5.9492000000000003</v>
      </c>
      <c r="S9" s="66">
        <f t="shared" si="7"/>
        <v>12</v>
      </c>
      <c r="T9" s="65">
        <f>VLOOKUP($A9,'Return Data'!$B$7:$R$1700,13,0)</f>
        <v>6.4387999999999996</v>
      </c>
      <c r="U9" s="66">
        <f t="shared" si="8"/>
        <v>12</v>
      </c>
      <c r="V9" s="65"/>
      <c r="W9" s="66"/>
      <c r="X9" s="65"/>
      <c r="Y9" s="66"/>
      <c r="Z9" s="65">
        <f>VLOOKUP($A9,'Return Data'!$B$7:$R$1700,16,0)</f>
        <v>7.2156000000000002</v>
      </c>
      <c r="AA9" s="67">
        <f t="shared" si="9"/>
        <v>17</v>
      </c>
    </row>
    <row r="10" spans="1:27" x14ac:dyDescent="0.3">
      <c r="A10" s="63" t="s">
        <v>1592</v>
      </c>
      <c r="B10" s="64">
        <f>VLOOKUP($A10,'Return Data'!$B$7:$R$1700,3,0)</f>
        <v>44041</v>
      </c>
      <c r="C10" s="65">
        <f>VLOOKUP($A10,'Return Data'!$B$7:$R$1700,4,0)</f>
        <v>1166.9236000000001</v>
      </c>
      <c r="D10" s="65">
        <f>VLOOKUP($A10,'Return Data'!$B$7:$R$1700,5,0)</f>
        <v>2.3492000000000002</v>
      </c>
      <c r="E10" s="66">
        <f t="shared" si="0"/>
        <v>15</v>
      </c>
      <c r="F10" s="65">
        <f>VLOOKUP($A10,'Return Data'!$B$7:$R$1700,6,0)</f>
        <v>2.1852</v>
      </c>
      <c r="G10" s="66">
        <f t="shared" si="1"/>
        <v>9</v>
      </c>
      <c r="H10" s="65">
        <f>VLOOKUP($A10,'Return Data'!$B$7:$R$1700,7,0)</f>
        <v>3.3834</v>
      </c>
      <c r="I10" s="66">
        <f t="shared" si="2"/>
        <v>7</v>
      </c>
      <c r="J10" s="65">
        <f>VLOOKUP($A10,'Return Data'!$B$7:$R$1700,8,0)</f>
        <v>2.8712</v>
      </c>
      <c r="K10" s="66">
        <f t="shared" si="3"/>
        <v>12</v>
      </c>
      <c r="L10" s="65">
        <f>VLOOKUP($A10,'Return Data'!$B$7:$R$1700,9,0)</f>
        <v>3.9424000000000001</v>
      </c>
      <c r="M10" s="66">
        <f t="shared" si="4"/>
        <v>21</v>
      </c>
      <c r="N10" s="65">
        <f>VLOOKUP($A10,'Return Data'!$B$7:$R$1700,10,0)</f>
        <v>6.0248999999999997</v>
      </c>
      <c r="O10" s="66">
        <f t="shared" si="5"/>
        <v>21</v>
      </c>
      <c r="P10" s="65">
        <f>VLOOKUP($A10,'Return Data'!$B$7:$R$1700,11,0)</f>
        <v>5.9823000000000004</v>
      </c>
      <c r="Q10" s="66">
        <f t="shared" si="6"/>
        <v>14</v>
      </c>
      <c r="R10" s="65">
        <f>VLOOKUP($A10,'Return Data'!$B$7:$R$1700,12,0)</f>
        <v>5.9455999999999998</v>
      </c>
      <c r="S10" s="66">
        <f t="shared" si="7"/>
        <v>13</v>
      </c>
      <c r="T10" s="65">
        <f>VLOOKUP($A10,'Return Data'!$B$7:$R$1700,13,0)</f>
        <v>6.3752000000000004</v>
      </c>
      <c r="U10" s="66">
        <f t="shared" si="8"/>
        <v>13</v>
      </c>
      <c r="V10" s="65">
        <f>VLOOKUP($A10,'Return Data'!$B$7:$R$1700,17,0)</f>
        <v>7.2640000000000002</v>
      </c>
      <c r="W10" s="66">
        <f t="shared" ref="W10:W15" si="10">RANK(V10,V$8:V$37,0)</f>
        <v>8</v>
      </c>
      <c r="X10" s="65"/>
      <c r="Y10" s="66"/>
      <c r="Z10" s="65">
        <f>VLOOKUP($A10,'Return Data'!$B$7:$R$1700,16,0)</f>
        <v>7.4024999999999999</v>
      </c>
      <c r="AA10" s="67">
        <f t="shared" si="9"/>
        <v>15</v>
      </c>
    </row>
    <row r="11" spans="1:27" x14ac:dyDescent="0.3">
      <c r="A11" s="63" t="s">
        <v>1595</v>
      </c>
      <c r="B11" s="64">
        <f>VLOOKUP($A11,'Return Data'!$B$7:$R$1700,3,0)</f>
        <v>44041</v>
      </c>
      <c r="C11" s="65">
        <f>VLOOKUP($A11,'Return Data'!$B$7:$R$1700,4,0)</f>
        <v>2465.5763999999999</v>
      </c>
      <c r="D11" s="65">
        <f>VLOOKUP($A11,'Return Data'!$B$7:$R$1700,5,0)</f>
        <v>-1.8711</v>
      </c>
      <c r="E11" s="66">
        <f t="shared" si="0"/>
        <v>29</v>
      </c>
      <c r="F11" s="65">
        <f>VLOOKUP($A11,'Return Data'!$B$7:$R$1700,6,0)</f>
        <v>0.1457</v>
      </c>
      <c r="G11" s="66">
        <f t="shared" si="1"/>
        <v>28</v>
      </c>
      <c r="H11" s="65">
        <f>VLOOKUP($A11,'Return Data'!$B$7:$R$1700,7,0)</f>
        <v>1.5670999999999999</v>
      </c>
      <c r="I11" s="66">
        <f t="shared" si="2"/>
        <v>24</v>
      </c>
      <c r="J11" s="65">
        <f>VLOOKUP($A11,'Return Data'!$B$7:$R$1700,8,0)</f>
        <v>2.2574999999999998</v>
      </c>
      <c r="K11" s="66">
        <f t="shared" si="3"/>
        <v>22</v>
      </c>
      <c r="L11" s="65">
        <f>VLOOKUP($A11,'Return Data'!$B$7:$R$1700,9,0)</f>
        <v>3.9157999999999999</v>
      </c>
      <c r="M11" s="66">
        <f t="shared" si="4"/>
        <v>22</v>
      </c>
      <c r="N11" s="65">
        <f>VLOOKUP($A11,'Return Data'!$B$7:$R$1700,10,0)</f>
        <v>6.5514000000000001</v>
      </c>
      <c r="O11" s="66">
        <f t="shared" si="5"/>
        <v>17</v>
      </c>
      <c r="P11" s="65">
        <f>VLOOKUP($A11,'Return Data'!$B$7:$R$1700,11,0)</f>
        <v>5.8677999999999999</v>
      </c>
      <c r="Q11" s="66">
        <f t="shared" si="6"/>
        <v>17</v>
      </c>
      <c r="R11" s="65">
        <f>VLOOKUP($A11,'Return Data'!$B$7:$R$1700,12,0)</f>
        <v>5.7960000000000003</v>
      </c>
      <c r="S11" s="66">
        <f t="shared" si="7"/>
        <v>15</v>
      </c>
      <c r="T11" s="65">
        <f>VLOOKUP($A11,'Return Data'!$B$7:$R$1700,13,0)</f>
        <v>6.3102</v>
      </c>
      <c r="U11" s="66">
        <f t="shared" si="8"/>
        <v>15</v>
      </c>
      <c r="V11" s="65">
        <f>VLOOKUP($A11,'Return Data'!$B$7:$R$1700,17,0)</f>
        <v>7.1200999999999999</v>
      </c>
      <c r="W11" s="66">
        <f t="shared" si="10"/>
        <v>10</v>
      </c>
      <c r="X11" s="65">
        <f>VLOOKUP($A11,'Return Data'!$B$7:$R$1700,14,0)</f>
        <v>7.1661999999999999</v>
      </c>
      <c r="Y11" s="66">
        <f>RANK(X11,X$8:X$37,0)</f>
        <v>7</v>
      </c>
      <c r="Z11" s="65">
        <f>VLOOKUP($A11,'Return Data'!$B$7:$R$1700,16,0)</f>
        <v>7.7807000000000004</v>
      </c>
      <c r="AA11" s="67">
        <f t="shared" si="9"/>
        <v>10</v>
      </c>
    </row>
    <row r="12" spans="1:27" x14ac:dyDescent="0.3">
      <c r="A12" s="63" t="s">
        <v>1597</v>
      </c>
      <c r="B12" s="64">
        <f>VLOOKUP($A12,'Return Data'!$B$7:$R$1700,3,0)</f>
        <v>44041</v>
      </c>
      <c r="C12" s="65">
        <f>VLOOKUP($A12,'Return Data'!$B$7:$R$1700,4,0)</f>
        <v>2991.4083000000001</v>
      </c>
      <c r="D12" s="65">
        <f>VLOOKUP($A12,'Return Data'!$B$7:$R$1700,5,0)</f>
        <v>5.3158000000000003</v>
      </c>
      <c r="E12" s="66">
        <f t="shared" si="0"/>
        <v>6</v>
      </c>
      <c r="F12" s="65">
        <f>VLOOKUP($A12,'Return Data'!$B$7:$R$1700,6,0)</f>
        <v>0.98899999999999999</v>
      </c>
      <c r="G12" s="66">
        <f t="shared" si="1"/>
        <v>23</v>
      </c>
      <c r="H12" s="65">
        <f>VLOOKUP($A12,'Return Data'!$B$7:$R$1700,7,0)</f>
        <v>1.4078999999999999</v>
      </c>
      <c r="I12" s="66">
        <f t="shared" si="2"/>
        <v>26</v>
      </c>
      <c r="J12" s="65">
        <f>VLOOKUP($A12,'Return Data'!$B$7:$R$1700,8,0)</f>
        <v>2.056</v>
      </c>
      <c r="K12" s="66">
        <f t="shared" si="3"/>
        <v>24</v>
      </c>
      <c r="L12" s="65">
        <f>VLOOKUP($A12,'Return Data'!$B$7:$R$1700,9,0)</f>
        <v>3.9015</v>
      </c>
      <c r="M12" s="66">
        <f t="shared" si="4"/>
        <v>23</v>
      </c>
      <c r="N12" s="65">
        <f>VLOOKUP($A12,'Return Data'!$B$7:$R$1700,10,0)</f>
        <v>6.4290000000000003</v>
      </c>
      <c r="O12" s="66">
        <f t="shared" si="5"/>
        <v>19</v>
      </c>
      <c r="P12" s="65">
        <f>VLOOKUP($A12,'Return Data'!$B$7:$R$1700,11,0)</f>
        <v>5.6807999999999996</v>
      </c>
      <c r="Q12" s="66">
        <f t="shared" si="6"/>
        <v>19</v>
      </c>
      <c r="R12" s="65">
        <f>VLOOKUP($A12,'Return Data'!$B$7:$R$1700,12,0)</f>
        <v>5.6003999999999996</v>
      </c>
      <c r="S12" s="66">
        <f t="shared" si="7"/>
        <v>19</v>
      </c>
      <c r="T12" s="65">
        <f>VLOOKUP($A12,'Return Data'!$B$7:$R$1700,13,0)</f>
        <v>5.891</v>
      </c>
      <c r="U12" s="66">
        <f t="shared" si="8"/>
        <v>19</v>
      </c>
      <c r="V12" s="65">
        <f>VLOOKUP($A12,'Return Data'!$B$7:$R$1700,17,0)</f>
        <v>6.3166000000000002</v>
      </c>
      <c r="W12" s="66">
        <f t="shared" si="10"/>
        <v>13</v>
      </c>
      <c r="X12" s="65">
        <f>VLOOKUP($A12,'Return Data'!$B$7:$R$1700,14,0)</f>
        <v>6.1010999999999997</v>
      </c>
      <c r="Y12" s="66">
        <f>RANK(X12,X$8:X$37,0)</f>
        <v>12</v>
      </c>
      <c r="Z12" s="65">
        <f>VLOOKUP($A12,'Return Data'!$B$7:$R$1700,16,0)</f>
        <v>7.5717999999999996</v>
      </c>
      <c r="AA12" s="67">
        <f t="shared" si="9"/>
        <v>13</v>
      </c>
    </row>
    <row r="13" spans="1:27" x14ac:dyDescent="0.3">
      <c r="A13" s="63" t="s">
        <v>1599</v>
      </c>
      <c r="B13" s="64">
        <f>VLOOKUP($A13,'Return Data'!$B$7:$R$1700,3,0)</f>
        <v>44041</v>
      </c>
      <c r="C13" s="65">
        <f>VLOOKUP($A13,'Return Data'!$B$7:$R$1700,4,0)</f>
        <v>2650.5666999999999</v>
      </c>
      <c r="D13" s="65">
        <f>VLOOKUP($A13,'Return Data'!$B$7:$R$1700,5,0)</f>
        <v>1.3412999999999999</v>
      </c>
      <c r="E13" s="66">
        <f t="shared" si="0"/>
        <v>23</v>
      </c>
      <c r="F13" s="65">
        <f>VLOOKUP($A13,'Return Data'!$B$7:$R$1700,6,0)</f>
        <v>1.6664000000000001</v>
      </c>
      <c r="G13" s="66">
        <f t="shared" si="1"/>
        <v>16</v>
      </c>
      <c r="H13" s="65">
        <f>VLOOKUP($A13,'Return Data'!$B$7:$R$1700,7,0)</f>
        <v>1.9855</v>
      </c>
      <c r="I13" s="66">
        <f t="shared" si="2"/>
        <v>19</v>
      </c>
      <c r="J13" s="65">
        <f>VLOOKUP($A13,'Return Data'!$B$7:$R$1700,8,0)</f>
        <v>2.4529999999999998</v>
      </c>
      <c r="K13" s="66">
        <f t="shared" si="3"/>
        <v>19</v>
      </c>
      <c r="L13" s="65">
        <f>VLOOKUP($A13,'Return Data'!$B$7:$R$1700,9,0)</f>
        <v>3.4901</v>
      </c>
      <c r="M13" s="66">
        <f t="shared" si="4"/>
        <v>24</v>
      </c>
      <c r="N13" s="65">
        <f>VLOOKUP($A13,'Return Data'!$B$7:$R$1700,10,0)</f>
        <v>5.9566999999999997</v>
      </c>
      <c r="O13" s="66">
        <f t="shared" si="5"/>
        <v>23</v>
      </c>
      <c r="P13" s="65">
        <f>VLOOKUP($A13,'Return Data'!$B$7:$R$1700,11,0)</f>
        <v>5.6906999999999996</v>
      </c>
      <c r="Q13" s="66">
        <f t="shared" si="6"/>
        <v>18</v>
      </c>
      <c r="R13" s="65">
        <f>VLOOKUP($A13,'Return Data'!$B$7:$R$1700,12,0)</f>
        <v>5.6177000000000001</v>
      </c>
      <c r="S13" s="66">
        <f t="shared" si="7"/>
        <v>17</v>
      </c>
      <c r="T13" s="65">
        <f>VLOOKUP($A13,'Return Data'!$B$7:$R$1700,13,0)</f>
        <v>6.0997000000000003</v>
      </c>
      <c r="U13" s="66">
        <f t="shared" si="8"/>
        <v>17</v>
      </c>
      <c r="V13" s="65">
        <f>VLOOKUP($A13,'Return Data'!$B$7:$R$1700,17,0)</f>
        <v>5.8722000000000003</v>
      </c>
      <c r="W13" s="66">
        <f t="shared" si="10"/>
        <v>15</v>
      </c>
      <c r="X13" s="65">
        <f>VLOOKUP($A13,'Return Data'!$B$7:$R$1700,14,0)</f>
        <v>5.9852999999999996</v>
      </c>
      <c r="Y13" s="66">
        <f>RANK(X13,X$8:X$37,0)</f>
        <v>14</v>
      </c>
      <c r="Z13" s="65">
        <f>VLOOKUP($A13,'Return Data'!$B$7:$R$1700,16,0)</f>
        <v>7.2079000000000004</v>
      </c>
      <c r="AA13" s="67">
        <f t="shared" si="9"/>
        <v>18</v>
      </c>
    </row>
    <row r="14" spans="1:27" x14ac:dyDescent="0.3">
      <c r="A14" s="63" t="s">
        <v>1601</v>
      </c>
      <c r="B14" s="64">
        <f>VLOOKUP($A14,'Return Data'!$B$7:$R$1700,3,0)</f>
        <v>44041</v>
      </c>
      <c r="C14" s="65">
        <f>VLOOKUP($A14,'Return Data'!$B$7:$R$1700,4,0)</f>
        <v>2165.3163</v>
      </c>
      <c r="D14" s="65">
        <f>VLOOKUP($A14,'Return Data'!$B$7:$R$1700,5,0)</f>
        <v>2.8018000000000001</v>
      </c>
      <c r="E14" s="66">
        <f t="shared" si="0"/>
        <v>12</v>
      </c>
      <c r="F14" s="65">
        <f>VLOOKUP($A14,'Return Data'!$B$7:$R$1700,6,0)</f>
        <v>0.47339999999999999</v>
      </c>
      <c r="G14" s="66">
        <f t="shared" si="1"/>
        <v>26</v>
      </c>
      <c r="H14" s="65">
        <f>VLOOKUP($A14,'Return Data'!$B$7:$R$1700,7,0)</f>
        <v>-0.76280000000000003</v>
      </c>
      <c r="I14" s="66">
        <f t="shared" si="2"/>
        <v>30</v>
      </c>
      <c r="J14" s="65">
        <f>VLOOKUP($A14,'Return Data'!$B$7:$R$1700,8,0)</f>
        <v>1.6950000000000001</v>
      </c>
      <c r="K14" s="66">
        <f t="shared" si="3"/>
        <v>27</v>
      </c>
      <c r="L14" s="65">
        <f>VLOOKUP($A14,'Return Data'!$B$7:$R$1700,9,0)</f>
        <v>3.0103</v>
      </c>
      <c r="M14" s="66">
        <f t="shared" si="4"/>
        <v>26</v>
      </c>
      <c r="N14" s="65">
        <f>VLOOKUP($A14,'Return Data'!$B$7:$R$1700,10,0)</f>
        <v>5.1299000000000001</v>
      </c>
      <c r="O14" s="66">
        <f t="shared" si="5"/>
        <v>25</v>
      </c>
      <c r="P14" s="65">
        <f>VLOOKUP($A14,'Return Data'!$B$7:$R$1700,11,0)</f>
        <v>4.8773</v>
      </c>
      <c r="Q14" s="66">
        <f t="shared" si="6"/>
        <v>24</v>
      </c>
      <c r="R14" s="65">
        <f>VLOOKUP($A14,'Return Data'!$B$7:$R$1700,12,0)</f>
        <v>4.7813999999999997</v>
      </c>
      <c r="S14" s="66">
        <f t="shared" si="7"/>
        <v>23</v>
      </c>
      <c r="T14" s="65">
        <f>VLOOKUP($A14,'Return Data'!$B$7:$R$1700,13,0)</f>
        <v>5.1384999999999996</v>
      </c>
      <c r="U14" s="66">
        <f t="shared" si="8"/>
        <v>23</v>
      </c>
      <c r="V14" s="65">
        <f>VLOOKUP($A14,'Return Data'!$B$7:$R$1700,17,0)</f>
        <v>5.8941999999999997</v>
      </c>
      <c r="W14" s="66">
        <f t="shared" si="10"/>
        <v>14</v>
      </c>
      <c r="X14" s="65">
        <f>VLOOKUP($A14,'Return Data'!$B$7:$R$1700,14,0)</f>
        <v>6.0187999999999997</v>
      </c>
      <c r="Y14" s="66">
        <f>RANK(X14,X$8:X$37,0)</f>
        <v>13</v>
      </c>
      <c r="Z14" s="65">
        <f>VLOOKUP($A14,'Return Data'!$B$7:$R$1700,16,0)</f>
        <v>7.6757</v>
      </c>
      <c r="AA14" s="67">
        <f t="shared" si="9"/>
        <v>12</v>
      </c>
    </row>
    <row r="15" spans="1:27" x14ac:dyDescent="0.3">
      <c r="A15" s="63" t="s">
        <v>1604</v>
      </c>
      <c r="B15" s="64">
        <f>VLOOKUP($A15,'Return Data'!$B$7:$R$1700,3,0)</f>
        <v>44041</v>
      </c>
      <c r="C15" s="65">
        <f>VLOOKUP($A15,'Return Data'!$B$7:$R$1700,4,0)</f>
        <v>28.288699999999999</v>
      </c>
      <c r="D15" s="65">
        <f>VLOOKUP($A15,'Return Data'!$B$7:$R$1700,5,0)</f>
        <v>9.6796000000000006</v>
      </c>
      <c r="E15" s="66">
        <f t="shared" si="0"/>
        <v>1</v>
      </c>
      <c r="F15" s="65">
        <f>VLOOKUP($A15,'Return Data'!$B$7:$R$1700,6,0)</f>
        <v>8.2152999999999992</v>
      </c>
      <c r="G15" s="66">
        <f t="shared" si="1"/>
        <v>1</v>
      </c>
      <c r="H15" s="65">
        <f>VLOOKUP($A15,'Return Data'!$B$7:$R$1700,7,0)</f>
        <v>9.7505000000000006</v>
      </c>
      <c r="I15" s="66">
        <f t="shared" si="2"/>
        <v>1</v>
      </c>
      <c r="J15" s="65">
        <f>VLOOKUP($A15,'Return Data'!$B$7:$R$1700,8,0)</f>
        <v>9.3788</v>
      </c>
      <c r="K15" s="66">
        <f t="shared" si="3"/>
        <v>1</v>
      </c>
      <c r="L15" s="65">
        <f>VLOOKUP($A15,'Return Data'!$B$7:$R$1700,9,0)</f>
        <v>10.476100000000001</v>
      </c>
      <c r="M15" s="66">
        <f t="shared" si="4"/>
        <v>2</v>
      </c>
      <c r="N15" s="65">
        <f>VLOOKUP($A15,'Return Data'!$B$7:$R$1700,10,0)</f>
        <v>10.484299999999999</v>
      </c>
      <c r="O15" s="66">
        <f t="shared" si="5"/>
        <v>3</v>
      </c>
      <c r="P15" s="65">
        <f>VLOOKUP($A15,'Return Data'!$B$7:$R$1700,11,0)</f>
        <v>9.0698000000000008</v>
      </c>
      <c r="Q15" s="66">
        <f t="shared" si="6"/>
        <v>2</v>
      </c>
      <c r="R15" s="65">
        <f>VLOOKUP($A15,'Return Data'!$B$7:$R$1700,12,0)</f>
        <v>3.0175000000000001</v>
      </c>
      <c r="S15" s="66">
        <f t="shared" si="7"/>
        <v>26</v>
      </c>
      <c r="T15" s="65">
        <f>VLOOKUP($A15,'Return Data'!$B$7:$R$1700,13,0)</f>
        <v>4.5232000000000001</v>
      </c>
      <c r="U15" s="66">
        <f t="shared" si="8"/>
        <v>24</v>
      </c>
      <c r="V15" s="65">
        <f>VLOOKUP($A15,'Return Data'!$B$7:$R$1700,17,0)</f>
        <v>7.1074000000000002</v>
      </c>
      <c r="W15" s="66">
        <f t="shared" si="10"/>
        <v>11</v>
      </c>
      <c r="X15" s="65">
        <f>VLOOKUP($A15,'Return Data'!$B$7:$R$1700,14,0)</f>
        <v>7.2736999999999998</v>
      </c>
      <c r="Y15" s="66">
        <f>RANK(X15,X$8:X$37,0)</f>
        <v>5</v>
      </c>
      <c r="Z15" s="65">
        <f>VLOOKUP($A15,'Return Data'!$B$7:$R$1700,16,0)</f>
        <v>8.5876000000000001</v>
      </c>
      <c r="AA15" s="67">
        <f t="shared" si="9"/>
        <v>1</v>
      </c>
    </row>
    <row r="16" spans="1:27" x14ac:dyDescent="0.3">
      <c r="A16" s="63" t="s">
        <v>1607</v>
      </c>
      <c r="B16" s="64">
        <f>VLOOKUP($A16,'Return Data'!$B$7:$R$1700,3,0)</f>
        <v>44041</v>
      </c>
      <c r="C16" s="65">
        <f>VLOOKUP($A16,'Return Data'!$B$7:$R$1700,4,0)</f>
        <v>11.5258</v>
      </c>
      <c r="D16" s="65">
        <f>VLOOKUP($A16,'Return Data'!$B$7:$R$1700,5,0)</f>
        <v>2.5335999999999999</v>
      </c>
      <c r="E16" s="66">
        <f t="shared" si="0"/>
        <v>13</v>
      </c>
      <c r="F16" s="65">
        <f>VLOOKUP($A16,'Return Data'!$B$7:$R$1700,6,0)</f>
        <v>2.5977000000000001</v>
      </c>
      <c r="G16" s="66">
        <f t="shared" si="1"/>
        <v>6</v>
      </c>
      <c r="H16" s="65">
        <f>VLOOKUP($A16,'Return Data'!$B$7:$R$1700,7,0)</f>
        <v>3.8936000000000002</v>
      </c>
      <c r="I16" s="66">
        <f t="shared" si="2"/>
        <v>5</v>
      </c>
      <c r="J16" s="65">
        <f>VLOOKUP($A16,'Return Data'!$B$7:$R$1700,8,0)</f>
        <v>3.8056999999999999</v>
      </c>
      <c r="K16" s="66">
        <f t="shared" si="3"/>
        <v>5</v>
      </c>
      <c r="L16" s="65">
        <f>VLOOKUP($A16,'Return Data'!$B$7:$R$1700,9,0)</f>
        <v>6.7508999999999997</v>
      </c>
      <c r="M16" s="66">
        <f t="shared" si="4"/>
        <v>6</v>
      </c>
      <c r="N16" s="65">
        <f>VLOOKUP($A16,'Return Data'!$B$7:$R$1700,10,0)</f>
        <v>9.7346000000000004</v>
      </c>
      <c r="O16" s="66">
        <f t="shared" si="5"/>
        <v>5</v>
      </c>
      <c r="P16" s="65">
        <f>VLOOKUP($A16,'Return Data'!$B$7:$R$1700,11,0)</f>
        <v>7.9447999999999999</v>
      </c>
      <c r="Q16" s="66">
        <f t="shared" si="6"/>
        <v>4</v>
      </c>
      <c r="R16" s="65">
        <f>VLOOKUP($A16,'Return Data'!$B$7:$R$1700,12,0)</f>
        <v>7.1844000000000001</v>
      </c>
      <c r="S16" s="66">
        <f t="shared" si="7"/>
        <v>4</v>
      </c>
      <c r="T16" s="65">
        <f>VLOOKUP($A16,'Return Data'!$B$7:$R$1700,13,0)</f>
        <v>7.3952999999999998</v>
      </c>
      <c r="U16" s="66">
        <f t="shared" si="8"/>
        <v>5</v>
      </c>
      <c r="V16" s="65"/>
      <c r="W16" s="66"/>
      <c r="X16" s="65"/>
      <c r="Y16" s="66"/>
      <c r="Z16" s="65">
        <f>VLOOKUP($A16,'Return Data'!$B$7:$R$1700,16,0)</f>
        <v>7.9935</v>
      </c>
      <c r="AA16" s="67">
        <f t="shared" si="9"/>
        <v>5</v>
      </c>
    </row>
    <row r="17" spans="1:27" x14ac:dyDescent="0.3">
      <c r="A17" s="63" t="s">
        <v>1609</v>
      </c>
      <c r="B17" s="64">
        <f>VLOOKUP($A17,'Return Data'!$B$7:$R$1700,3,0)</f>
        <v>44041</v>
      </c>
      <c r="C17" s="65">
        <f>VLOOKUP($A17,'Return Data'!$B$7:$R$1700,4,0)</f>
        <v>1032.4925000000001</v>
      </c>
      <c r="D17" s="65">
        <f>VLOOKUP($A17,'Return Data'!$B$7:$R$1700,5,0)</f>
        <v>1.5909</v>
      </c>
      <c r="E17" s="66">
        <f t="shared" si="0"/>
        <v>18</v>
      </c>
      <c r="F17" s="65">
        <f>VLOOKUP($A17,'Return Data'!$B$7:$R$1700,6,0)</f>
        <v>2.4746999999999999</v>
      </c>
      <c r="G17" s="66">
        <f t="shared" si="1"/>
        <v>8</v>
      </c>
      <c r="H17" s="65">
        <f>VLOOKUP($A17,'Return Data'!$B$7:$R$1700,7,0)</f>
        <v>2.2953000000000001</v>
      </c>
      <c r="I17" s="66">
        <f t="shared" si="2"/>
        <v>15</v>
      </c>
      <c r="J17" s="65">
        <f>VLOOKUP($A17,'Return Data'!$B$7:$R$1700,8,0)</f>
        <v>2.6943000000000001</v>
      </c>
      <c r="K17" s="66">
        <f t="shared" si="3"/>
        <v>14</v>
      </c>
      <c r="L17" s="65">
        <f>VLOOKUP($A17,'Return Data'!$B$7:$R$1700,9,0)</f>
        <v>4.6332000000000004</v>
      </c>
      <c r="M17" s="66">
        <f t="shared" si="4"/>
        <v>12</v>
      </c>
      <c r="N17" s="65">
        <f>VLOOKUP($A17,'Return Data'!$B$7:$R$1700,10,0)</f>
        <v>7.3258999999999999</v>
      </c>
      <c r="O17" s="66">
        <f t="shared" si="5"/>
        <v>14</v>
      </c>
      <c r="P17" s="65"/>
      <c r="Q17" s="66"/>
      <c r="R17" s="65"/>
      <c r="S17" s="66"/>
      <c r="T17" s="65"/>
      <c r="U17" s="66"/>
      <c r="V17" s="65"/>
      <c r="W17" s="66"/>
      <c r="X17" s="65"/>
      <c r="Y17" s="66"/>
      <c r="Z17" s="65">
        <f>VLOOKUP($A17,'Return Data'!$B$7:$R$1700,16,0)</f>
        <v>6.5164</v>
      </c>
      <c r="AA17" s="67">
        <f t="shared" si="9"/>
        <v>22</v>
      </c>
    </row>
    <row r="18" spans="1:27" x14ac:dyDescent="0.3">
      <c r="A18" s="63" t="s">
        <v>1610</v>
      </c>
      <c r="B18" s="64">
        <f>VLOOKUP($A18,'Return Data'!$B$7:$R$1700,3,0)</f>
        <v>44041</v>
      </c>
      <c r="C18" s="65">
        <f>VLOOKUP($A18,'Return Data'!$B$7:$R$1700,4,0)</f>
        <v>20.874700000000001</v>
      </c>
      <c r="D18" s="65">
        <f>VLOOKUP($A18,'Return Data'!$B$7:$R$1700,5,0)</f>
        <v>4.0221</v>
      </c>
      <c r="E18" s="66">
        <f t="shared" si="0"/>
        <v>9</v>
      </c>
      <c r="F18" s="65">
        <f>VLOOKUP($A18,'Return Data'!$B$7:$R$1700,6,0)</f>
        <v>3.4287000000000001</v>
      </c>
      <c r="G18" s="66">
        <f t="shared" si="1"/>
        <v>4</v>
      </c>
      <c r="H18" s="65">
        <f>VLOOKUP($A18,'Return Data'!$B$7:$R$1700,7,0)</f>
        <v>4.6252000000000004</v>
      </c>
      <c r="I18" s="66">
        <f t="shared" si="2"/>
        <v>4</v>
      </c>
      <c r="J18" s="65">
        <f>VLOOKUP($A18,'Return Data'!$B$7:$R$1700,8,0)</f>
        <v>3.4767000000000001</v>
      </c>
      <c r="K18" s="66">
        <f t="shared" si="3"/>
        <v>6</v>
      </c>
      <c r="L18" s="65">
        <f>VLOOKUP($A18,'Return Data'!$B$7:$R$1700,9,0)</f>
        <v>7.6894</v>
      </c>
      <c r="M18" s="66">
        <f t="shared" si="4"/>
        <v>4</v>
      </c>
      <c r="N18" s="65">
        <f>VLOOKUP($A18,'Return Data'!$B$7:$R$1700,10,0)</f>
        <v>10.313499999999999</v>
      </c>
      <c r="O18" s="66">
        <f t="shared" si="5"/>
        <v>4</v>
      </c>
      <c r="P18" s="65">
        <f>VLOOKUP($A18,'Return Data'!$B$7:$R$1700,11,0)</f>
        <v>7.0346000000000002</v>
      </c>
      <c r="Q18" s="66">
        <f t="shared" ref="Q18:Q37" si="11">RANK(P18,P$8:P$37,0)</f>
        <v>10</v>
      </c>
      <c r="R18" s="65">
        <f>VLOOKUP($A18,'Return Data'!$B$7:$R$1700,12,0)</f>
        <v>7.3183999999999996</v>
      </c>
      <c r="S18" s="66">
        <f t="shared" ref="S18:S25" si="12">RANK(R18,R$8:R$37,0)</f>
        <v>3</v>
      </c>
      <c r="T18" s="65">
        <f>VLOOKUP($A18,'Return Data'!$B$7:$R$1700,13,0)</f>
        <v>7.6489000000000003</v>
      </c>
      <c r="U18" s="66">
        <f t="shared" ref="U18:U25" si="13">RANK(T18,T$8:T$37,0)</f>
        <v>4</v>
      </c>
      <c r="V18" s="65">
        <f>VLOOKUP($A18,'Return Data'!$B$7:$R$1700,17,0)</f>
        <v>8.0273000000000003</v>
      </c>
      <c r="W18" s="66">
        <f>RANK(V18,V$8:V$37,0)</f>
        <v>3</v>
      </c>
      <c r="X18" s="65">
        <f>VLOOKUP($A18,'Return Data'!$B$7:$R$1700,14,0)</f>
        <v>7.4638999999999998</v>
      </c>
      <c r="Y18" s="66">
        <f>RANK(X18,X$8:X$37,0)</f>
        <v>4</v>
      </c>
      <c r="Z18" s="65">
        <f>VLOOKUP($A18,'Return Data'!$B$7:$R$1700,16,0)</f>
        <v>8.2844999999999995</v>
      </c>
      <c r="AA18" s="67">
        <f t="shared" si="9"/>
        <v>4</v>
      </c>
    </row>
    <row r="19" spans="1:27" x14ac:dyDescent="0.3">
      <c r="A19" s="63" t="s">
        <v>1612</v>
      </c>
      <c r="B19" s="64">
        <f>VLOOKUP($A19,'Return Data'!$B$7:$R$1700,3,0)</f>
        <v>44041</v>
      </c>
      <c r="C19" s="65">
        <f>VLOOKUP($A19,'Return Data'!$B$7:$R$1700,4,0)</f>
        <v>2107.4544999999998</v>
      </c>
      <c r="D19" s="65">
        <f>VLOOKUP($A19,'Return Data'!$B$7:$R$1700,5,0)</f>
        <v>6.4249000000000001</v>
      </c>
      <c r="E19" s="66">
        <f t="shared" si="0"/>
        <v>4</v>
      </c>
      <c r="F19" s="65">
        <f>VLOOKUP($A19,'Return Data'!$B$7:$R$1700,6,0)</f>
        <v>3.9079999999999999</v>
      </c>
      <c r="G19" s="66">
        <f t="shared" si="1"/>
        <v>3</v>
      </c>
      <c r="H19" s="65">
        <f>VLOOKUP($A19,'Return Data'!$B$7:$R$1700,7,0)</f>
        <v>6.3776000000000002</v>
      </c>
      <c r="I19" s="66">
        <f t="shared" si="2"/>
        <v>2</v>
      </c>
      <c r="J19" s="65">
        <f>VLOOKUP($A19,'Return Data'!$B$7:$R$1700,8,0)</f>
        <v>5.9265999999999996</v>
      </c>
      <c r="K19" s="66">
        <f t="shared" si="3"/>
        <v>2</v>
      </c>
      <c r="L19" s="65">
        <f>VLOOKUP($A19,'Return Data'!$B$7:$R$1700,9,0)</f>
        <v>7.7283999999999997</v>
      </c>
      <c r="M19" s="66">
        <f t="shared" si="4"/>
        <v>3</v>
      </c>
      <c r="N19" s="65">
        <f>VLOOKUP($A19,'Return Data'!$B$7:$R$1700,10,0)</f>
        <v>8.7515000000000001</v>
      </c>
      <c r="O19" s="66">
        <f t="shared" si="5"/>
        <v>6</v>
      </c>
      <c r="P19" s="65">
        <f>VLOOKUP($A19,'Return Data'!$B$7:$R$1700,11,0)</f>
        <v>5.1276000000000002</v>
      </c>
      <c r="Q19" s="66">
        <f t="shared" si="11"/>
        <v>22</v>
      </c>
      <c r="R19" s="65">
        <f>VLOOKUP($A19,'Return Data'!$B$7:$R$1700,12,0)</f>
        <v>5.6131000000000002</v>
      </c>
      <c r="S19" s="66">
        <f t="shared" si="12"/>
        <v>18</v>
      </c>
      <c r="T19" s="65">
        <f>VLOOKUP($A19,'Return Data'!$B$7:$R$1700,13,0)</f>
        <v>10.641500000000001</v>
      </c>
      <c r="U19" s="66">
        <f t="shared" si="13"/>
        <v>1</v>
      </c>
      <c r="V19" s="65">
        <f>VLOOKUP($A19,'Return Data'!$B$7:$R$1700,17,0)</f>
        <v>6.5231000000000003</v>
      </c>
      <c r="W19" s="66">
        <f>RANK(V19,V$8:V$37,0)</f>
        <v>12</v>
      </c>
      <c r="X19" s="65">
        <f>VLOOKUP($A19,'Return Data'!$B$7:$R$1700,14,0)</f>
        <v>6.3788999999999998</v>
      </c>
      <c r="Y19" s="66">
        <f>RANK(X19,X$8:X$37,0)</f>
        <v>11</v>
      </c>
      <c r="Z19" s="65">
        <f>VLOOKUP($A19,'Return Data'!$B$7:$R$1700,16,0)</f>
        <v>7.8129999999999997</v>
      </c>
      <c r="AA19" s="67">
        <f t="shared" si="9"/>
        <v>8</v>
      </c>
    </row>
    <row r="20" spans="1:27" x14ac:dyDescent="0.3">
      <c r="A20" s="63" t="s">
        <v>1615</v>
      </c>
      <c r="B20" s="64">
        <f>VLOOKUP($A20,'Return Data'!$B$7:$R$1700,3,0)</f>
        <v>44041</v>
      </c>
      <c r="C20" s="65">
        <f>VLOOKUP($A20,'Return Data'!$B$7:$R$1700,4,0)</f>
        <v>11.651999999999999</v>
      </c>
      <c r="D20" s="65">
        <f>VLOOKUP($A20,'Return Data'!$B$7:$R$1700,5,0)</f>
        <v>2.5062000000000002</v>
      </c>
      <c r="E20" s="66">
        <f t="shared" si="0"/>
        <v>14</v>
      </c>
      <c r="F20" s="65">
        <f>VLOOKUP($A20,'Return Data'!$B$7:$R$1700,6,0)</f>
        <v>1.5039</v>
      </c>
      <c r="G20" s="66">
        <f t="shared" si="1"/>
        <v>18</v>
      </c>
      <c r="H20" s="65">
        <f>VLOOKUP($A20,'Return Data'!$B$7:$R$1700,7,0)</f>
        <v>2.0592999999999999</v>
      </c>
      <c r="I20" s="66">
        <f t="shared" si="2"/>
        <v>18</v>
      </c>
      <c r="J20" s="65">
        <f>VLOOKUP($A20,'Return Data'!$B$7:$R$1700,8,0)</f>
        <v>2.5533000000000001</v>
      </c>
      <c r="K20" s="66">
        <f t="shared" si="3"/>
        <v>17</v>
      </c>
      <c r="L20" s="65">
        <f>VLOOKUP($A20,'Return Data'!$B$7:$R$1700,9,0)</f>
        <v>4.17</v>
      </c>
      <c r="M20" s="66">
        <f t="shared" si="4"/>
        <v>18</v>
      </c>
      <c r="N20" s="65">
        <f>VLOOKUP($A20,'Return Data'!$B$7:$R$1700,10,0)</f>
        <v>7.5437000000000003</v>
      </c>
      <c r="O20" s="66">
        <f t="shared" si="5"/>
        <v>11</v>
      </c>
      <c r="P20" s="65">
        <f>VLOOKUP($A20,'Return Data'!$B$7:$R$1700,11,0)</f>
        <v>7.1017000000000001</v>
      </c>
      <c r="Q20" s="66">
        <f t="shared" si="11"/>
        <v>9</v>
      </c>
      <c r="R20" s="65">
        <f>VLOOKUP($A20,'Return Data'!$B$7:$R$1700,12,0)</f>
        <v>6.7771999999999997</v>
      </c>
      <c r="S20" s="66">
        <f t="shared" si="12"/>
        <v>7</v>
      </c>
      <c r="T20" s="65">
        <f>VLOOKUP($A20,'Return Data'!$B$7:$R$1700,13,0)</f>
        <v>7.1478999999999999</v>
      </c>
      <c r="U20" s="66">
        <f t="shared" si="13"/>
        <v>7</v>
      </c>
      <c r="V20" s="65"/>
      <c r="W20" s="66"/>
      <c r="X20" s="65"/>
      <c r="Y20" s="66"/>
      <c r="Z20" s="65">
        <f>VLOOKUP($A20,'Return Data'!$B$7:$R$1700,16,0)</f>
        <v>7.8110999999999997</v>
      </c>
      <c r="AA20" s="67">
        <f t="shared" si="9"/>
        <v>9</v>
      </c>
    </row>
    <row r="21" spans="1:27" x14ac:dyDescent="0.3">
      <c r="A21" s="63" t="s">
        <v>1616</v>
      </c>
      <c r="B21" s="64">
        <f>VLOOKUP($A21,'Return Data'!$B$7:$R$1700,3,0)</f>
        <v>44041</v>
      </c>
      <c r="C21" s="65">
        <f>VLOOKUP($A21,'Return Data'!$B$7:$R$1700,4,0)</f>
        <v>1982.3050000000001</v>
      </c>
      <c r="D21" s="65">
        <f>VLOOKUP($A21,'Return Data'!$B$7:$R$1700,5,0)</f>
        <v>-3.5202</v>
      </c>
      <c r="E21" s="66">
        <f t="shared" si="0"/>
        <v>30</v>
      </c>
      <c r="F21" s="65">
        <f>VLOOKUP($A21,'Return Data'!$B$7:$R$1700,6,0)</f>
        <v>1.3395999999999999</v>
      </c>
      <c r="G21" s="66">
        <f t="shared" si="1"/>
        <v>20</v>
      </c>
      <c r="H21" s="65">
        <f>VLOOKUP($A21,'Return Data'!$B$7:$R$1700,7,0)</f>
        <v>1.714</v>
      </c>
      <c r="I21" s="66">
        <f t="shared" si="2"/>
        <v>23</v>
      </c>
      <c r="J21" s="65">
        <f>VLOOKUP($A21,'Return Data'!$B$7:$R$1700,8,0)</f>
        <v>2.6839</v>
      </c>
      <c r="K21" s="66">
        <f t="shared" si="3"/>
        <v>15</v>
      </c>
      <c r="L21" s="65">
        <f>VLOOKUP($A21,'Return Data'!$B$7:$R$1700,9,0)</f>
        <v>3.9489999999999998</v>
      </c>
      <c r="M21" s="66">
        <f t="shared" si="4"/>
        <v>20</v>
      </c>
      <c r="N21" s="65">
        <f>VLOOKUP($A21,'Return Data'!$B$7:$R$1700,10,0)</f>
        <v>6.4661999999999997</v>
      </c>
      <c r="O21" s="66">
        <f t="shared" si="5"/>
        <v>18</v>
      </c>
      <c r="P21" s="65">
        <f>VLOOKUP($A21,'Return Data'!$B$7:$R$1700,11,0)</f>
        <v>6.8482000000000003</v>
      </c>
      <c r="Q21" s="66">
        <f t="shared" si="11"/>
        <v>12</v>
      </c>
      <c r="R21" s="65">
        <f>VLOOKUP($A21,'Return Data'!$B$7:$R$1700,12,0)</f>
        <v>6.4024000000000001</v>
      </c>
      <c r="S21" s="66">
        <f t="shared" si="12"/>
        <v>10</v>
      </c>
      <c r="T21" s="65">
        <f>VLOOKUP($A21,'Return Data'!$B$7:$R$1700,13,0)</f>
        <v>6.6211000000000002</v>
      </c>
      <c r="U21" s="66">
        <f t="shared" si="13"/>
        <v>10</v>
      </c>
      <c r="V21" s="65">
        <f>VLOOKUP($A21,'Return Data'!$B$7:$R$1700,17,0)</f>
        <v>7.2538</v>
      </c>
      <c r="W21" s="66">
        <f>RANK(V21,V$8:V$37,0)</f>
        <v>9</v>
      </c>
      <c r="X21" s="65">
        <f>VLOOKUP($A21,'Return Data'!$B$7:$R$1700,14,0)</f>
        <v>7.0279999999999996</v>
      </c>
      <c r="Y21" s="66">
        <f>RANK(X21,X$8:X$37,0)</f>
        <v>9</v>
      </c>
      <c r="Z21" s="65">
        <f>VLOOKUP($A21,'Return Data'!$B$7:$R$1700,16,0)</f>
        <v>8.3147000000000002</v>
      </c>
      <c r="AA21" s="67">
        <f t="shared" si="9"/>
        <v>3</v>
      </c>
    </row>
    <row r="22" spans="1:27" x14ac:dyDescent="0.3">
      <c r="A22" s="63" t="s">
        <v>1618</v>
      </c>
      <c r="B22" s="64">
        <f>VLOOKUP($A22,'Return Data'!$B$7:$R$1700,3,0)</f>
        <v>44041</v>
      </c>
      <c r="C22" s="65">
        <f>VLOOKUP($A22,'Return Data'!$B$7:$R$1700,4,0)</f>
        <v>2085.8798000000002</v>
      </c>
      <c r="D22" s="65">
        <f>VLOOKUP($A22,'Return Data'!$B$7:$R$1700,5,0)</f>
        <v>1.2897000000000001</v>
      </c>
      <c r="E22" s="66">
        <f t="shared" si="0"/>
        <v>24</v>
      </c>
      <c r="F22" s="65">
        <f>VLOOKUP($A22,'Return Data'!$B$7:$R$1700,6,0)</f>
        <v>1.5378000000000001</v>
      </c>
      <c r="G22" s="66">
        <f t="shared" si="1"/>
        <v>17</v>
      </c>
      <c r="H22" s="65">
        <f>VLOOKUP($A22,'Return Data'!$B$7:$R$1700,7,0)</f>
        <v>2.2408000000000001</v>
      </c>
      <c r="I22" s="66">
        <f t="shared" si="2"/>
        <v>16</v>
      </c>
      <c r="J22" s="65">
        <f>VLOOKUP($A22,'Return Data'!$B$7:$R$1700,8,0)</f>
        <v>2.4152</v>
      </c>
      <c r="K22" s="66">
        <f t="shared" si="3"/>
        <v>20</v>
      </c>
      <c r="L22" s="65">
        <f>VLOOKUP($A22,'Return Data'!$B$7:$R$1700,9,0)</f>
        <v>4.4989999999999997</v>
      </c>
      <c r="M22" s="66">
        <f t="shared" si="4"/>
        <v>14</v>
      </c>
      <c r="N22" s="65">
        <f>VLOOKUP($A22,'Return Data'!$B$7:$R$1700,10,0)</f>
        <v>7.2778</v>
      </c>
      <c r="O22" s="66">
        <f t="shared" si="5"/>
        <v>15</v>
      </c>
      <c r="P22" s="65">
        <f>VLOOKUP($A22,'Return Data'!$B$7:$R$1700,11,0)</f>
        <v>6.4123999999999999</v>
      </c>
      <c r="Q22" s="66">
        <f t="shared" si="11"/>
        <v>13</v>
      </c>
      <c r="R22" s="65">
        <f>VLOOKUP($A22,'Return Data'!$B$7:$R$1700,12,0)</f>
        <v>6.1554000000000002</v>
      </c>
      <c r="S22" s="66">
        <f t="shared" si="12"/>
        <v>11</v>
      </c>
      <c r="T22" s="65">
        <f>VLOOKUP($A22,'Return Data'!$B$7:$R$1700,13,0)</f>
        <v>6.5235000000000003</v>
      </c>
      <c r="U22" s="66">
        <f t="shared" si="13"/>
        <v>11</v>
      </c>
      <c r="V22" s="65">
        <f>VLOOKUP($A22,'Return Data'!$B$7:$R$1700,17,0)</f>
        <v>7.2914000000000003</v>
      </c>
      <c r="W22" s="66">
        <f>RANK(V22,V$8:V$37,0)</f>
        <v>7</v>
      </c>
      <c r="X22" s="65">
        <f>VLOOKUP($A22,'Return Data'!$B$7:$R$1700,14,0)</f>
        <v>7.0152000000000001</v>
      </c>
      <c r="Y22" s="66">
        <f>RANK(X22,X$8:X$37,0)</f>
        <v>10</v>
      </c>
      <c r="Z22" s="65">
        <f>VLOOKUP($A22,'Return Data'!$B$7:$R$1700,16,0)</f>
        <v>7.9709000000000003</v>
      </c>
      <c r="AA22" s="67">
        <f t="shared" si="9"/>
        <v>6</v>
      </c>
    </row>
    <row r="23" spans="1:27" x14ac:dyDescent="0.3">
      <c r="A23" s="63" t="s">
        <v>1620</v>
      </c>
      <c r="B23" s="64">
        <f>VLOOKUP($A23,'Return Data'!$B$7:$R$1700,3,0)</f>
        <v>44041</v>
      </c>
      <c r="C23" s="65">
        <f>VLOOKUP($A23,'Return Data'!$B$7:$R$1700,4,0)</f>
        <v>26.616800000000001</v>
      </c>
      <c r="D23" s="65">
        <f>VLOOKUP($A23,'Return Data'!$B$7:$R$1700,5,0)</f>
        <v>4.5259</v>
      </c>
      <c r="E23" s="66">
        <f t="shared" si="0"/>
        <v>8</v>
      </c>
      <c r="F23" s="65">
        <f>VLOOKUP($A23,'Return Data'!$B$7:$R$1700,6,0)</f>
        <v>0.3291</v>
      </c>
      <c r="G23" s="66">
        <f t="shared" si="1"/>
        <v>27</v>
      </c>
      <c r="H23" s="65">
        <f>VLOOKUP($A23,'Return Data'!$B$7:$R$1700,7,0)</f>
        <v>0.64659999999999995</v>
      </c>
      <c r="I23" s="66">
        <f t="shared" si="2"/>
        <v>28</v>
      </c>
      <c r="J23" s="65">
        <f>VLOOKUP($A23,'Return Data'!$B$7:$R$1700,8,0)</f>
        <v>1.4602999999999999</v>
      </c>
      <c r="K23" s="66">
        <f t="shared" si="3"/>
        <v>28</v>
      </c>
      <c r="L23" s="65">
        <f>VLOOKUP($A23,'Return Data'!$B$7:$R$1700,9,0)</f>
        <v>49.363</v>
      </c>
      <c r="M23" s="66">
        <f t="shared" si="4"/>
        <v>1</v>
      </c>
      <c r="N23" s="65">
        <f>VLOOKUP($A23,'Return Data'!$B$7:$R$1700,10,0)</f>
        <v>20.606100000000001</v>
      </c>
      <c r="O23" s="66">
        <f t="shared" si="5"/>
        <v>1</v>
      </c>
      <c r="P23" s="65">
        <f>VLOOKUP($A23,'Return Data'!$B$7:$R$1700,11,0)</f>
        <v>12.3551</v>
      </c>
      <c r="Q23" s="66">
        <f t="shared" si="11"/>
        <v>1</v>
      </c>
      <c r="R23" s="65">
        <f>VLOOKUP($A23,'Return Data'!$B$7:$R$1700,12,0)</f>
        <v>9.8851999999999993</v>
      </c>
      <c r="S23" s="66">
        <f t="shared" si="12"/>
        <v>1</v>
      </c>
      <c r="T23" s="65">
        <f>VLOOKUP($A23,'Return Data'!$B$7:$R$1700,13,0)</f>
        <v>5.8964999999999996</v>
      </c>
      <c r="U23" s="66">
        <f t="shared" si="13"/>
        <v>18</v>
      </c>
      <c r="V23" s="65">
        <f>VLOOKUP($A23,'Return Data'!$B$7:$R$1700,17,0)</f>
        <v>3.6524999999999999</v>
      </c>
      <c r="W23" s="66">
        <f>RANK(V23,V$8:V$37,0)</f>
        <v>17</v>
      </c>
      <c r="X23" s="65">
        <f>VLOOKUP($A23,'Return Data'!$B$7:$R$1700,14,0)</f>
        <v>4.4181999999999997</v>
      </c>
      <c r="Y23" s="66">
        <f>RANK(X23,X$8:X$37,0)</f>
        <v>16</v>
      </c>
      <c r="Z23" s="65">
        <f>VLOOKUP($A23,'Return Data'!$B$7:$R$1700,16,0)</f>
        <v>7.3259999999999996</v>
      </c>
      <c r="AA23" s="67">
        <f t="shared" si="9"/>
        <v>16</v>
      </c>
    </row>
    <row r="24" spans="1:27" x14ac:dyDescent="0.3">
      <c r="A24" s="63" t="s">
        <v>1622</v>
      </c>
      <c r="B24" s="64">
        <f>VLOOKUP($A24,'Return Data'!$B$7:$R$1700,3,0)</f>
        <v>44041</v>
      </c>
      <c r="C24" s="65">
        <f>VLOOKUP($A24,'Return Data'!$B$7:$R$1700,4,0)</f>
        <v>32.926099999999998</v>
      </c>
      <c r="D24" s="65">
        <f>VLOOKUP($A24,'Return Data'!$B$7:$R$1700,5,0)</f>
        <v>1.9955000000000001</v>
      </c>
      <c r="E24" s="66">
        <f t="shared" si="0"/>
        <v>17</v>
      </c>
      <c r="F24" s="65">
        <f>VLOOKUP($A24,'Return Data'!$B$7:$R$1700,6,0)</f>
        <v>0.64300000000000002</v>
      </c>
      <c r="G24" s="66">
        <f t="shared" si="1"/>
        <v>25</v>
      </c>
      <c r="H24" s="65">
        <f>VLOOKUP($A24,'Return Data'!$B$7:$R$1700,7,0)</f>
        <v>1.4732000000000001</v>
      </c>
      <c r="I24" s="66">
        <f t="shared" si="2"/>
        <v>25</v>
      </c>
      <c r="J24" s="65">
        <f>VLOOKUP($A24,'Return Data'!$B$7:$R$1700,8,0)</f>
        <v>2.4569000000000001</v>
      </c>
      <c r="K24" s="66">
        <f t="shared" si="3"/>
        <v>18</v>
      </c>
      <c r="L24" s="65">
        <f>VLOOKUP($A24,'Return Data'!$B$7:$R$1700,9,0)</f>
        <v>5.5568999999999997</v>
      </c>
      <c r="M24" s="66">
        <f t="shared" si="4"/>
        <v>7</v>
      </c>
      <c r="N24" s="65">
        <f>VLOOKUP($A24,'Return Data'!$B$7:$R$1700,10,0)</f>
        <v>8.5891999999999999</v>
      </c>
      <c r="O24" s="66">
        <f t="shared" si="5"/>
        <v>7</v>
      </c>
      <c r="P24" s="65">
        <f>VLOOKUP($A24,'Return Data'!$B$7:$R$1700,11,0)</f>
        <v>7.1814999999999998</v>
      </c>
      <c r="Q24" s="66">
        <f t="shared" si="11"/>
        <v>6</v>
      </c>
      <c r="R24" s="65">
        <f>VLOOKUP($A24,'Return Data'!$B$7:$R$1700,12,0)</f>
        <v>6.8128000000000002</v>
      </c>
      <c r="S24" s="66">
        <f t="shared" si="12"/>
        <v>6</v>
      </c>
      <c r="T24" s="65">
        <f>VLOOKUP($A24,'Return Data'!$B$7:$R$1700,13,0)</f>
        <v>7.1158000000000001</v>
      </c>
      <c r="U24" s="66">
        <f t="shared" si="13"/>
        <v>8</v>
      </c>
      <c r="V24" s="65">
        <f>VLOOKUP($A24,'Return Data'!$B$7:$R$1700,17,0)</f>
        <v>7.6513</v>
      </c>
      <c r="W24" s="66">
        <f>RANK(V24,V$8:V$37,0)</f>
        <v>5</v>
      </c>
      <c r="X24" s="65">
        <f>VLOOKUP($A24,'Return Data'!$B$7:$R$1700,14,0)</f>
        <v>7.2545999999999999</v>
      </c>
      <c r="Y24" s="66">
        <f>RANK(X24,X$8:X$37,0)</f>
        <v>6</v>
      </c>
      <c r="Z24" s="65">
        <f>VLOOKUP($A24,'Return Data'!$B$7:$R$1700,16,0)</f>
        <v>7.7474999999999996</v>
      </c>
      <c r="AA24" s="67">
        <f t="shared" si="9"/>
        <v>11</v>
      </c>
    </row>
    <row r="25" spans="1:27" x14ac:dyDescent="0.3">
      <c r="A25" s="63" t="s">
        <v>1624</v>
      </c>
      <c r="B25" s="64">
        <f>VLOOKUP($A25,'Return Data'!$B$7:$R$1700,3,0)</f>
        <v>44041</v>
      </c>
      <c r="C25" s="65">
        <f>VLOOKUP($A25,'Return Data'!$B$7:$R$1700,4,0)</f>
        <v>33.467599999999997</v>
      </c>
      <c r="D25" s="65">
        <f>VLOOKUP($A25,'Return Data'!$B$7:$R$1700,5,0)</f>
        <v>1.5268999999999999</v>
      </c>
      <c r="E25" s="66">
        <f t="shared" si="0"/>
        <v>21</v>
      </c>
      <c r="F25" s="65">
        <f>VLOOKUP($A25,'Return Data'!$B$7:$R$1700,6,0)</f>
        <v>2.0072999999999999</v>
      </c>
      <c r="G25" s="66">
        <f t="shared" si="1"/>
        <v>10</v>
      </c>
      <c r="H25" s="65">
        <f>VLOOKUP($A25,'Return Data'!$B$7:$R$1700,7,0)</f>
        <v>2.3847999999999998</v>
      </c>
      <c r="I25" s="66">
        <f t="shared" si="2"/>
        <v>14</v>
      </c>
      <c r="J25" s="65">
        <f>VLOOKUP($A25,'Return Data'!$B$7:$R$1700,8,0)</f>
        <v>2.6825000000000001</v>
      </c>
      <c r="K25" s="66">
        <f t="shared" si="3"/>
        <v>16</v>
      </c>
      <c r="L25" s="65">
        <f>VLOOKUP($A25,'Return Data'!$B$7:$R$1700,9,0)</f>
        <v>4.2535999999999996</v>
      </c>
      <c r="M25" s="66">
        <f t="shared" si="4"/>
        <v>16</v>
      </c>
      <c r="N25" s="65">
        <f>VLOOKUP($A25,'Return Data'!$B$7:$R$1700,10,0)</f>
        <v>7.6230000000000002</v>
      </c>
      <c r="O25" s="66">
        <f t="shared" si="5"/>
        <v>10</v>
      </c>
      <c r="P25" s="65">
        <f>VLOOKUP($A25,'Return Data'!$B$7:$R$1700,11,0)</f>
        <v>7.1261000000000001</v>
      </c>
      <c r="Q25" s="66">
        <f t="shared" si="11"/>
        <v>8</v>
      </c>
      <c r="R25" s="65">
        <f>VLOOKUP($A25,'Return Data'!$B$7:$R$1700,12,0)</f>
        <v>6.6242000000000001</v>
      </c>
      <c r="S25" s="66">
        <f t="shared" si="12"/>
        <v>9</v>
      </c>
      <c r="T25" s="65">
        <f>VLOOKUP($A25,'Return Data'!$B$7:$R$1700,13,0)</f>
        <v>6.9021999999999997</v>
      </c>
      <c r="U25" s="66">
        <f t="shared" si="13"/>
        <v>9</v>
      </c>
      <c r="V25" s="65">
        <f>VLOOKUP($A25,'Return Data'!$B$7:$R$1700,17,0)</f>
        <v>7.5</v>
      </c>
      <c r="W25" s="66">
        <f>RANK(V25,V$8:V$37,0)</f>
        <v>6</v>
      </c>
      <c r="X25" s="65">
        <f>VLOOKUP($A25,'Return Data'!$B$7:$R$1700,14,0)</f>
        <v>7.1501999999999999</v>
      </c>
      <c r="Y25" s="66">
        <f>RANK(X25,X$8:X$37,0)</f>
        <v>8</v>
      </c>
      <c r="Z25" s="65">
        <f>VLOOKUP($A25,'Return Data'!$B$7:$R$1700,16,0)</f>
        <v>3.8631000000000002</v>
      </c>
      <c r="AA25" s="67">
        <f t="shared" si="9"/>
        <v>29</v>
      </c>
    </row>
    <row r="26" spans="1:27" x14ac:dyDescent="0.3">
      <c r="A26" s="63" t="s">
        <v>1627</v>
      </c>
      <c r="B26" s="64">
        <f>VLOOKUP($A26,'Return Data'!$B$7:$R$1700,3,0)</f>
        <v>44041</v>
      </c>
      <c r="C26" s="65">
        <f>VLOOKUP($A26,'Return Data'!$B$7:$R$1700,4,0)</f>
        <v>1032.9259999999999</v>
      </c>
      <c r="D26" s="65">
        <f>VLOOKUP($A26,'Return Data'!$B$7:$R$1700,5,0)</f>
        <v>4.6296999999999997</v>
      </c>
      <c r="E26" s="66">
        <f t="shared" si="0"/>
        <v>7</v>
      </c>
      <c r="F26" s="65">
        <f>VLOOKUP($A26,'Return Data'!$B$7:$R$1700,6,0)</f>
        <v>1.8323</v>
      </c>
      <c r="G26" s="66">
        <f t="shared" si="1"/>
        <v>11</v>
      </c>
      <c r="H26" s="65">
        <f>VLOOKUP($A26,'Return Data'!$B$7:$R$1700,7,0)</f>
        <v>2.2019000000000002</v>
      </c>
      <c r="I26" s="66">
        <f t="shared" si="2"/>
        <v>17</v>
      </c>
      <c r="J26" s="65">
        <f>VLOOKUP($A26,'Return Data'!$B$7:$R$1700,8,0)</f>
        <v>2.9112</v>
      </c>
      <c r="K26" s="66">
        <f t="shared" si="3"/>
        <v>10</v>
      </c>
      <c r="L26" s="65">
        <f>VLOOKUP($A26,'Return Data'!$B$7:$R$1700,9,0)</f>
        <v>4.2358000000000002</v>
      </c>
      <c r="M26" s="66">
        <f t="shared" si="4"/>
        <v>17</v>
      </c>
      <c r="N26" s="65">
        <f>VLOOKUP($A26,'Return Data'!$B$7:$R$1700,10,0)</f>
        <v>5.8000999999999996</v>
      </c>
      <c r="O26" s="66">
        <f t="shared" si="5"/>
        <v>24</v>
      </c>
      <c r="P26" s="65">
        <f>VLOOKUP($A26,'Return Data'!$B$7:$R$1700,11,0)</f>
        <v>4.6238000000000001</v>
      </c>
      <c r="Q26" s="66">
        <f t="shared" si="11"/>
        <v>26</v>
      </c>
      <c r="R26" s="65"/>
      <c r="S26" s="66"/>
      <c r="T26" s="65"/>
      <c r="U26" s="66"/>
      <c r="V26" s="65"/>
      <c r="W26" s="66"/>
      <c r="X26" s="65"/>
      <c r="Y26" s="66"/>
      <c r="Z26" s="65">
        <f>VLOOKUP($A26,'Return Data'!$B$7:$R$1700,16,0)</f>
        <v>4.9053000000000004</v>
      </c>
      <c r="AA26" s="67">
        <f t="shared" si="9"/>
        <v>26</v>
      </c>
    </row>
    <row r="27" spans="1:27" x14ac:dyDescent="0.3">
      <c r="A27" s="63" t="s">
        <v>1629</v>
      </c>
      <c r="B27" s="64">
        <f>VLOOKUP($A27,'Return Data'!$B$7:$R$1700,3,0)</f>
        <v>44041</v>
      </c>
      <c r="C27" s="65">
        <f>VLOOKUP($A27,'Return Data'!$B$7:$R$1700,4,0)</f>
        <v>1055.4203</v>
      </c>
      <c r="D27" s="65">
        <f>VLOOKUP($A27,'Return Data'!$B$7:$R$1700,5,0)</f>
        <v>3.8772000000000002</v>
      </c>
      <c r="E27" s="66">
        <f t="shared" si="0"/>
        <v>10</v>
      </c>
      <c r="F27" s="65">
        <f>VLOOKUP($A27,'Return Data'!$B$7:$R$1700,6,0)</f>
        <v>1.6666000000000001</v>
      </c>
      <c r="G27" s="66">
        <f t="shared" si="1"/>
        <v>15</v>
      </c>
      <c r="H27" s="65">
        <f>VLOOKUP($A27,'Return Data'!$B$7:$R$1700,7,0)</f>
        <v>2.8458000000000001</v>
      </c>
      <c r="I27" s="66">
        <f t="shared" si="2"/>
        <v>9</v>
      </c>
      <c r="J27" s="65">
        <f>VLOOKUP($A27,'Return Data'!$B$7:$R$1700,8,0)</f>
        <v>3.8778999999999999</v>
      </c>
      <c r="K27" s="66">
        <f t="shared" si="3"/>
        <v>4</v>
      </c>
      <c r="L27" s="65">
        <f>VLOOKUP($A27,'Return Data'!$B$7:$R$1700,9,0)</f>
        <v>5.2576000000000001</v>
      </c>
      <c r="M27" s="66">
        <f t="shared" si="4"/>
        <v>9</v>
      </c>
      <c r="N27" s="65">
        <f>VLOOKUP($A27,'Return Data'!$B$7:$R$1700,10,0)</f>
        <v>8.0676000000000005</v>
      </c>
      <c r="O27" s="66">
        <f t="shared" si="5"/>
        <v>9</v>
      </c>
      <c r="P27" s="65">
        <f>VLOOKUP($A27,'Return Data'!$B$7:$R$1700,11,0)</f>
        <v>7.3118999999999996</v>
      </c>
      <c r="Q27" s="66">
        <f t="shared" si="11"/>
        <v>5</v>
      </c>
      <c r="R27" s="65"/>
      <c r="S27" s="66"/>
      <c r="T27" s="65"/>
      <c r="U27" s="66"/>
      <c r="V27" s="65"/>
      <c r="W27" s="66"/>
      <c r="X27" s="65"/>
      <c r="Y27" s="66"/>
      <c r="Z27" s="65">
        <f>VLOOKUP($A27,'Return Data'!$B$7:$R$1700,16,0)</f>
        <v>7.0728999999999997</v>
      </c>
      <c r="AA27" s="67">
        <f t="shared" si="9"/>
        <v>19</v>
      </c>
    </row>
    <row r="28" spans="1:27" x14ac:dyDescent="0.3">
      <c r="A28" s="63" t="s">
        <v>1631</v>
      </c>
      <c r="B28" s="64">
        <f>VLOOKUP($A28,'Return Data'!$B$7:$R$1700,3,0)</f>
        <v>44041</v>
      </c>
      <c r="C28" s="65">
        <f>VLOOKUP($A28,'Return Data'!$B$7:$R$1700,4,0)</f>
        <v>13.273999999999999</v>
      </c>
      <c r="D28" s="65">
        <f>VLOOKUP($A28,'Return Data'!$B$7:$R$1700,5,0)</f>
        <v>1.0999000000000001</v>
      </c>
      <c r="E28" s="66">
        <f t="shared" si="0"/>
        <v>25</v>
      </c>
      <c r="F28" s="65">
        <f>VLOOKUP($A28,'Return Data'!$B$7:$R$1700,6,0)</f>
        <v>2.4756</v>
      </c>
      <c r="G28" s="66">
        <f t="shared" si="1"/>
        <v>7</v>
      </c>
      <c r="H28" s="65">
        <f>VLOOKUP($A28,'Return Data'!$B$7:$R$1700,7,0)</f>
        <v>2.5546000000000002</v>
      </c>
      <c r="I28" s="66">
        <f t="shared" si="2"/>
        <v>11</v>
      </c>
      <c r="J28" s="65">
        <f>VLOOKUP($A28,'Return Data'!$B$7:$R$1700,8,0)</f>
        <v>2.7132999999999998</v>
      </c>
      <c r="K28" s="66">
        <f t="shared" si="3"/>
        <v>13</v>
      </c>
      <c r="L28" s="65">
        <f>VLOOKUP($A28,'Return Data'!$B$7:$R$1700,9,0)</f>
        <v>2.8479999999999999</v>
      </c>
      <c r="M28" s="66">
        <f t="shared" si="4"/>
        <v>27</v>
      </c>
      <c r="N28" s="65">
        <f>VLOOKUP($A28,'Return Data'!$B$7:$R$1700,10,0)</f>
        <v>3.4377</v>
      </c>
      <c r="O28" s="66">
        <f t="shared" si="5"/>
        <v>27</v>
      </c>
      <c r="P28" s="65">
        <f>VLOOKUP($A28,'Return Data'!$B$7:$R$1700,11,0)</f>
        <v>5.0224000000000002</v>
      </c>
      <c r="Q28" s="66">
        <f t="shared" si="11"/>
        <v>23</v>
      </c>
      <c r="R28" s="65">
        <f>VLOOKUP($A28,'Return Data'!$B$7:$R$1700,12,0)</f>
        <v>5.0160999999999998</v>
      </c>
      <c r="S28" s="66">
        <f t="shared" ref="S28:S37" si="14">RANK(R28,R$8:R$37,0)</f>
        <v>21</v>
      </c>
      <c r="T28" s="65">
        <f>VLOOKUP($A28,'Return Data'!$B$7:$R$1700,13,0)</f>
        <v>5.3003999999999998</v>
      </c>
      <c r="U28" s="66">
        <f>RANK(T28,T$8:T$37,0)</f>
        <v>21</v>
      </c>
      <c r="V28" s="65">
        <f>VLOOKUP($A28,'Return Data'!$B$7:$R$1700,17,0)</f>
        <v>-1.5041</v>
      </c>
      <c r="W28" s="66">
        <f>RANK(V28,V$8:V$37,0)</f>
        <v>20</v>
      </c>
      <c r="X28" s="65">
        <f>VLOOKUP($A28,'Return Data'!$B$7:$R$1700,14,0)</f>
        <v>0.8619</v>
      </c>
      <c r="Y28" s="66">
        <f>RANK(X28,X$8:X$37,0)</f>
        <v>19</v>
      </c>
      <c r="Z28" s="65">
        <f>VLOOKUP($A28,'Return Data'!$B$7:$R$1700,16,0)</f>
        <v>4.1909000000000001</v>
      </c>
      <c r="AA28" s="67">
        <f t="shared" si="9"/>
        <v>28</v>
      </c>
    </row>
    <row r="29" spans="1:27" x14ac:dyDescent="0.3">
      <c r="A29" s="63" t="s">
        <v>1632</v>
      </c>
      <c r="B29" s="64">
        <f>VLOOKUP($A29,'Return Data'!$B$7:$R$1700,3,0)</f>
        <v>44041</v>
      </c>
      <c r="C29" s="65">
        <f>VLOOKUP($A29,'Return Data'!$B$7:$R$1700,4,0)</f>
        <v>2920.2022000000002</v>
      </c>
      <c r="D29" s="65">
        <f>VLOOKUP($A29,'Return Data'!$B$7:$R$1700,5,0)</f>
        <v>9.4318000000000008</v>
      </c>
      <c r="E29" s="66">
        <f t="shared" si="0"/>
        <v>2</v>
      </c>
      <c r="F29" s="65">
        <f>VLOOKUP($A29,'Return Data'!$B$7:$R$1700,6,0)</f>
        <v>4.7557999999999998</v>
      </c>
      <c r="G29" s="66">
        <f t="shared" si="1"/>
        <v>2</v>
      </c>
      <c r="H29" s="65">
        <f>VLOOKUP($A29,'Return Data'!$B$7:$R$1700,7,0)</f>
        <v>5.4347000000000003</v>
      </c>
      <c r="I29" s="66">
        <f t="shared" si="2"/>
        <v>3</v>
      </c>
      <c r="J29" s="65">
        <f>VLOOKUP($A29,'Return Data'!$B$7:$R$1700,8,0)</f>
        <v>-40.432000000000002</v>
      </c>
      <c r="K29" s="66">
        <f t="shared" si="3"/>
        <v>30</v>
      </c>
      <c r="L29" s="65">
        <f>VLOOKUP($A29,'Return Data'!$B$7:$R$1700,9,0)</f>
        <v>-9.5759000000000007</v>
      </c>
      <c r="M29" s="66">
        <f t="shared" si="4"/>
        <v>30</v>
      </c>
      <c r="N29" s="65">
        <f>VLOOKUP($A29,'Return Data'!$B$7:$R$1700,10,0)</f>
        <v>2.8582999999999998</v>
      </c>
      <c r="O29" s="66">
        <f t="shared" si="5"/>
        <v>28</v>
      </c>
      <c r="P29" s="65">
        <f>VLOOKUP($A29,'Return Data'!$B$7:$R$1700,11,0)</f>
        <v>1.9927999999999999</v>
      </c>
      <c r="Q29" s="66">
        <f t="shared" si="11"/>
        <v>28</v>
      </c>
      <c r="R29" s="65">
        <f>VLOOKUP($A29,'Return Data'!$B$7:$R$1700,12,0)</f>
        <v>3.9499</v>
      </c>
      <c r="S29" s="66">
        <f t="shared" si="14"/>
        <v>24</v>
      </c>
      <c r="T29" s="65">
        <f>VLOOKUP($A29,'Return Data'!$B$7:$R$1700,13,0)</f>
        <v>0.21959999999999999</v>
      </c>
      <c r="U29" s="66">
        <f>RANK(T29,T$8:T$37,0)</f>
        <v>26</v>
      </c>
      <c r="V29" s="65">
        <f>VLOOKUP($A29,'Return Data'!$B$7:$R$1700,17,0)</f>
        <v>2.9308999999999998</v>
      </c>
      <c r="W29" s="66">
        <f>RANK(V29,V$8:V$37,0)</f>
        <v>19</v>
      </c>
      <c r="X29" s="65">
        <f>VLOOKUP($A29,'Return Data'!$B$7:$R$1700,14,0)</f>
        <v>4.0566000000000004</v>
      </c>
      <c r="Y29" s="66">
        <f>RANK(X29,X$8:X$37,0)</f>
        <v>18</v>
      </c>
      <c r="Z29" s="65">
        <f>VLOOKUP($A29,'Return Data'!$B$7:$R$1700,16,0)</f>
        <v>5.9119999999999999</v>
      </c>
      <c r="AA29" s="67">
        <f t="shared" si="9"/>
        <v>25</v>
      </c>
    </row>
    <row r="30" spans="1:27" x14ac:dyDescent="0.3">
      <c r="A30" s="63" t="s">
        <v>1634</v>
      </c>
      <c r="B30" s="64">
        <f>VLOOKUP($A30,'Return Data'!$B$7:$R$1700,3,0)</f>
        <v>44041</v>
      </c>
      <c r="C30" s="65">
        <f>VLOOKUP($A30,'Return Data'!$B$7:$R$1700,4,0)</f>
        <v>32.707000000000001</v>
      </c>
      <c r="D30" s="65">
        <f>VLOOKUP($A30,'Return Data'!$B$7:$R$1700,5,0)</f>
        <v>0</v>
      </c>
      <c r="E30" s="66">
        <f t="shared" si="0"/>
        <v>27</v>
      </c>
      <c r="F30" s="65">
        <f>VLOOKUP($A30,'Return Data'!$B$7:$R$1700,6,0)</f>
        <v>0</v>
      </c>
      <c r="G30" s="66">
        <f t="shared" si="1"/>
        <v>30</v>
      </c>
      <c r="H30" s="65">
        <f>VLOOKUP($A30,'Return Data'!$B$7:$R$1700,7,0)</f>
        <v>0</v>
      </c>
      <c r="I30" s="66">
        <f t="shared" si="2"/>
        <v>29</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-28.7547</v>
      </c>
      <c r="AA30" s="67">
        <f t="shared" si="9"/>
        <v>30</v>
      </c>
    </row>
    <row r="31" spans="1:27" x14ac:dyDescent="0.3">
      <c r="A31" s="63" t="s">
        <v>1636</v>
      </c>
      <c r="B31" s="64">
        <f>VLOOKUP($A31,'Return Data'!$B$7:$R$1700,3,0)</f>
        <v>44041</v>
      </c>
      <c r="C31" s="65">
        <f>VLOOKUP($A31,'Return Data'!$B$7:$R$1700,4,0)</f>
        <v>26.409199999999998</v>
      </c>
      <c r="D31" s="65">
        <f>VLOOKUP($A31,'Return Data'!$B$7:$R$1700,5,0)</f>
        <v>1.3821000000000001</v>
      </c>
      <c r="E31" s="66">
        <f t="shared" si="0"/>
        <v>22</v>
      </c>
      <c r="F31" s="65">
        <f>VLOOKUP($A31,'Return Data'!$B$7:$R$1700,6,0)</f>
        <v>1.4930000000000001</v>
      </c>
      <c r="G31" s="66">
        <f t="shared" si="1"/>
        <v>19</v>
      </c>
      <c r="H31" s="65">
        <f>VLOOKUP($A31,'Return Data'!$B$7:$R$1700,7,0)</f>
        <v>2.4889999999999999</v>
      </c>
      <c r="I31" s="66">
        <f t="shared" si="2"/>
        <v>12</v>
      </c>
      <c r="J31" s="65">
        <f>VLOOKUP($A31,'Return Data'!$B$7:$R$1700,8,0)</f>
        <v>2.9451999999999998</v>
      </c>
      <c r="K31" s="66">
        <f t="shared" si="3"/>
        <v>8</v>
      </c>
      <c r="L31" s="65">
        <f>VLOOKUP($A31,'Return Data'!$B$7:$R$1700,9,0)</f>
        <v>4.6291000000000002</v>
      </c>
      <c r="M31" s="66">
        <f t="shared" si="4"/>
        <v>13</v>
      </c>
      <c r="N31" s="65">
        <f>VLOOKUP($A31,'Return Data'!$B$7:$R$1700,10,0)</f>
        <v>7.5307000000000004</v>
      </c>
      <c r="O31" s="66">
        <f t="shared" si="5"/>
        <v>12</v>
      </c>
      <c r="P31" s="65">
        <f>VLOOKUP($A31,'Return Data'!$B$7:$R$1700,11,0)</f>
        <v>6.8773</v>
      </c>
      <c r="Q31" s="66">
        <f t="shared" si="11"/>
        <v>11</v>
      </c>
      <c r="R31" s="65">
        <f>VLOOKUP($A31,'Return Data'!$B$7:$R$1700,12,0)</f>
        <v>6.6623999999999999</v>
      </c>
      <c r="S31" s="66">
        <f t="shared" si="14"/>
        <v>8</v>
      </c>
      <c r="T31" s="65">
        <f>VLOOKUP($A31,'Return Data'!$B$7:$R$1700,13,0)</f>
        <v>10.1212</v>
      </c>
      <c r="U31" s="66">
        <f t="shared" ref="U31:U37" si="15">RANK(T31,T$8:T$37,0)</f>
        <v>2</v>
      </c>
      <c r="V31" s="65">
        <f>VLOOKUP($A31,'Return Data'!$B$7:$R$1700,17,0)</f>
        <v>10.683400000000001</v>
      </c>
      <c r="W31" s="66">
        <f>RANK(V31,V$8:V$37,0)</f>
        <v>1</v>
      </c>
      <c r="X31" s="65">
        <f>VLOOKUP($A31,'Return Data'!$B$7:$R$1700,14,0)</f>
        <v>9.3725000000000005</v>
      </c>
      <c r="Y31" s="66">
        <f>RANK(X31,X$8:X$37,0)</f>
        <v>1</v>
      </c>
      <c r="Z31" s="65">
        <f>VLOOKUP($A31,'Return Data'!$B$7:$R$1700,16,0)</f>
        <v>8.3734999999999999</v>
      </c>
      <c r="AA31" s="67">
        <f t="shared" si="9"/>
        <v>2</v>
      </c>
    </row>
    <row r="32" spans="1:27" x14ac:dyDescent="0.3">
      <c r="A32" s="63" t="s">
        <v>1638</v>
      </c>
      <c r="B32" s="64">
        <f>VLOOKUP($A32,'Return Data'!$B$7:$R$1700,3,0)</f>
        <v>44041</v>
      </c>
      <c r="C32" s="65">
        <f>VLOOKUP($A32,'Return Data'!$B$7:$R$1700,4,0)</f>
        <v>2136.8490000000002</v>
      </c>
      <c r="D32" s="65">
        <f>VLOOKUP($A32,'Return Data'!$B$7:$R$1700,5,0)</f>
        <v>1.5323</v>
      </c>
      <c r="E32" s="66">
        <f t="shared" si="0"/>
        <v>20</v>
      </c>
      <c r="F32" s="65">
        <f>VLOOKUP($A32,'Return Data'!$B$7:$R$1700,6,0)</f>
        <v>0.88700000000000001</v>
      </c>
      <c r="G32" s="66">
        <f t="shared" si="1"/>
        <v>24</v>
      </c>
      <c r="H32" s="65">
        <f>VLOOKUP($A32,'Return Data'!$B$7:$R$1700,7,0)</f>
        <v>1.7521</v>
      </c>
      <c r="I32" s="66">
        <f t="shared" si="2"/>
        <v>21</v>
      </c>
      <c r="J32" s="65">
        <f>VLOOKUP($A32,'Return Data'!$B$7:$R$1700,8,0)</f>
        <v>2.1415000000000002</v>
      </c>
      <c r="K32" s="66">
        <f t="shared" si="3"/>
        <v>23</v>
      </c>
      <c r="L32" s="65">
        <f>VLOOKUP($A32,'Return Data'!$B$7:$R$1700,9,0)</f>
        <v>3.2343999999999999</v>
      </c>
      <c r="M32" s="66">
        <f t="shared" si="4"/>
        <v>25</v>
      </c>
      <c r="N32" s="65">
        <f>VLOOKUP($A32,'Return Data'!$B$7:$R$1700,10,0)</f>
        <v>5.0525000000000002</v>
      </c>
      <c r="O32" s="66">
        <f t="shared" si="5"/>
        <v>26</v>
      </c>
      <c r="P32" s="65">
        <f>VLOOKUP($A32,'Return Data'!$B$7:$R$1700,11,0)</f>
        <v>4.7657999999999996</v>
      </c>
      <c r="Q32" s="66">
        <f t="shared" si="11"/>
        <v>25</v>
      </c>
      <c r="R32" s="65">
        <f>VLOOKUP($A32,'Return Data'!$B$7:$R$1700,12,0)</f>
        <v>4.8455000000000004</v>
      </c>
      <c r="S32" s="66">
        <f t="shared" si="14"/>
        <v>22</v>
      </c>
      <c r="T32" s="65">
        <f>VLOOKUP($A32,'Return Data'!$B$7:$R$1700,13,0)</f>
        <v>5.1965000000000003</v>
      </c>
      <c r="U32" s="66">
        <f t="shared" si="15"/>
        <v>22</v>
      </c>
      <c r="V32" s="65">
        <f>VLOOKUP($A32,'Return Data'!$B$7:$R$1700,17,0)</f>
        <v>3.2353000000000001</v>
      </c>
      <c r="W32" s="66">
        <f>RANK(V32,V$8:V$37,0)</f>
        <v>18</v>
      </c>
      <c r="X32" s="65">
        <f>VLOOKUP($A32,'Return Data'!$B$7:$R$1700,14,0)</f>
        <v>4.2706999999999997</v>
      </c>
      <c r="Y32" s="66">
        <f>RANK(X32,X$8:X$37,0)</f>
        <v>17</v>
      </c>
      <c r="Z32" s="65">
        <f>VLOOKUP($A32,'Return Data'!$B$7:$R$1700,16,0)</f>
        <v>6.2145000000000001</v>
      </c>
      <c r="AA32" s="67">
        <f t="shared" si="9"/>
        <v>23</v>
      </c>
    </row>
    <row r="33" spans="1:27" x14ac:dyDescent="0.3">
      <c r="A33" s="63" t="s">
        <v>1641</v>
      </c>
      <c r="B33" s="64">
        <f>VLOOKUP($A33,'Return Data'!$B$7:$R$1700,3,0)</f>
        <v>44041</v>
      </c>
      <c r="C33" s="65">
        <f>VLOOKUP($A33,'Return Data'!$B$7:$R$1700,4,0)</f>
        <v>4562.5136000000002</v>
      </c>
      <c r="D33" s="65">
        <f>VLOOKUP($A33,'Return Data'!$B$7:$R$1700,5,0)</f>
        <v>-5.9200000000000003E-2</v>
      </c>
      <c r="E33" s="66">
        <f t="shared" si="0"/>
        <v>28</v>
      </c>
      <c r="F33" s="65">
        <f>VLOOKUP($A33,'Return Data'!$B$7:$R$1700,6,0)</f>
        <v>1.1867000000000001</v>
      </c>
      <c r="G33" s="66">
        <f t="shared" si="1"/>
        <v>22</v>
      </c>
      <c r="H33" s="65">
        <f>VLOOKUP($A33,'Return Data'!$B$7:$R$1700,7,0)</f>
        <v>2.4076</v>
      </c>
      <c r="I33" s="66">
        <f t="shared" si="2"/>
        <v>13</v>
      </c>
      <c r="J33" s="65">
        <f>VLOOKUP($A33,'Return Data'!$B$7:$R$1700,8,0)</f>
        <v>2.9171</v>
      </c>
      <c r="K33" s="66">
        <f t="shared" si="3"/>
        <v>9</v>
      </c>
      <c r="L33" s="65">
        <f>VLOOKUP($A33,'Return Data'!$B$7:$R$1700,9,0)</f>
        <v>5.2210000000000001</v>
      </c>
      <c r="M33" s="66">
        <f t="shared" si="4"/>
        <v>10</v>
      </c>
      <c r="N33" s="65">
        <f>VLOOKUP($A33,'Return Data'!$B$7:$R$1700,10,0)</f>
        <v>8.2423000000000002</v>
      </c>
      <c r="O33" s="66">
        <f t="shared" si="5"/>
        <v>8</v>
      </c>
      <c r="P33" s="65">
        <f>VLOOKUP($A33,'Return Data'!$B$7:$R$1700,11,0)</f>
        <v>7.1776999999999997</v>
      </c>
      <c r="Q33" s="66">
        <f t="shared" si="11"/>
        <v>7</v>
      </c>
      <c r="R33" s="65">
        <f>VLOOKUP($A33,'Return Data'!$B$7:$R$1700,12,0)</f>
        <v>6.9020000000000001</v>
      </c>
      <c r="S33" s="66">
        <f t="shared" si="14"/>
        <v>5</v>
      </c>
      <c r="T33" s="65">
        <f>VLOOKUP($A33,'Return Data'!$B$7:$R$1700,13,0)</f>
        <v>7.2526999999999999</v>
      </c>
      <c r="U33" s="66">
        <f t="shared" si="15"/>
        <v>6</v>
      </c>
      <c r="V33" s="65">
        <f>VLOOKUP($A33,'Return Data'!$B$7:$R$1700,17,0)</f>
        <v>7.8335999999999997</v>
      </c>
      <c r="W33" s="66">
        <f>RANK(V33,V$8:V$37,0)</f>
        <v>4</v>
      </c>
      <c r="X33" s="65">
        <f>VLOOKUP($A33,'Return Data'!$B$7:$R$1700,14,0)</f>
        <v>7.5876000000000001</v>
      </c>
      <c r="Y33" s="66">
        <f>RANK(X33,X$8:X$37,0)</f>
        <v>3</v>
      </c>
      <c r="Z33" s="65">
        <f>VLOOKUP($A33,'Return Data'!$B$7:$R$1700,16,0)</f>
        <v>7.4183000000000003</v>
      </c>
      <c r="AA33" s="67">
        <f t="shared" si="9"/>
        <v>14</v>
      </c>
    </row>
    <row r="34" spans="1:27" x14ac:dyDescent="0.3">
      <c r="A34" s="63" t="s">
        <v>1643</v>
      </c>
      <c r="B34" s="64">
        <f>VLOOKUP($A34,'Return Data'!$B$7:$R$1700,3,0)</f>
        <v>44041</v>
      </c>
      <c r="C34" s="65">
        <f>VLOOKUP($A34,'Return Data'!$B$7:$R$1700,4,0)</f>
        <v>10.658099999999999</v>
      </c>
      <c r="D34" s="65">
        <f>VLOOKUP($A34,'Return Data'!$B$7:$R$1700,5,0)</f>
        <v>6.1654</v>
      </c>
      <c r="E34" s="66">
        <f t="shared" si="0"/>
        <v>5</v>
      </c>
      <c r="F34" s="65">
        <f>VLOOKUP($A34,'Return Data'!$B$7:$R$1700,6,0)</f>
        <v>0.13700000000000001</v>
      </c>
      <c r="G34" s="66">
        <f t="shared" si="1"/>
        <v>29</v>
      </c>
      <c r="H34" s="65">
        <f>VLOOKUP($A34,'Return Data'!$B$7:$R$1700,7,0)</f>
        <v>0.78290000000000004</v>
      </c>
      <c r="I34" s="66">
        <f t="shared" si="2"/>
        <v>27</v>
      </c>
      <c r="J34" s="65">
        <f>VLOOKUP($A34,'Return Data'!$B$7:$R$1700,8,0)</f>
        <v>1.9829000000000001</v>
      </c>
      <c r="K34" s="66">
        <f t="shared" si="3"/>
        <v>25</v>
      </c>
      <c r="L34" s="65">
        <f>VLOOKUP($A34,'Return Data'!$B$7:$R$1700,9,0)</f>
        <v>4.2958999999999996</v>
      </c>
      <c r="M34" s="66">
        <f t="shared" si="4"/>
        <v>15</v>
      </c>
      <c r="N34" s="65">
        <f>VLOOKUP($A34,'Return Data'!$B$7:$R$1700,10,0)</f>
        <v>5.9657</v>
      </c>
      <c r="O34" s="66">
        <f t="shared" si="5"/>
        <v>22</v>
      </c>
      <c r="P34" s="65">
        <f>VLOOKUP($A34,'Return Data'!$B$7:$R$1700,11,0)</f>
        <v>5.6372999999999998</v>
      </c>
      <c r="Q34" s="66">
        <f t="shared" si="11"/>
        <v>21</v>
      </c>
      <c r="R34" s="65">
        <f>VLOOKUP($A34,'Return Data'!$B$7:$R$1700,12,0)</f>
        <v>5.3619000000000003</v>
      </c>
      <c r="S34" s="66">
        <f t="shared" si="14"/>
        <v>20</v>
      </c>
      <c r="T34" s="65">
        <f>VLOOKUP($A34,'Return Data'!$B$7:$R$1700,13,0)</f>
        <v>5.7278000000000002</v>
      </c>
      <c r="U34" s="66">
        <f t="shared" si="15"/>
        <v>20</v>
      </c>
      <c r="V34" s="65"/>
      <c r="W34" s="66"/>
      <c r="X34" s="65"/>
      <c r="Y34" s="66"/>
      <c r="Z34" s="65">
        <f>VLOOKUP($A34,'Return Data'!$B$7:$R$1700,16,0)</f>
        <v>5.9729000000000001</v>
      </c>
      <c r="AA34" s="67">
        <f t="shared" si="9"/>
        <v>24</v>
      </c>
    </row>
    <row r="35" spans="1:27" x14ac:dyDescent="0.3">
      <c r="A35" s="63" t="s">
        <v>1645</v>
      </c>
      <c r="B35" s="64">
        <f>VLOOKUP($A35,'Return Data'!$B$7:$R$1700,3,0)</f>
        <v>44041</v>
      </c>
      <c r="C35" s="65">
        <f>VLOOKUP($A35,'Return Data'!$B$7:$R$1700,4,0)</f>
        <v>11.025600000000001</v>
      </c>
      <c r="D35" s="65">
        <f>VLOOKUP($A35,'Return Data'!$B$7:$R$1700,5,0)</f>
        <v>0.99319999999999997</v>
      </c>
      <c r="E35" s="66">
        <f t="shared" si="0"/>
        <v>26</v>
      </c>
      <c r="F35" s="65">
        <f>VLOOKUP($A35,'Return Data'!$B$7:$R$1700,6,0)</f>
        <v>1.7219</v>
      </c>
      <c r="G35" s="66">
        <f t="shared" si="1"/>
        <v>13</v>
      </c>
      <c r="H35" s="65">
        <f>VLOOKUP($A35,'Return Data'!$B$7:$R$1700,7,0)</f>
        <v>1.8451</v>
      </c>
      <c r="I35" s="66">
        <f t="shared" si="2"/>
        <v>20</v>
      </c>
      <c r="J35" s="65">
        <f>VLOOKUP($A35,'Return Data'!$B$7:$R$1700,8,0)</f>
        <v>2.3431000000000002</v>
      </c>
      <c r="K35" s="66">
        <f t="shared" si="3"/>
        <v>21</v>
      </c>
      <c r="L35" s="65">
        <f>VLOOKUP($A35,'Return Data'!$B$7:$R$1700,9,0)</f>
        <v>4.1632999999999996</v>
      </c>
      <c r="M35" s="66">
        <f t="shared" si="4"/>
        <v>19</v>
      </c>
      <c r="N35" s="65">
        <f>VLOOKUP($A35,'Return Data'!$B$7:$R$1700,10,0)</f>
        <v>6.2962999999999996</v>
      </c>
      <c r="O35" s="66">
        <f t="shared" si="5"/>
        <v>20</v>
      </c>
      <c r="P35" s="65">
        <f>VLOOKUP($A35,'Return Data'!$B$7:$R$1700,11,0)</f>
        <v>5.9560000000000004</v>
      </c>
      <c r="Q35" s="66">
        <f t="shared" si="11"/>
        <v>15</v>
      </c>
      <c r="R35" s="65">
        <f>VLOOKUP($A35,'Return Data'!$B$7:$R$1700,12,0)</f>
        <v>5.7313000000000001</v>
      </c>
      <c r="S35" s="66">
        <f t="shared" si="14"/>
        <v>16</v>
      </c>
      <c r="T35" s="65">
        <f>VLOOKUP($A35,'Return Data'!$B$7:$R$1700,13,0)</f>
        <v>6.1383999999999999</v>
      </c>
      <c r="U35" s="66">
        <f t="shared" si="15"/>
        <v>16</v>
      </c>
      <c r="V35" s="65"/>
      <c r="W35" s="66"/>
      <c r="X35" s="65"/>
      <c r="Y35" s="66"/>
      <c r="Z35" s="65">
        <f>VLOOKUP($A35,'Return Data'!$B$7:$R$1700,16,0)</f>
        <v>6.6440000000000001</v>
      </c>
      <c r="AA35" s="67">
        <f t="shared" si="9"/>
        <v>21</v>
      </c>
    </row>
    <row r="36" spans="1:27" x14ac:dyDescent="0.3">
      <c r="A36" s="63" t="s">
        <v>1647</v>
      </c>
      <c r="B36" s="64">
        <f>VLOOKUP($A36,'Return Data'!$B$7:$R$1700,3,0)</f>
        <v>44041</v>
      </c>
      <c r="C36" s="65">
        <f>VLOOKUP($A36,'Return Data'!$B$7:$R$1700,4,0)</f>
        <v>3174.1687999999999</v>
      </c>
      <c r="D36" s="65">
        <f>VLOOKUP($A36,'Return Data'!$B$7:$R$1700,5,0)</f>
        <v>3.3994</v>
      </c>
      <c r="E36" s="66">
        <f t="shared" si="0"/>
        <v>11</v>
      </c>
      <c r="F36" s="65">
        <f>VLOOKUP($A36,'Return Data'!$B$7:$R$1700,6,0)</f>
        <v>3.3746999999999998</v>
      </c>
      <c r="G36" s="66">
        <f t="shared" si="1"/>
        <v>5</v>
      </c>
      <c r="H36" s="65">
        <f>VLOOKUP($A36,'Return Data'!$B$7:$R$1700,7,0)</f>
        <v>3.6920000000000002</v>
      </c>
      <c r="I36" s="66">
        <f t="shared" si="2"/>
        <v>6</v>
      </c>
      <c r="J36" s="65">
        <f>VLOOKUP($A36,'Return Data'!$B$7:$R$1700,8,0)</f>
        <v>4.2518000000000002</v>
      </c>
      <c r="K36" s="66">
        <f t="shared" si="3"/>
        <v>3</v>
      </c>
      <c r="L36" s="65">
        <f>VLOOKUP($A36,'Return Data'!$B$7:$R$1700,9,0)</f>
        <v>5.4878999999999998</v>
      </c>
      <c r="M36" s="66">
        <f t="shared" si="4"/>
        <v>8</v>
      </c>
      <c r="N36" s="65">
        <f>VLOOKUP($A36,'Return Data'!$B$7:$R$1700,10,0)</f>
        <v>6.7778999999999998</v>
      </c>
      <c r="O36" s="66">
        <f t="shared" si="5"/>
        <v>16</v>
      </c>
      <c r="P36" s="65">
        <f>VLOOKUP($A36,'Return Data'!$B$7:$R$1700,11,0)</f>
        <v>5.6510999999999996</v>
      </c>
      <c r="Q36" s="66">
        <f t="shared" si="11"/>
        <v>20</v>
      </c>
      <c r="R36" s="65">
        <f>VLOOKUP($A36,'Return Data'!$B$7:$R$1700,12,0)</f>
        <v>5.8875000000000002</v>
      </c>
      <c r="S36" s="66">
        <f t="shared" si="14"/>
        <v>14</v>
      </c>
      <c r="T36" s="65">
        <f>VLOOKUP($A36,'Return Data'!$B$7:$R$1700,13,0)</f>
        <v>6.3456999999999999</v>
      </c>
      <c r="U36" s="66">
        <f t="shared" si="15"/>
        <v>14</v>
      </c>
      <c r="V36" s="65">
        <f>VLOOKUP($A36,'Return Data'!$B$7:$R$1700,17,0)</f>
        <v>4.8947000000000003</v>
      </c>
      <c r="W36" s="66">
        <f>RANK(V36,V$8:V$37,0)</f>
        <v>16</v>
      </c>
      <c r="X36" s="65">
        <f>VLOOKUP($A36,'Return Data'!$B$7:$R$1700,14,0)</f>
        <v>5.3373999999999997</v>
      </c>
      <c r="Y36" s="66">
        <f>RANK(X36,X$8:X$37,0)</f>
        <v>15</v>
      </c>
      <c r="Z36" s="65">
        <f>VLOOKUP($A36,'Return Data'!$B$7:$R$1700,16,0)</f>
        <v>7.0610999999999997</v>
      </c>
      <c r="AA36" s="67">
        <f t="shared" si="9"/>
        <v>20</v>
      </c>
    </row>
    <row r="37" spans="1:27" x14ac:dyDescent="0.3">
      <c r="A37" s="63" t="s">
        <v>1649</v>
      </c>
      <c r="B37" s="64">
        <f>VLOOKUP($A37,'Return Data'!$B$7:$R$1700,3,0)</f>
        <v>44041</v>
      </c>
      <c r="C37" s="65">
        <f>VLOOKUP($A37,'Return Data'!$B$7:$R$1700,4,0)</f>
        <v>1053.3656000000001</v>
      </c>
      <c r="D37" s="65">
        <f>VLOOKUP($A37,'Return Data'!$B$7:$R$1700,5,0)</f>
        <v>1.5905</v>
      </c>
      <c r="E37" s="66">
        <f t="shared" si="0"/>
        <v>19</v>
      </c>
      <c r="F37" s="65">
        <f>VLOOKUP($A37,'Return Data'!$B$7:$R$1700,6,0)</f>
        <v>1.7044999999999999</v>
      </c>
      <c r="G37" s="66">
        <f t="shared" si="1"/>
        <v>14</v>
      </c>
      <c r="H37" s="65">
        <f>VLOOKUP($A37,'Return Data'!$B$7:$R$1700,7,0)</f>
        <v>1.7316</v>
      </c>
      <c r="I37" s="66">
        <f t="shared" si="2"/>
        <v>22</v>
      </c>
      <c r="J37" s="65">
        <f>VLOOKUP($A37,'Return Data'!$B$7:$R$1700,8,0)</f>
        <v>1.724</v>
      </c>
      <c r="K37" s="66">
        <f t="shared" si="3"/>
        <v>26</v>
      </c>
      <c r="L37" s="65">
        <f>VLOOKUP($A37,'Return Data'!$B$7:$R$1700,9,0)</f>
        <v>1.7457</v>
      </c>
      <c r="M37" s="66">
        <f t="shared" si="4"/>
        <v>28</v>
      </c>
      <c r="N37" s="65">
        <f>VLOOKUP($A37,'Return Data'!$B$7:$R$1700,10,0)</f>
        <v>1.8371</v>
      </c>
      <c r="O37" s="66">
        <f t="shared" si="5"/>
        <v>29</v>
      </c>
      <c r="P37" s="65">
        <f>VLOOKUP($A37,'Return Data'!$B$7:$R$1700,11,0)</f>
        <v>3.0175000000000001</v>
      </c>
      <c r="Q37" s="66">
        <f t="shared" si="11"/>
        <v>27</v>
      </c>
      <c r="R37" s="65">
        <f>VLOOKUP($A37,'Return Data'!$B$7:$R$1700,12,0)</f>
        <v>3.5533999999999999</v>
      </c>
      <c r="S37" s="66">
        <f t="shared" si="14"/>
        <v>25</v>
      </c>
      <c r="T37" s="65">
        <f>VLOOKUP($A37,'Return Data'!$B$7:$R$1700,13,0)</f>
        <v>4.2460000000000004</v>
      </c>
      <c r="U37" s="66">
        <f t="shared" si="15"/>
        <v>25</v>
      </c>
      <c r="V37" s="65"/>
      <c r="W37" s="66"/>
      <c r="X37" s="65"/>
      <c r="Y37" s="66"/>
      <c r="Z37" s="65">
        <f>VLOOKUP($A37,'Return Data'!$B$7:$R$1700,16,0)</f>
        <v>4.6330999999999998</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2.8830466666666665</v>
      </c>
      <c r="E39" s="74"/>
      <c r="F39" s="75">
        <f>AVERAGE(F8:F37)</f>
        <v>1.9230100000000001</v>
      </c>
      <c r="G39" s="74"/>
      <c r="H39" s="75">
        <f>AVERAGE(H8:H37)</f>
        <v>2.6224300000000005</v>
      </c>
      <c r="I39" s="74"/>
      <c r="J39" s="75">
        <f>AVERAGE(J8:J37)</f>
        <v>1.4770866666666662</v>
      </c>
      <c r="K39" s="74"/>
      <c r="L39" s="75">
        <f>AVERAGE(L8:L37)</f>
        <v>5.7057866666666675</v>
      </c>
      <c r="M39" s="74"/>
      <c r="N39" s="75">
        <f>AVERAGE(N8:N37)</f>
        <v>7.1851166666666666</v>
      </c>
      <c r="O39" s="74"/>
      <c r="P39" s="75">
        <f>AVERAGE(P8:P37)</f>
        <v>6.0816931034482771</v>
      </c>
      <c r="Q39" s="74"/>
      <c r="R39" s="75">
        <f>AVERAGE(R8:R37)</f>
        <v>4.5467888888888881</v>
      </c>
      <c r="S39" s="74"/>
      <c r="T39" s="75">
        <f>AVERAGE(T8:T37)</f>
        <v>6.3530961538461534</v>
      </c>
      <c r="U39" s="74"/>
      <c r="V39" s="75">
        <f>AVERAGE(V8:V37)</f>
        <v>6.1958600000000006</v>
      </c>
      <c r="W39" s="74"/>
      <c r="X39" s="75">
        <f>AVERAGE(X8:X37)</f>
        <v>6.2360947368421051</v>
      </c>
      <c r="Y39" s="74"/>
      <c r="Z39" s="75">
        <f>AVERAGE(Z8:Z37)</f>
        <v>5.8180000000000005</v>
      </c>
      <c r="AA39" s="76"/>
    </row>
    <row r="40" spans="1:27" x14ac:dyDescent="0.3">
      <c r="A40" s="73" t="s">
        <v>28</v>
      </c>
      <c r="B40" s="74"/>
      <c r="C40" s="74"/>
      <c r="D40" s="75">
        <f>MIN(D8:D37)</f>
        <v>-3.5202</v>
      </c>
      <c r="E40" s="74"/>
      <c r="F40" s="75">
        <f>MIN(F8:F37)</f>
        <v>0</v>
      </c>
      <c r="G40" s="74"/>
      <c r="H40" s="75">
        <f>MIN(H8:H37)</f>
        <v>-0.76280000000000003</v>
      </c>
      <c r="I40" s="74"/>
      <c r="J40" s="75">
        <f>MIN(J8:J37)</f>
        <v>-40.432000000000002</v>
      </c>
      <c r="K40" s="74"/>
      <c r="L40" s="75">
        <f>MIN(L8:L37)</f>
        <v>-9.5759000000000007</v>
      </c>
      <c r="M40" s="74"/>
      <c r="N40" s="75">
        <f>MIN(N8:N37)</f>
        <v>0</v>
      </c>
      <c r="O40" s="74"/>
      <c r="P40" s="75">
        <f>MIN(P8:P37)</f>
        <v>0</v>
      </c>
      <c r="Q40" s="74"/>
      <c r="R40" s="75">
        <f>MIN(R8:R37)</f>
        <v>-32.322899999999997</v>
      </c>
      <c r="S40" s="74"/>
      <c r="T40" s="75">
        <f>MIN(T8:T37)</f>
        <v>0.21959999999999999</v>
      </c>
      <c r="U40" s="74"/>
      <c r="V40" s="75">
        <f>MIN(V8:V37)</f>
        <v>-1.5041</v>
      </c>
      <c r="W40" s="74"/>
      <c r="X40" s="75">
        <f>MIN(X8:X37)</f>
        <v>0.8619</v>
      </c>
      <c r="Y40" s="74"/>
      <c r="Z40" s="75">
        <f>MIN(Z8:Z37)</f>
        <v>-28.7547</v>
      </c>
      <c r="AA40" s="76"/>
    </row>
    <row r="41" spans="1:27" ht="15" thickBot="1" x14ac:dyDescent="0.35">
      <c r="A41" s="77" t="s">
        <v>29</v>
      </c>
      <c r="B41" s="78"/>
      <c r="C41" s="78"/>
      <c r="D41" s="79">
        <f>MAX(D8:D37)</f>
        <v>9.6796000000000006</v>
      </c>
      <c r="E41" s="78"/>
      <c r="F41" s="79">
        <f>MAX(F8:F37)</f>
        <v>8.2152999999999992</v>
      </c>
      <c r="G41" s="78"/>
      <c r="H41" s="79">
        <f>MAX(H8:H37)</f>
        <v>9.7505000000000006</v>
      </c>
      <c r="I41" s="78"/>
      <c r="J41" s="79">
        <f>MAX(J8:J37)</f>
        <v>9.3788</v>
      </c>
      <c r="K41" s="78"/>
      <c r="L41" s="79">
        <f>MAX(L8:L37)</f>
        <v>49.363</v>
      </c>
      <c r="M41" s="78"/>
      <c r="N41" s="79">
        <f>MAX(N8:N37)</f>
        <v>20.606100000000001</v>
      </c>
      <c r="O41" s="78"/>
      <c r="P41" s="79">
        <f>MAX(P8:P37)</f>
        <v>12.3551</v>
      </c>
      <c r="Q41" s="78"/>
      <c r="R41" s="79">
        <f>MAX(R8:R37)</f>
        <v>9.8851999999999993</v>
      </c>
      <c r="S41" s="78"/>
      <c r="T41" s="79">
        <f>MAX(T8:T37)</f>
        <v>10.641500000000001</v>
      </c>
      <c r="U41" s="78"/>
      <c r="V41" s="79">
        <f>MAX(V8:V37)</f>
        <v>10.683400000000001</v>
      </c>
      <c r="W41" s="78"/>
      <c r="X41" s="79">
        <f>MAX(X8:X37)</f>
        <v>9.3725000000000005</v>
      </c>
      <c r="Y41" s="78"/>
      <c r="Z41" s="79">
        <f>MAX(Z8:Z37)</f>
        <v>8.5876000000000001</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44041</v>
      </c>
      <c r="C8" s="65">
        <f>VLOOKUP($A8,'Return Data'!$B$7:$R$1700,4,0)</f>
        <v>279.20260000000002</v>
      </c>
      <c r="D8" s="65">
        <f>VLOOKUP($A8,'Return Data'!$B$7:$R$1700,5,0)</f>
        <v>2.5756000000000001</v>
      </c>
      <c r="E8" s="66">
        <f>RANK(D8,D$8:D$27,0)</f>
        <v>9</v>
      </c>
      <c r="F8" s="65">
        <f>VLOOKUP($A8,'Return Data'!$B$7:$R$1700,6,0)</f>
        <v>3.5105</v>
      </c>
      <c r="G8" s="66">
        <f>RANK(F8,F$8:F$27,0)</f>
        <v>6</v>
      </c>
      <c r="H8" s="65">
        <f>VLOOKUP($A8,'Return Data'!$B$7:$R$1700,7,0)</f>
        <v>3.1936</v>
      </c>
      <c r="I8" s="66">
        <f>RANK(H8,H$8:H$27,0)</f>
        <v>10</v>
      </c>
      <c r="J8" s="65">
        <f>VLOOKUP($A8,'Return Data'!$B$7:$R$1700,8,0)</f>
        <v>3.5897000000000001</v>
      </c>
      <c r="K8" s="66">
        <f>RANK(J8,J$8:J$27,0)</f>
        <v>9</v>
      </c>
      <c r="L8" s="65">
        <f>VLOOKUP($A8,'Return Data'!$B$7:$R$1700,9,0)</f>
        <v>6.8723000000000001</v>
      </c>
      <c r="M8" s="66">
        <f>RANK(L8,L$8:L$27,0)</f>
        <v>1</v>
      </c>
      <c r="N8" s="65">
        <f>VLOOKUP($A8,'Return Data'!$B$7:$R$1700,10,0)</f>
        <v>9.9323999999999995</v>
      </c>
      <c r="O8" s="66">
        <f>RANK(N8,N$8:N$27,0)</f>
        <v>2</v>
      </c>
      <c r="P8" s="65">
        <f>VLOOKUP($A8,'Return Data'!$B$7:$R$1700,11,0)</f>
        <v>8.5778999999999996</v>
      </c>
      <c r="Q8" s="66">
        <f>RANK(P8,P$8:P$27,0)</f>
        <v>2</v>
      </c>
      <c r="R8" s="65">
        <f>VLOOKUP($A8,'Return Data'!$B$7:$R$1700,12,0)</f>
        <v>7.8189000000000002</v>
      </c>
      <c r="S8" s="66">
        <f>RANK(R8,R$8:R$27,0)</f>
        <v>2</v>
      </c>
      <c r="T8" s="65">
        <f>VLOOKUP($A8,'Return Data'!$B$7:$R$1700,13,0)</f>
        <v>7.9302999999999999</v>
      </c>
      <c r="U8" s="66">
        <f>RANK(T8,T$8:T$27,0)</f>
        <v>3</v>
      </c>
      <c r="V8" s="65">
        <f>VLOOKUP($A8,'Return Data'!$B$7:$R$1700,17,0)</f>
        <v>8.3416999999999994</v>
      </c>
      <c r="W8" s="66">
        <f>RANK(V8,V$8:V$27,0)</f>
        <v>1</v>
      </c>
      <c r="X8" s="65">
        <f>VLOOKUP($A8,'Return Data'!$B$7:$R$1700,14,0)</f>
        <v>7.9842000000000004</v>
      </c>
      <c r="Y8" s="66">
        <f>RANK(X8,X$8:X$27,0)</f>
        <v>1</v>
      </c>
      <c r="Z8" s="65">
        <f>VLOOKUP($A8,'Return Data'!$B$7:$R$1700,16,0)</f>
        <v>8.2970000000000006</v>
      </c>
      <c r="AA8" s="67">
        <f>RANK(Z8,Z$8:Z$27,0)</f>
        <v>6</v>
      </c>
    </row>
    <row r="9" spans="1:27" x14ac:dyDescent="0.3">
      <c r="A9" s="63" t="s">
        <v>1243</v>
      </c>
      <c r="B9" s="64">
        <f>VLOOKUP($A9,'Return Data'!$B$7:$R$1700,3,0)</f>
        <v>44041</v>
      </c>
      <c r="C9" s="65">
        <f>VLOOKUP($A9,'Return Data'!$B$7:$R$1700,4,0)</f>
        <v>1076.6883</v>
      </c>
      <c r="D9" s="65">
        <f>VLOOKUP($A9,'Return Data'!$B$7:$R$1700,5,0)</f>
        <v>2.2172000000000001</v>
      </c>
      <c r="E9" s="66">
        <f t="shared" ref="E9:E27" si="0">RANK(D9,D$8:D$27,0)</f>
        <v>12</v>
      </c>
      <c r="F9" s="65">
        <f>VLOOKUP($A9,'Return Data'!$B$7:$R$1700,6,0)</f>
        <v>3.1032000000000002</v>
      </c>
      <c r="G9" s="66">
        <f t="shared" ref="G9:G27" si="1">RANK(F9,F$8:F$27,0)</f>
        <v>13</v>
      </c>
      <c r="H9" s="65">
        <f>VLOOKUP($A9,'Return Data'!$B$7:$R$1700,7,0)</f>
        <v>3.0945</v>
      </c>
      <c r="I9" s="66">
        <f t="shared" ref="I9:I27" si="2">RANK(H9,H$8:H$27,0)</f>
        <v>12</v>
      </c>
      <c r="J9" s="65">
        <f>VLOOKUP($A9,'Return Data'!$B$7:$R$1700,8,0)</f>
        <v>3.3102</v>
      </c>
      <c r="K9" s="66">
        <f t="shared" ref="K9:K27" si="3">RANK(J9,J$8:J$27,0)</f>
        <v>13</v>
      </c>
      <c r="L9" s="65">
        <f>VLOOKUP($A9,'Return Data'!$B$7:$R$1700,9,0)</f>
        <v>5.6496000000000004</v>
      </c>
      <c r="M9" s="66">
        <f t="shared" ref="M9:M27" si="4">RANK(L9,L$8:L$27,0)</f>
        <v>9</v>
      </c>
      <c r="N9" s="65">
        <f>VLOOKUP($A9,'Return Data'!$B$7:$R$1700,10,0)</f>
        <v>8.9350000000000005</v>
      </c>
      <c r="O9" s="66">
        <f t="shared" ref="O9:O27" si="5">RANK(N9,N$8:N$27,0)</f>
        <v>8</v>
      </c>
      <c r="P9" s="65">
        <f>VLOOKUP($A9,'Return Data'!$B$7:$R$1700,11,0)</f>
        <v>7.9542999999999999</v>
      </c>
      <c r="Q9" s="66">
        <f t="shared" ref="Q9:Q27" si="6">RANK(P9,P$8:P$27,0)</f>
        <v>6</v>
      </c>
      <c r="R9" s="65">
        <f>VLOOKUP($A9,'Return Data'!$B$7:$R$1700,12,0)</f>
        <v>7.4527000000000001</v>
      </c>
      <c r="S9" s="66">
        <f t="shared" ref="S9:S27" si="7">RANK(R9,R$8:R$27,0)</f>
        <v>3</v>
      </c>
      <c r="T9" s="65"/>
      <c r="U9" s="66"/>
      <c r="V9" s="65"/>
      <c r="W9" s="66"/>
      <c r="X9" s="65"/>
      <c r="Y9" s="66"/>
      <c r="Z9" s="65">
        <f>VLOOKUP($A9,'Return Data'!$B$7:$R$1700,16,0)</f>
        <v>7.8188000000000004</v>
      </c>
      <c r="AA9" s="67">
        <f t="shared" ref="AA9:AA27" si="8">RANK(Z9,Z$8:Z$27,0)</f>
        <v>14</v>
      </c>
    </row>
    <row r="10" spans="1:27" x14ac:dyDescent="0.3">
      <c r="A10" s="63" t="s">
        <v>1245</v>
      </c>
      <c r="B10" s="64">
        <f>VLOOKUP($A10,'Return Data'!$B$7:$R$1700,3,0)</f>
        <v>44041</v>
      </c>
      <c r="C10" s="65">
        <f>VLOOKUP($A10,'Return Data'!$B$7:$R$1700,4,0)</f>
        <v>1068.0909999999999</v>
      </c>
      <c r="D10" s="65">
        <f>VLOOKUP($A10,'Return Data'!$B$7:$R$1700,5,0)</f>
        <v>0.82699999999999996</v>
      </c>
      <c r="E10" s="66">
        <f t="shared" si="0"/>
        <v>19</v>
      </c>
      <c r="F10" s="65">
        <f>VLOOKUP($A10,'Return Data'!$B$7:$R$1700,6,0)</f>
        <v>2.4196</v>
      </c>
      <c r="G10" s="66">
        <f t="shared" si="1"/>
        <v>20</v>
      </c>
      <c r="H10" s="65">
        <f>VLOOKUP($A10,'Return Data'!$B$7:$R$1700,7,0)</f>
        <v>2.4382000000000001</v>
      </c>
      <c r="I10" s="66">
        <f t="shared" si="2"/>
        <v>20</v>
      </c>
      <c r="J10" s="65">
        <f>VLOOKUP($A10,'Return Data'!$B$7:$R$1700,8,0)</f>
        <v>2.6924000000000001</v>
      </c>
      <c r="K10" s="66">
        <f t="shared" si="3"/>
        <v>20</v>
      </c>
      <c r="L10" s="65">
        <f>VLOOKUP($A10,'Return Data'!$B$7:$R$1700,9,0)</f>
        <v>2.7044999999999999</v>
      </c>
      <c r="M10" s="66">
        <f t="shared" si="4"/>
        <v>20</v>
      </c>
      <c r="N10" s="65">
        <f>VLOOKUP($A10,'Return Data'!$B$7:$R$1700,10,0)</f>
        <v>3.4094000000000002</v>
      </c>
      <c r="O10" s="66">
        <f t="shared" si="5"/>
        <v>18</v>
      </c>
      <c r="P10" s="65">
        <f>VLOOKUP($A10,'Return Data'!$B$7:$R$1700,11,0)</f>
        <v>4.8063000000000002</v>
      </c>
      <c r="Q10" s="66">
        <f t="shared" si="6"/>
        <v>17</v>
      </c>
      <c r="R10" s="65">
        <f>VLOOKUP($A10,'Return Data'!$B$7:$R$1700,12,0)</f>
        <v>5.0670999999999999</v>
      </c>
      <c r="S10" s="66">
        <f t="shared" si="7"/>
        <v>17</v>
      </c>
      <c r="T10" s="65">
        <f>VLOOKUP($A10,'Return Data'!$B$7:$R$1700,13,0)</f>
        <v>5.7474999999999996</v>
      </c>
      <c r="U10" s="66">
        <f t="shared" ref="U10:U27" si="9">RANK(T10,T$8:T$27,0)</f>
        <v>16</v>
      </c>
      <c r="V10" s="65"/>
      <c r="W10" s="66"/>
      <c r="X10" s="65"/>
      <c r="Y10" s="66"/>
      <c r="Z10" s="65">
        <f>VLOOKUP($A10,'Return Data'!$B$7:$R$1700,16,0)</f>
        <v>6.1009000000000002</v>
      </c>
      <c r="AA10" s="67">
        <f t="shared" si="8"/>
        <v>20</v>
      </c>
    </row>
    <row r="11" spans="1:27" x14ac:dyDescent="0.3">
      <c r="A11" s="63" t="s">
        <v>1247</v>
      </c>
      <c r="B11" s="64">
        <f>VLOOKUP($A11,'Return Data'!$B$7:$R$1700,3,0)</f>
        <v>44041</v>
      </c>
      <c r="C11" s="65">
        <f>VLOOKUP($A11,'Return Data'!$B$7:$R$1700,4,0)</f>
        <v>41.079500000000003</v>
      </c>
      <c r="D11" s="65">
        <f>VLOOKUP($A11,'Return Data'!$B$7:$R$1700,5,0)</f>
        <v>0.88849999999999996</v>
      </c>
      <c r="E11" s="66">
        <f t="shared" si="0"/>
        <v>18</v>
      </c>
      <c r="F11" s="65">
        <f>VLOOKUP($A11,'Return Data'!$B$7:$R$1700,6,0)</f>
        <v>2.8976999999999999</v>
      </c>
      <c r="G11" s="66">
        <f t="shared" si="1"/>
        <v>14</v>
      </c>
      <c r="H11" s="65">
        <f>VLOOKUP($A11,'Return Data'!$B$7:$R$1700,7,0)</f>
        <v>2.7050000000000001</v>
      </c>
      <c r="I11" s="66">
        <f t="shared" si="2"/>
        <v>17</v>
      </c>
      <c r="J11" s="65">
        <f>VLOOKUP($A11,'Return Data'!$B$7:$R$1700,8,0)</f>
        <v>3.3298999999999999</v>
      </c>
      <c r="K11" s="66">
        <f t="shared" si="3"/>
        <v>12</v>
      </c>
      <c r="L11" s="65">
        <f>VLOOKUP($A11,'Return Data'!$B$7:$R$1700,9,0)</f>
        <v>6.2066999999999997</v>
      </c>
      <c r="M11" s="66">
        <f t="shared" si="4"/>
        <v>5</v>
      </c>
      <c r="N11" s="65">
        <f>VLOOKUP($A11,'Return Data'!$B$7:$R$1700,10,0)</f>
        <v>9.7287999999999997</v>
      </c>
      <c r="O11" s="66">
        <f t="shared" si="5"/>
        <v>3</v>
      </c>
      <c r="P11" s="65">
        <f>VLOOKUP($A11,'Return Data'!$B$7:$R$1700,11,0)</f>
        <v>7.7289000000000003</v>
      </c>
      <c r="Q11" s="66">
        <f t="shared" si="6"/>
        <v>8</v>
      </c>
      <c r="R11" s="65">
        <f>VLOOKUP($A11,'Return Data'!$B$7:$R$1700,12,0)</f>
        <v>7.0583</v>
      </c>
      <c r="S11" s="66">
        <f t="shared" si="7"/>
        <v>10</v>
      </c>
      <c r="T11" s="65">
        <f>VLOOKUP($A11,'Return Data'!$B$7:$R$1700,13,0)</f>
        <v>7.4219999999999997</v>
      </c>
      <c r="U11" s="66">
        <f t="shared" si="9"/>
        <v>8</v>
      </c>
      <c r="V11" s="65">
        <f>VLOOKUP($A11,'Return Data'!$B$7:$R$1700,17,0)</f>
        <v>7.9488000000000003</v>
      </c>
      <c r="W11" s="66">
        <f t="shared" ref="W11:W27" si="10">RANK(V11,V$8:V$27,0)</f>
        <v>9</v>
      </c>
      <c r="X11" s="65">
        <f>VLOOKUP($A11,'Return Data'!$B$7:$R$1700,14,0)</f>
        <v>7.4893999999999998</v>
      </c>
      <c r="Y11" s="66">
        <f t="shared" ref="Y11:Y27" si="11">RANK(X11,X$8:X$27,0)</f>
        <v>10</v>
      </c>
      <c r="Z11" s="65">
        <f>VLOOKUP($A11,'Return Data'!$B$7:$R$1700,16,0)</f>
        <v>7.8463000000000003</v>
      </c>
      <c r="AA11" s="67">
        <f t="shared" si="8"/>
        <v>13</v>
      </c>
    </row>
    <row r="12" spans="1:27" x14ac:dyDescent="0.3">
      <c r="A12" s="63" t="s">
        <v>1250</v>
      </c>
      <c r="B12" s="64">
        <f>VLOOKUP($A12,'Return Data'!$B$7:$R$1700,3,0)</f>
        <v>44041</v>
      </c>
      <c r="C12" s="65">
        <f>VLOOKUP($A12,'Return Data'!$B$7:$R$1700,4,0)</f>
        <v>38.976900000000001</v>
      </c>
      <c r="D12" s="65">
        <f>VLOOKUP($A12,'Return Data'!$B$7:$R$1700,5,0)</f>
        <v>4.0271999999999997</v>
      </c>
      <c r="E12" s="66">
        <f t="shared" si="0"/>
        <v>2</v>
      </c>
      <c r="F12" s="65">
        <f>VLOOKUP($A12,'Return Data'!$B$7:$R$1700,6,0)</f>
        <v>3.3353000000000002</v>
      </c>
      <c r="G12" s="66">
        <f t="shared" si="1"/>
        <v>10</v>
      </c>
      <c r="H12" s="65">
        <f>VLOOKUP($A12,'Return Data'!$B$7:$R$1700,7,0)</f>
        <v>3.4940000000000002</v>
      </c>
      <c r="I12" s="66">
        <f t="shared" si="2"/>
        <v>4</v>
      </c>
      <c r="J12" s="65">
        <f>VLOOKUP($A12,'Return Data'!$B$7:$R$1700,8,0)</f>
        <v>3.7982</v>
      </c>
      <c r="K12" s="66">
        <f t="shared" si="3"/>
        <v>5</v>
      </c>
      <c r="L12" s="65">
        <f>VLOOKUP($A12,'Return Data'!$B$7:$R$1700,9,0)</f>
        <v>6.556</v>
      </c>
      <c r="M12" s="66">
        <f t="shared" si="4"/>
        <v>4</v>
      </c>
      <c r="N12" s="65">
        <f>VLOOKUP($A12,'Return Data'!$B$7:$R$1700,10,0)</f>
        <v>8.9905000000000008</v>
      </c>
      <c r="O12" s="66">
        <f t="shared" si="5"/>
        <v>7</v>
      </c>
      <c r="P12" s="65">
        <f>VLOOKUP($A12,'Return Data'!$B$7:$R$1700,11,0)</f>
        <v>8.0274999999999999</v>
      </c>
      <c r="Q12" s="66">
        <f t="shared" si="6"/>
        <v>5</v>
      </c>
      <c r="R12" s="65">
        <f>VLOOKUP($A12,'Return Data'!$B$7:$R$1700,12,0)</f>
        <v>7.4043999999999999</v>
      </c>
      <c r="S12" s="66">
        <f t="shared" si="7"/>
        <v>5</v>
      </c>
      <c r="T12" s="65">
        <f>VLOOKUP($A12,'Return Data'!$B$7:$R$1700,13,0)</f>
        <v>7.8312999999999997</v>
      </c>
      <c r="U12" s="66">
        <f t="shared" si="9"/>
        <v>4</v>
      </c>
      <c r="V12" s="65">
        <f>VLOOKUP($A12,'Return Data'!$B$7:$R$1700,17,0)</f>
        <v>8.3259000000000007</v>
      </c>
      <c r="W12" s="66">
        <f t="shared" si="10"/>
        <v>2</v>
      </c>
      <c r="X12" s="65">
        <f>VLOOKUP($A12,'Return Data'!$B$7:$R$1700,14,0)</f>
        <v>7.8737000000000004</v>
      </c>
      <c r="Y12" s="66">
        <f t="shared" si="11"/>
        <v>3</v>
      </c>
      <c r="Z12" s="65">
        <f>VLOOKUP($A12,'Return Data'!$B$7:$R$1700,16,0)</f>
        <v>8.5276999999999994</v>
      </c>
      <c r="AA12" s="67">
        <f t="shared" si="8"/>
        <v>4</v>
      </c>
    </row>
    <row r="13" spans="1:27" x14ac:dyDescent="0.3">
      <c r="A13" s="63" t="s">
        <v>1252</v>
      </c>
      <c r="B13" s="64">
        <f>VLOOKUP($A13,'Return Data'!$B$7:$R$1700,3,0)</f>
        <v>44041</v>
      </c>
      <c r="C13" s="65">
        <f>VLOOKUP($A13,'Return Data'!$B$7:$R$1700,4,0)</f>
        <v>4353.8404</v>
      </c>
      <c r="D13" s="65">
        <f>VLOOKUP($A13,'Return Data'!$B$7:$R$1700,5,0)</f>
        <v>1.6105</v>
      </c>
      <c r="E13" s="66">
        <f t="shared" si="0"/>
        <v>17</v>
      </c>
      <c r="F13" s="65">
        <f>VLOOKUP($A13,'Return Data'!$B$7:$R$1700,6,0)</f>
        <v>3.3969</v>
      </c>
      <c r="G13" s="66">
        <f t="shared" si="1"/>
        <v>8</v>
      </c>
      <c r="H13" s="65">
        <f>VLOOKUP($A13,'Return Data'!$B$7:$R$1700,7,0)</f>
        <v>3.2237</v>
      </c>
      <c r="I13" s="66">
        <f t="shared" si="2"/>
        <v>8</v>
      </c>
      <c r="J13" s="65">
        <f>VLOOKUP($A13,'Return Data'!$B$7:$R$1700,8,0)</f>
        <v>3.8172999999999999</v>
      </c>
      <c r="K13" s="66">
        <f t="shared" si="3"/>
        <v>4</v>
      </c>
      <c r="L13" s="65">
        <f>VLOOKUP($A13,'Return Data'!$B$7:$R$1700,9,0)</f>
        <v>6.7991000000000001</v>
      </c>
      <c r="M13" s="66">
        <f t="shared" si="4"/>
        <v>2</v>
      </c>
      <c r="N13" s="65">
        <f>VLOOKUP($A13,'Return Data'!$B$7:$R$1700,10,0)</f>
        <v>10.1676</v>
      </c>
      <c r="O13" s="66">
        <f t="shared" si="5"/>
        <v>1</v>
      </c>
      <c r="P13" s="65">
        <f>VLOOKUP($A13,'Return Data'!$B$7:$R$1700,11,0)</f>
        <v>8.7856000000000005</v>
      </c>
      <c r="Q13" s="66">
        <f t="shared" si="6"/>
        <v>1</v>
      </c>
      <c r="R13" s="65">
        <f>VLOOKUP($A13,'Return Data'!$B$7:$R$1700,12,0)</f>
        <v>7.8639999999999999</v>
      </c>
      <c r="S13" s="66">
        <f t="shared" si="7"/>
        <v>1</v>
      </c>
      <c r="T13" s="65">
        <f>VLOOKUP($A13,'Return Data'!$B$7:$R$1700,13,0)</f>
        <v>8.0532000000000004</v>
      </c>
      <c r="U13" s="66">
        <f t="shared" si="9"/>
        <v>2</v>
      </c>
      <c r="V13" s="65">
        <f>VLOOKUP($A13,'Return Data'!$B$7:$R$1700,17,0)</f>
        <v>8.3153000000000006</v>
      </c>
      <c r="W13" s="66">
        <f t="shared" si="10"/>
        <v>3</v>
      </c>
      <c r="X13" s="65">
        <f>VLOOKUP($A13,'Return Data'!$B$7:$R$1700,14,0)</f>
        <v>7.8554000000000004</v>
      </c>
      <c r="Y13" s="66">
        <f t="shared" si="11"/>
        <v>4</v>
      </c>
      <c r="Z13" s="65">
        <f>VLOOKUP($A13,'Return Data'!$B$7:$R$1700,16,0)</f>
        <v>8.1782000000000004</v>
      </c>
      <c r="AA13" s="67">
        <f t="shared" si="8"/>
        <v>7</v>
      </c>
    </row>
    <row r="14" spans="1:27" x14ac:dyDescent="0.3">
      <c r="A14" s="63" t="s">
        <v>1254</v>
      </c>
      <c r="B14" s="64">
        <f>VLOOKUP($A14,'Return Data'!$B$7:$R$1700,3,0)</f>
        <v>44041</v>
      </c>
      <c r="C14" s="65">
        <f>VLOOKUP($A14,'Return Data'!$B$7:$R$1700,4,0)</f>
        <v>287.43419999999998</v>
      </c>
      <c r="D14" s="65">
        <f>VLOOKUP($A14,'Return Data'!$B$7:$R$1700,5,0)</f>
        <v>2.0446</v>
      </c>
      <c r="E14" s="66">
        <f t="shared" si="0"/>
        <v>15</v>
      </c>
      <c r="F14" s="65">
        <f>VLOOKUP($A14,'Return Data'!$B$7:$R$1700,6,0)</f>
        <v>3.3845000000000001</v>
      </c>
      <c r="G14" s="66">
        <f t="shared" si="1"/>
        <v>9</v>
      </c>
      <c r="H14" s="65">
        <f>VLOOKUP($A14,'Return Data'!$B$7:$R$1700,7,0)</f>
        <v>3.2292000000000001</v>
      </c>
      <c r="I14" s="66">
        <f t="shared" si="2"/>
        <v>7</v>
      </c>
      <c r="J14" s="65">
        <f>VLOOKUP($A14,'Return Data'!$B$7:$R$1700,8,0)</f>
        <v>3.5232000000000001</v>
      </c>
      <c r="K14" s="66">
        <f t="shared" si="3"/>
        <v>10</v>
      </c>
      <c r="L14" s="65">
        <f>VLOOKUP($A14,'Return Data'!$B$7:$R$1700,9,0)</f>
        <v>6.0845000000000002</v>
      </c>
      <c r="M14" s="66">
        <f t="shared" si="4"/>
        <v>8</v>
      </c>
      <c r="N14" s="65">
        <f>VLOOKUP($A14,'Return Data'!$B$7:$R$1700,10,0)</f>
        <v>9.5754000000000001</v>
      </c>
      <c r="O14" s="66">
        <f t="shared" si="5"/>
        <v>4</v>
      </c>
      <c r="P14" s="65">
        <f>VLOOKUP($A14,'Return Data'!$B$7:$R$1700,11,0)</f>
        <v>8.0710999999999995</v>
      </c>
      <c r="Q14" s="66">
        <f t="shared" si="6"/>
        <v>4</v>
      </c>
      <c r="R14" s="65">
        <f>VLOOKUP($A14,'Return Data'!$B$7:$R$1700,12,0)</f>
        <v>7.3837000000000002</v>
      </c>
      <c r="S14" s="66">
        <f t="shared" si="7"/>
        <v>6</v>
      </c>
      <c r="T14" s="65">
        <f>VLOOKUP($A14,'Return Data'!$B$7:$R$1700,13,0)</f>
        <v>7.5822000000000003</v>
      </c>
      <c r="U14" s="66">
        <f t="shared" si="9"/>
        <v>7</v>
      </c>
      <c r="V14" s="65">
        <f>VLOOKUP($A14,'Return Data'!$B$7:$R$1700,17,0)</f>
        <v>8.0091000000000001</v>
      </c>
      <c r="W14" s="66">
        <f t="shared" si="10"/>
        <v>7</v>
      </c>
      <c r="X14" s="65">
        <f>VLOOKUP($A14,'Return Data'!$B$7:$R$1700,14,0)</f>
        <v>7.7161</v>
      </c>
      <c r="Y14" s="66">
        <f t="shared" si="11"/>
        <v>7</v>
      </c>
      <c r="Z14" s="65">
        <f>VLOOKUP($A14,'Return Data'!$B$7:$R$1700,16,0)</f>
        <v>8.1333000000000002</v>
      </c>
      <c r="AA14" s="67">
        <f t="shared" si="8"/>
        <v>10</v>
      </c>
    </row>
    <row r="15" spans="1:27" x14ac:dyDescent="0.3">
      <c r="A15" s="63" t="s">
        <v>1255</v>
      </c>
      <c r="B15" s="64">
        <f>VLOOKUP($A15,'Return Data'!$B$7:$R$1700,3,0)</f>
        <v>44041</v>
      </c>
      <c r="C15" s="65">
        <f>VLOOKUP($A15,'Return Data'!$B$7:$R$1700,4,0)</f>
        <v>32.838500000000003</v>
      </c>
      <c r="D15" s="65">
        <f>VLOOKUP($A15,'Return Data'!$B$7:$R$1700,5,0)</f>
        <v>2.3342999999999998</v>
      </c>
      <c r="E15" s="66">
        <f t="shared" si="0"/>
        <v>10</v>
      </c>
      <c r="F15" s="65">
        <f>VLOOKUP($A15,'Return Data'!$B$7:$R$1700,6,0)</f>
        <v>3.2469999999999999</v>
      </c>
      <c r="G15" s="66">
        <f t="shared" si="1"/>
        <v>12</v>
      </c>
      <c r="H15" s="65">
        <f>VLOOKUP($A15,'Return Data'!$B$7:$R$1700,7,0)</f>
        <v>3.0823</v>
      </c>
      <c r="I15" s="66">
        <f t="shared" si="2"/>
        <v>13</v>
      </c>
      <c r="J15" s="65">
        <f>VLOOKUP($A15,'Return Data'!$B$7:$R$1700,8,0)</f>
        <v>3.1318000000000001</v>
      </c>
      <c r="K15" s="66">
        <f t="shared" si="3"/>
        <v>16</v>
      </c>
      <c r="L15" s="65">
        <f>VLOOKUP($A15,'Return Data'!$B$7:$R$1700,9,0)</f>
        <v>5.4484000000000004</v>
      </c>
      <c r="M15" s="66">
        <f t="shared" si="4"/>
        <v>13</v>
      </c>
      <c r="N15" s="65">
        <f>VLOOKUP($A15,'Return Data'!$B$7:$R$1700,10,0)</f>
        <v>8.5731000000000002</v>
      </c>
      <c r="O15" s="66">
        <f t="shared" si="5"/>
        <v>11</v>
      </c>
      <c r="P15" s="65">
        <f>VLOOKUP($A15,'Return Data'!$B$7:$R$1700,11,0)</f>
        <v>7.5263</v>
      </c>
      <c r="Q15" s="66">
        <f t="shared" si="6"/>
        <v>11</v>
      </c>
      <c r="R15" s="65">
        <f>VLOOKUP($A15,'Return Data'!$B$7:$R$1700,12,0)</f>
        <v>6.9984000000000002</v>
      </c>
      <c r="S15" s="66">
        <f t="shared" si="7"/>
        <v>13</v>
      </c>
      <c r="T15" s="65">
        <f>VLOOKUP($A15,'Return Data'!$B$7:$R$1700,13,0)</f>
        <v>7.1406999999999998</v>
      </c>
      <c r="U15" s="66">
        <f t="shared" si="9"/>
        <v>12</v>
      </c>
      <c r="V15" s="65">
        <f>VLOOKUP($A15,'Return Data'!$B$7:$R$1700,17,0)</f>
        <v>7.4888000000000003</v>
      </c>
      <c r="W15" s="66">
        <f t="shared" si="10"/>
        <v>12</v>
      </c>
      <c r="X15" s="65">
        <f>VLOOKUP($A15,'Return Data'!$B$7:$R$1700,14,0)</f>
        <v>6.9455</v>
      </c>
      <c r="Y15" s="66">
        <f t="shared" si="11"/>
        <v>13</v>
      </c>
      <c r="Z15" s="65">
        <f>VLOOKUP($A15,'Return Data'!$B$7:$R$1700,16,0)</f>
        <v>8.11</v>
      </c>
      <c r="AA15" s="67">
        <f t="shared" si="8"/>
        <v>11</v>
      </c>
    </row>
    <row r="16" spans="1:27" x14ac:dyDescent="0.3">
      <c r="A16" s="63" t="s">
        <v>1257</v>
      </c>
      <c r="B16" s="64">
        <f>VLOOKUP($A16,'Return Data'!$B$7:$R$1700,3,0)</f>
        <v>44041</v>
      </c>
      <c r="C16" s="65">
        <f>VLOOKUP($A16,'Return Data'!$B$7:$R$1700,4,0)</f>
        <v>1128.5257999999999</v>
      </c>
      <c r="D16" s="65">
        <f>VLOOKUP($A16,'Return Data'!$B$7:$R$1700,5,0)</f>
        <v>2.7881999999999998</v>
      </c>
      <c r="E16" s="66">
        <f t="shared" si="0"/>
        <v>6</v>
      </c>
      <c r="F16" s="65">
        <f>VLOOKUP($A16,'Return Data'!$B$7:$R$1700,6,0)</f>
        <v>2.8077999999999999</v>
      </c>
      <c r="G16" s="66">
        <f t="shared" si="1"/>
        <v>15</v>
      </c>
      <c r="H16" s="65">
        <f>VLOOKUP($A16,'Return Data'!$B$7:$R$1700,7,0)</f>
        <v>2.8047</v>
      </c>
      <c r="I16" s="66">
        <f t="shared" si="2"/>
        <v>15</v>
      </c>
      <c r="J16" s="65">
        <f>VLOOKUP($A16,'Return Data'!$B$7:$R$1700,8,0)</f>
        <v>2.7953999999999999</v>
      </c>
      <c r="K16" s="66">
        <f t="shared" si="3"/>
        <v>18</v>
      </c>
      <c r="L16" s="65">
        <f>VLOOKUP($A16,'Return Data'!$B$7:$R$1700,9,0)</f>
        <v>2.7345000000000002</v>
      </c>
      <c r="M16" s="66">
        <f t="shared" si="4"/>
        <v>19</v>
      </c>
      <c r="N16" s="65">
        <f>VLOOKUP($A16,'Return Data'!$B$7:$R$1700,10,0)</f>
        <v>2.7183000000000002</v>
      </c>
      <c r="O16" s="66">
        <f t="shared" si="5"/>
        <v>20</v>
      </c>
      <c r="P16" s="65">
        <f>VLOOKUP($A16,'Return Data'!$B$7:$R$1700,11,0)</f>
        <v>3.9847000000000001</v>
      </c>
      <c r="Q16" s="66">
        <f t="shared" si="6"/>
        <v>19</v>
      </c>
      <c r="R16" s="65">
        <f>VLOOKUP($A16,'Return Data'!$B$7:$R$1700,12,0)</f>
        <v>4.734</v>
      </c>
      <c r="S16" s="66">
        <f t="shared" si="7"/>
        <v>18</v>
      </c>
      <c r="T16" s="65">
        <f>VLOOKUP($A16,'Return Data'!$B$7:$R$1700,13,0)</f>
        <v>5.4783999999999997</v>
      </c>
      <c r="U16" s="66">
        <f t="shared" si="9"/>
        <v>17</v>
      </c>
      <c r="V16" s="65"/>
      <c r="W16" s="66"/>
      <c r="X16" s="65"/>
      <c r="Y16" s="66"/>
      <c r="Z16" s="65">
        <f>VLOOKUP($A16,'Return Data'!$B$7:$R$1700,16,0)</f>
        <v>6.7046000000000001</v>
      </c>
      <c r="AA16" s="67">
        <f t="shared" si="8"/>
        <v>19</v>
      </c>
    </row>
    <row r="17" spans="1:27" x14ac:dyDescent="0.3">
      <c r="A17" s="63" t="s">
        <v>1260</v>
      </c>
      <c r="B17" s="64">
        <f>VLOOKUP($A17,'Return Data'!$B$7:$R$1700,3,0)</f>
        <v>44041</v>
      </c>
      <c r="C17" s="65">
        <f>VLOOKUP($A17,'Return Data'!$B$7:$R$1700,4,0)</f>
        <v>2382.4245999999998</v>
      </c>
      <c r="D17" s="65">
        <f>VLOOKUP($A17,'Return Data'!$B$7:$R$1700,5,0)</f>
        <v>0.34620000000000001</v>
      </c>
      <c r="E17" s="66">
        <f t="shared" si="0"/>
        <v>20</v>
      </c>
      <c r="F17" s="65">
        <f>VLOOKUP($A17,'Return Data'!$B$7:$R$1700,6,0)</f>
        <v>2.5560999999999998</v>
      </c>
      <c r="G17" s="66">
        <f t="shared" si="1"/>
        <v>18</v>
      </c>
      <c r="H17" s="65">
        <f>VLOOKUP($A17,'Return Data'!$B$7:$R$1700,7,0)</f>
        <v>2.6415000000000002</v>
      </c>
      <c r="I17" s="66">
        <f t="shared" si="2"/>
        <v>19</v>
      </c>
      <c r="J17" s="65">
        <f>VLOOKUP($A17,'Return Data'!$B$7:$R$1700,8,0)</f>
        <v>3.2275</v>
      </c>
      <c r="K17" s="66">
        <f t="shared" si="3"/>
        <v>15</v>
      </c>
      <c r="L17" s="65">
        <f>VLOOKUP($A17,'Return Data'!$B$7:$R$1700,9,0)</f>
        <v>5.1536</v>
      </c>
      <c r="M17" s="66">
        <f t="shared" si="4"/>
        <v>14</v>
      </c>
      <c r="N17" s="65">
        <f>VLOOKUP($A17,'Return Data'!$B$7:$R$1700,10,0)</f>
        <v>9.3579000000000008</v>
      </c>
      <c r="O17" s="66">
        <f t="shared" si="5"/>
        <v>6</v>
      </c>
      <c r="P17" s="65">
        <f>VLOOKUP($A17,'Return Data'!$B$7:$R$1700,11,0)</f>
        <v>7.9008000000000003</v>
      </c>
      <c r="Q17" s="66">
        <f t="shared" si="6"/>
        <v>7</v>
      </c>
      <c r="R17" s="65">
        <f>VLOOKUP($A17,'Return Data'!$B$7:$R$1700,12,0)</f>
        <v>7.3150000000000004</v>
      </c>
      <c r="S17" s="66">
        <f t="shared" si="7"/>
        <v>7</v>
      </c>
      <c r="T17" s="65">
        <f>VLOOKUP($A17,'Return Data'!$B$7:$R$1700,13,0)</f>
        <v>7.1860999999999997</v>
      </c>
      <c r="U17" s="66">
        <f t="shared" si="9"/>
        <v>11</v>
      </c>
      <c r="V17" s="65">
        <f>VLOOKUP($A17,'Return Data'!$B$7:$R$1700,17,0)</f>
        <v>7.5641999999999996</v>
      </c>
      <c r="W17" s="66">
        <f t="shared" si="10"/>
        <v>11</v>
      </c>
      <c r="X17" s="65">
        <f>VLOOKUP($A17,'Return Data'!$B$7:$R$1700,14,0)</f>
        <v>7.4748000000000001</v>
      </c>
      <c r="Y17" s="66">
        <f t="shared" si="11"/>
        <v>11</v>
      </c>
      <c r="Z17" s="65">
        <f>VLOOKUP($A17,'Return Data'!$B$7:$R$1700,16,0)</f>
        <v>8.6170000000000009</v>
      </c>
      <c r="AA17" s="67">
        <f t="shared" si="8"/>
        <v>1</v>
      </c>
    </row>
    <row r="18" spans="1:27" x14ac:dyDescent="0.3">
      <c r="A18" s="63" t="s">
        <v>1262</v>
      </c>
      <c r="B18" s="64">
        <f>VLOOKUP($A18,'Return Data'!$B$7:$R$1700,3,0)</f>
        <v>44041</v>
      </c>
      <c r="C18" s="65">
        <f>VLOOKUP($A18,'Return Data'!$B$7:$R$1700,4,0)</f>
        <v>28.615600000000001</v>
      </c>
      <c r="D18" s="65">
        <f>VLOOKUP($A18,'Return Data'!$B$7:$R$1700,5,0)</f>
        <v>2.2961</v>
      </c>
      <c r="E18" s="66">
        <f t="shared" si="0"/>
        <v>11</v>
      </c>
      <c r="F18" s="65">
        <f>VLOOKUP($A18,'Return Data'!$B$7:$R$1700,6,0)</f>
        <v>2.6284999999999998</v>
      </c>
      <c r="G18" s="66">
        <f t="shared" si="1"/>
        <v>17</v>
      </c>
      <c r="H18" s="65">
        <f>VLOOKUP($A18,'Return Data'!$B$7:$R$1700,7,0)</f>
        <v>2.68</v>
      </c>
      <c r="I18" s="66">
        <f t="shared" si="2"/>
        <v>18</v>
      </c>
      <c r="J18" s="65">
        <f>VLOOKUP($A18,'Return Data'!$B$7:$R$1700,8,0)</f>
        <v>2.7088000000000001</v>
      </c>
      <c r="K18" s="66">
        <f t="shared" si="3"/>
        <v>19</v>
      </c>
      <c r="L18" s="65">
        <f>VLOOKUP($A18,'Return Data'!$B$7:$R$1700,9,0)</f>
        <v>2.8553999999999999</v>
      </c>
      <c r="M18" s="66">
        <f t="shared" si="4"/>
        <v>18</v>
      </c>
      <c r="N18" s="65">
        <f>VLOOKUP($A18,'Return Data'!$B$7:$R$1700,10,0)</f>
        <v>3.3169</v>
      </c>
      <c r="O18" s="66">
        <f t="shared" si="5"/>
        <v>19</v>
      </c>
      <c r="P18" s="65">
        <f>VLOOKUP($A18,'Return Data'!$B$7:$R$1700,11,0)</f>
        <v>4.0986000000000002</v>
      </c>
      <c r="Q18" s="66">
        <f t="shared" si="6"/>
        <v>18</v>
      </c>
      <c r="R18" s="65">
        <f>VLOOKUP($A18,'Return Data'!$B$7:$R$1700,12,0)</f>
        <v>4.3411</v>
      </c>
      <c r="S18" s="66">
        <f t="shared" si="7"/>
        <v>19</v>
      </c>
      <c r="T18" s="65">
        <f>VLOOKUP($A18,'Return Data'!$B$7:$R$1700,13,0)</f>
        <v>4.5758999999999999</v>
      </c>
      <c r="U18" s="66">
        <f t="shared" si="9"/>
        <v>18</v>
      </c>
      <c r="V18" s="65">
        <f>VLOOKUP($A18,'Return Data'!$B$7:$R$1700,17,0)</f>
        <v>5.9974999999999996</v>
      </c>
      <c r="W18" s="66">
        <f t="shared" si="10"/>
        <v>14</v>
      </c>
      <c r="X18" s="65">
        <f>VLOOKUP($A18,'Return Data'!$B$7:$R$1700,14,0)</f>
        <v>6.2333999999999996</v>
      </c>
      <c r="Y18" s="66">
        <f t="shared" si="11"/>
        <v>14</v>
      </c>
      <c r="Z18" s="65">
        <f>VLOOKUP($A18,'Return Data'!$B$7:$R$1700,16,0)</f>
        <v>7.6139999999999999</v>
      </c>
      <c r="AA18" s="67">
        <f t="shared" si="8"/>
        <v>15</v>
      </c>
    </row>
    <row r="19" spans="1:27" x14ac:dyDescent="0.3">
      <c r="A19" s="63" t="s">
        <v>1264</v>
      </c>
      <c r="B19" s="64">
        <f>VLOOKUP($A19,'Return Data'!$B$7:$R$1700,3,0)</f>
        <v>44041</v>
      </c>
      <c r="C19" s="65">
        <f>VLOOKUP($A19,'Return Data'!$B$7:$R$1700,4,0)</f>
        <v>3393.306</v>
      </c>
      <c r="D19" s="65">
        <f>VLOOKUP($A19,'Return Data'!$B$7:$R$1700,5,0)</f>
        <v>3.4316</v>
      </c>
      <c r="E19" s="66">
        <f t="shared" si="0"/>
        <v>4</v>
      </c>
      <c r="F19" s="65">
        <f>VLOOKUP($A19,'Return Data'!$B$7:$R$1700,6,0)</f>
        <v>3.7120000000000002</v>
      </c>
      <c r="G19" s="66">
        <f t="shared" si="1"/>
        <v>3</v>
      </c>
      <c r="H19" s="65">
        <f>VLOOKUP($A19,'Return Data'!$B$7:$R$1700,7,0)</f>
        <v>3.1052</v>
      </c>
      <c r="I19" s="66">
        <f t="shared" si="2"/>
        <v>11</v>
      </c>
      <c r="J19" s="65">
        <f>VLOOKUP($A19,'Return Data'!$B$7:$R$1700,8,0)</f>
        <v>3.2492000000000001</v>
      </c>
      <c r="K19" s="66">
        <f t="shared" si="3"/>
        <v>14</v>
      </c>
      <c r="L19" s="65">
        <f>VLOOKUP($A19,'Return Data'!$B$7:$R$1700,9,0)</f>
        <v>5.6459000000000001</v>
      </c>
      <c r="M19" s="66">
        <f t="shared" si="4"/>
        <v>10</v>
      </c>
      <c r="N19" s="65">
        <f>VLOOKUP($A19,'Return Data'!$B$7:$R$1700,10,0)</f>
        <v>7.2483000000000004</v>
      </c>
      <c r="O19" s="66">
        <f t="shared" si="5"/>
        <v>14</v>
      </c>
      <c r="P19" s="65">
        <f>VLOOKUP($A19,'Return Data'!$B$7:$R$1700,11,0)</f>
        <v>6.9451000000000001</v>
      </c>
      <c r="Q19" s="66">
        <f t="shared" si="6"/>
        <v>14</v>
      </c>
      <c r="R19" s="65">
        <f>VLOOKUP($A19,'Return Data'!$B$7:$R$1700,12,0)</f>
        <v>6.6925999999999997</v>
      </c>
      <c r="S19" s="66">
        <f t="shared" si="7"/>
        <v>14</v>
      </c>
      <c r="T19" s="65">
        <f>VLOOKUP($A19,'Return Data'!$B$7:$R$1700,13,0)</f>
        <v>7.0667999999999997</v>
      </c>
      <c r="U19" s="66">
        <f t="shared" si="9"/>
        <v>13</v>
      </c>
      <c r="V19" s="65">
        <f>VLOOKUP($A19,'Return Data'!$B$7:$R$1700,17,0)</f>
        <v>7.8197999999999999</v>
      </c>
      <c r="W19" s="66">
        <f t="shared" si="10"/>
        <v>10</v>
      </c>
      <c r="X19" s="65">
        <f>VLOOKUP($A19,'Return Data'!$B$7:$R$1700,14,0)</f>
        <v>7.5449999999999999</v>
      </c>
      <c r="Y19" s="66">
        <f t="shared" si="11"/>
        <v>9</v>
      </c>
      <c r="Z19" s="65">
        <f>VLOOKUP($A19,'Return Data'!$B$7:$R$1700,16,0)</f>
        <v>8.0888000000000009</v>
      </c>
      <c r="AA19" s="67">
        <f t="shared" si="8"/>
        <v>12</v>
      </c>
    </row>
    <row r="20" spans="1:27" x14ac:dyDescent="0.3">
      <c r="A20" s="63" t="s">
        <v>1265</v>
      </c>
      <c r="B20" s="64">
        <f>VLOOKUP($A20,'Return Data'!$B$7:$R$1700,3,0)</f>
        <v>44041</v>
      </c>
      <c r="C20" s="65">
        <f>VLOOKUP($A20,'Return Data'!$B$7:$R$1700,4,0)</f>
        <v>31.447427628618598</v>
      </c>
      <c r="D20" s="65">
        <f>VLOOKUP($A20,'Return Data'!$B$7:$R$1700,5,0)</f>
        <v>2.0891999999999999</v>
      </c>
      <c r="E20" s="66">
        <f t="shared" si="0"/>
        <v>14</v>
      </c>
      <c r="F20" s="65">
        <f>VLOOKUP($A20,'Return Data'!$B$7:$R$1700,6,0)</f>
        <v>2.5426000000000002</v>
      </c>
      <c r="G20" s="66">
        <f t="shared" si="1"/>
        <v>19</v>
      </c>
      <c r="H20" s="65">
        <f>VLOOKUP($A20,'Return Data'!$B$7:$R$1700,7,0)</f>
        <v>2.7869999999999999</v>
      </c>
      <c r="I20" s="66">
        <f t="shared" si="2"/>
        <v>16</v>
      </c>
      <c r="J20" s="65">
        <f>VLOOKUP($A20,'Return Data'!$B$7:$R$1700,8,0)</f>
        <v>3.0127999999999999</v>
      </c>
      <c r="K20" s="66">
        <f t="shared" si="3"/>
        <v>17</v>
      </c>
      <c r="L20" s="65">
        <f>VLOOKUP($A20,'Return Data'!$B$7:$R$1700,9,0)</f>
        <v>4.8825000000000003</v>
      </c>
      <c r="M20" s="66">
        <f t="shared" si="4"/>
        <v>15</v>
      </c>
      <c r="N20" s="65">
        <f>VLOOKUP($A20,'Return Data'!$B$7:$R$1700,10,0)</f>
        <v>7.8330000000000002</v>
      </c>
      <c r="O20" s="66">
        <f t="shared" si="5"/>
        <v>13</v>
      </c>
      <c r="P20" s="65">
        <f>VLOOKUP($A20,'Return Data'!$B$7:$R$1700,11,0)</f>
        <v>7.4835000000000003</v>
      </c>
      <c r="Q20" s="66">
        <f t="shared" si="6"/>
        <v>12</v>
      </c>
      <c r="R20" s="65">
        <f>VLOOKUP($A20,'Return Data'!$B$7:$R$1700,12,0)</f>
        <v>7.0286999999999997</v>
      </c>
      <c r="S20" s="66">
        <f t="shared" si="7"/>
        <v>12</v>
      </c>
      <c r="T20" s="65">
        <f>VLOOKUP($A20,'Return Data'!$B$7:$R$1700,13,0)</f>
        <v>9.3603000000000005</v>
      </c>
      <c r="U20" s="66">
        <f t="shared" si="9"/>
        <v>1</v>
      </c>
      <c r="V20" s="65">
        <f>VLOOKUP($A20,'Return Data'!$B$7:$R$1700,17,0)</f>
        <v>8.2281999999999993</v>
      </c>
      <c r="W20" s="66">
        <f t="shared" si="10"/>
        <v>4</v>
      </c>
      <c r="X20" s="65">
        <f>VLOOKUP($A20,'Return Data'!$B$7:$R$1700,14,0)</f>
        <v>7.9481000000000002</v>
      </c>
      <c r="Y20" s="66">
        <f t="shared" si="11"/>
        <v>2</v>
      </c>
      <c r="Z20" s="65">
        <f>VLOOKUP($A20,'Return Data'!$B$7:$R$1700,16,0)</f>
        <v>8.5882000000000005</v>
      </c>
      <c r="AA20" s="67">
        <f t="shared" si="8"/>
        <v>2</v>
      </c>
    </row>
    <row r="21" spans="1:27" x14ac:dyDescent="0.3">
      <c r="A21" s="63" t="s">
        <v>1268</v>
      </c>
      <c r="B21" s="64">
        <f>VLOOKUP($A21,'Return Data'!$B$7:$R$1700,3,0)</f>
        <v>44041</v>
      </c>
      <c r="C21" s="65">
        <f>VLOOKUP($A21,'Return Data'!$B$7:$R$1700,4,0)</f>
        <v>3133.1233999999999</v>
      </c>
      <c r="D21" s="65">
        <f>VLOOKUP($A21,'Return Data'!$B$7:$R$1700,5,0)</f>
        <v>2.7134</v>
      </c>
      <c r="E21" s="66">
        <f t="shared" si="0"/>
        <v>8</v>
      </c>
      <c r="F21" s="65">
        <f>VLOOKUP($A21,'Return Data'!$B$7:$R$1700,6,0)</f>
        <v>3.6583999999999999</v>
      </c>
      <c r="G21" s="66">
        <f t="shared" si="1"/>
        <v>4</v>
      </c>
      <c r="H21" s="65">
        <f>VLOOKUP($A21,'Return Data'!$B$7:$R$1700,7,0)</f>
        <v>3.1974999999999998</v>
      </c>
      <c r="I21" s="66">
        <f t="shared" si="2"/>
        <v>9</v>
      </c>
      <c r="J21" s="65">
        <f>VLOOKUP($A21,'Return Data'!$B$7:$R$1700,8,0)</f>
        <v>3.6255999999999999</v>
      </c>
      <c r="K21" s="66">
        <f t="shared" si="3"/>
        <v>8</v>
      </c>
      <c r="L21" s="65">
        <f>VLOOKUP($A21,'Return Data'!$B$7:$R$1700,9,0)</f>
        <v>5.6058000000000003</v>
      </c>
      <c r="M21" s="66">
        <f t="shared" si="4"/>
        <v>11</v>
      </c>
      <c r="N21" s="65">
        <f>VLOOKUP($A21,'Return Data'!$B$7:$R$1700,10,0)</f>
        <v>8.1460000000000008</v>
      </c>
      <c r="O21" s="66">
        <f t="shared" si="5"/>
        <v>12</v>
      </c>
      <c r="P21" s="65">
        <f>VLOOKUP($A21,'Return Data'!$B$7:$R$1700,11,0)</f>
        <v>7.4619999999999997</v>
      </c>
      <c r="Q21" s="66">
        <f t="shared" si="6"/>
        <v>13</v>
      </c>
      <c r="R21" s="65">
        <f>VLOOKUP($A21,'Return Data'!$B$7:$R$1700,12,0)</f>
        <v>7.0491999999999999</v>
      </c>
      <c r="S21" s="66">
        <f t="shared" si="7"/>
        <v>11</v>
      </c>
      <c r="T21" s="65">
        <f>VLOOKUP($A21,'Return Data'!$B$7:$R$1700,13,0)</f>
        <v>7.3593999999999999</v>
      </c>
      <c r="U21" s="66">
        <f t="shared" si="9"/>
        <v>9</v>
      </c>
      <c r="V21" s="65">
        <f>VLOOKUP($A21,'Return Data'!$B$7:$R$1700,17,0)</f>
        <v>8.0396999999999998</v>
      </c>
      <c r="W21" s="66">
        <f t="shared" si="10"/>
        <v>6</v>
      </c>
      <c r="X21" s="65">
        <f>VLOOKUP($A21,'Return Data'!$B$7:$R$1700,14,0)</f>
        <v>7.7480000000000002</v>
      </c>
      <c r="Y21" s="66">
        <f t="shared" si="11"/>
        <v>5</v>
      </c>
      <c r="Z21" s="65">
        <f>VLOOKUP($A21,'Return Data'!$B$7:$R$1700,16,0)</f>
        <v>8.1502999999999997</v>
      </c>
      <c r="AA21" s="67">
        <f t="shared" si="8"/>
        <v>9</v>
      </c>
    </row>
    <row r="22" spans="1:27" x14ac:dyDescent="0.3">
      <c r="A22" s="63" t="s">
        <v>1269</v>
      </c>
      <c r="B22" s="64">
        <f>VLOOKUP($A22,'Return Data'!$B$7:$R$1700,3,0)</f>
        <v>44041</v>
      </c>
      <c r="C22" s="65">
        <f>VLOOKUP($A22,'Return Data'!$B$7:$R$1700,4,0)</f>
        <v>1026.7234000000001</v>
      </c>
      <c r="D22" s="65">
        <f>VLOOKUP($A22,'Return Data'!$B$7:$R$1700,5,0)</f>
        <v>2.1438000000000001</v>
      </c>
      <c r="E22" s="66">
        <f t="shared" si="0"/>
        <v>13</v>
      </c>
      <c r="F22" s="65">
        <f>VLOOKUP($A22,'Return Data'!$B$7:$R$1700,6,0)</f>
        <v>2.6543999999999999</v>
      </c>
      <c r="G22" s="66">
        <f t="shared" si="1"/>
        <v>16</v>
      </c>
      <c r="H22" s="65">
        <f>VLOOKUP($A22,'Return Data'!$B$7:$R$1700,7,0)</f>
        <v>2.8654000000000002</v>
      </c>
      <c r="I22" s="66">
        <f t="shared" si="2"/>
        <v>14</v>
      </c>
      <c r="J22" s="65">
        <f>VLOOKUP($A22,'Return Data'!$B$7:$R$1700,8,0)</f>
        <v>3.3641000000000001</v>
      </c>
      <c r="K22" s="66">
        <f t="shared" si="3"/>
        <v>11</v>
      </c>
      <c r="L22" s="65">
        <f>VLOOKUP($A22,'Return Data'!$B$7:$R$1700,9,0)</f>
        <v>5.5088999999999997</v>
      </c>
      <c r="M22" s="66">
        <f t="shared" si="4"/>
        <v>12</v>
      </c>
      <c r="N22" s="65">
        <f>VLOOKUP($A22,'Return Data'!$B$7:$R$1700,10,0)</f>
        <v>7.1421999999999999</v>
      </c>
      <c r="O22" s="66">
        <f t="shared" si="5"/>
        <v>15</v>
      </c>
      <c r="P22" s="65"/>
      <c r="Q22" s="66"/>
      <c r="R22" s="65"/>
      <c r="S22" s="66"/>
      <c r="T22" s="65"/>
      <c r="U22" s="66"/>
      <c r="V22" s="65"/>
      <c r="W22" s="66"/>
      <c r="X22" s="65"/>
      <c r="Y22" s="66"/>
      <c r="Z22" s="65">
        <f>VLOOKUP($A22,'Return Data'!$B$7:$R$1700,16,0)</f>
        <v>6.7268999999999997</v>
      </c>
      <c r="AA22" s="67">
        <f t="shared" si="8"/>
        <v>18</v>
      </c>
    </row>
    <row r="23" spans="1:27" x14ac:dyDescent="0.3">
      <c r="A23" s="63" t="s">
        <v>1272</v>
      </c>
      <c r="B23" s="64">
        <f>VLOOKUP($A23,'Return Data'!$B$7:$R$1700,3,0)</f>
        <v>44041</v>
      </c>
      <c r="C23" s="65">
        <f>VLOOKUP($A23,'Return Data'!$B$7:$R$1700,4,0)</f>
        <v>31.8843</v>
      </c>
      <c r="D23" s="65">
        <f>VLOOKUP($A23,'Return Data'!$B$7:$R$1700,5,0)</f>
        <v>4.1215999999999999</v>
      </c>
      <c r="E23" s="66">
        <f t="shared" si="0"/>
        <v>1</v>
      </c>
      <c r="F23" s="65">
        <f>VLOOKUP($A23,'Return Data'!$B$7:$R$1700,6,0)</f>
        <v>3.9401000000000002</v>
      </c>
      <c r="G23" s="66">
        <f t="shared" si="1"/>
        <v>2</v>
      </c>
      <c r="H23" s="65">
        <f>VLOOKUP($A23,'Return Data'!$B$7:$R$1700,7,0)</f>
        <v>3.9933999999999998</v>
      </c>
      <c r="I23" s="66">
        <f t="shared" si="2"/>
        <v>1</v>
      </c>
      <c r="J23" s="65">
        <f>VLOOKUP($A23,'Return Data'!$B$7:$R$1700,8,0)</f>
        <v>3.9882</v>
      </c>
      <c r="K23" s="66">
        <f t="shared" si="3"/>
        <v>3</v>
      </c>
      <c r="L23" s="65">
        <f>VLOOKUP($A23,'Return Data'!$B$7:$R$1700,9,0)</f>
        <v>3.9622999999999999</v>
      </c>
      <c r="M23" s="66">
        <f t="shared" si="4"/>
        <v>17</v>
      </c>
      <c r="N23" s="65">
        <f>VLOOKUP($A23,'Return Data'!$B$7:$R$1700,10,0)</f>
        <v>4.7104999999999997</v>
      </c>
      <c r="O23" s="66">
        <f t="shared" si="5"/>
        <v>17</v>
      </c>
      <c r="P23" s="65">
        <f>VLOOKUP($A23,'Return Data'!$B$7:$R$1700,11,0)</f>
        <v>5.0892999999999997</v>
      </c>
      <c r="Q23" s="66">
        <f t="shared" si="6"/>
        <v>16</v>
      </c>
      <c r="R23" s="65">
        <f>VLOOKUP($A23,'Return Data'!$B$7:$R$1700,12,0)</f>
        <v>5.6795</v>
      </c>
      <c r="S23" s="66">
        <f t="shared" si="7"/>
        <v>16</v>
      </c>
      <c r="T23" s="65">
        <f>VLOOKUP($A23,'Return Data'!$B$7:$R$1700,13,0)</f>
        <v>6.1349999999999998</v>
      </c>
      <c r="U23" s="66">
        <f t="shared" si="9"/>
        <v>15</v>
      </c>
      <c r="V23" s="65">
        <f>VLOOKUP($A23,'Return Data'!$B$7:$R$1700,17,0)</f>
        <v>7.1345999999999998</v>
      </c>
      <c r="W23" s="66">
        <f t="shared" si="10"/>
        <v>13</v>
      </c>
      <c r="X23" s="65">
        <f>VLOOKUP($A23,'Return Data'!$B$7:$R$1700,14,0)</f>
        <v>6.9882</v>
      </c>
      <c r="Y23" s="66">
        <f t="shared" si="11"/>
        <v>12</v>
      </c>
      <c r="Z23" s="65">
        <f>VLOOKUP($A23,'Return Data'!$B$7:$R$1700,16,0)</f>
        <v>8.3841000000000001</v>
      </c>
      <c r="AA23" s="67">
        <f t="shared" si="8"/>
        <v>5</v>
      </c>
    </row>
    <row r="24" spans="1:27" x14ac:dyDescent="0.3">
      <c r="A24" s="63" t="s">
        <v>1273</v>
      </c>
      <c r="B24" s="64">
        <f>VLOOKUP($A24,'Return Data'!$B$7:$R$1700,3,0)</f>
        <v>44041</v>
      </c>
      <c r="C24" s="65">
        <f>VLOOKUP($A24,'Return Data'!$B$7:$R$1700,4,0)</f>
        <v>33.250599999999999</v>
      </c>
      <c r="D24" s="65">
        <f>VLOOKUP($A24,'Return Data'!$B$7:$R$1700,5,0)</f>
        <v>2.7444999999999999</v>
      </c>
      <c r="E24" s="66">
        <f t="shared" si="0"/>
        <v>7</v>
      </c>
      <c r="F24" s="65">
        <f>VLOOKUP($A24,'Return Data'!$B$7:$R$1700,6,0)</f>
        <v>3.6242999999999999</v>
      </c>
      <c r="G24" s="66">
        <f t="shared" si="1"/>
        <v>5</v>
      </c>
      <c r="H24" s="65">
        <f>VLOOKUP($A24,'Return Data'!$B$7:$R$1700,7,0)</f>
        <v>3.7820999999999998</v>
      </c>
      <c r="I24" s="66">
        <f t="shared" si="2"/>
        <v>3</v>
      </c>
      <c r="J24" s="65">
        <f>VLOOKUP($A24,'Return Data'!$B$7:$R$1700,8,0)</f>
        <v>4.1702000000000004</v>
      </c>
      <c r="K24" s="66">
        <f t="shared" si="3"/>
        <v>1</v>
      </c>
      <c r="L24" s="65">
        <f>VLOOKUP($A24,'Return Data'!$B$7:$R$1700,9,0)</f>
        <v>6.1748000000000003</v>
      </c>
      <c r="M24" s="66">
        <f t="shared" si="4"/>
        <v>7</v>
      </c>
      <c r="N24" s="65">
        <f>VLOOKUP($A24,'Return Data'!$B$7:$R$1700,10,0)</f>
        <v>8.8914000000000009</v>
      </c>
      <c r="O24" s="66">
        <f t="shared" si="5"/>
        <v>9</v>
      </c>
      <c r="P24" s="65">
        <f>VLOOKUP($A24,'Return Data'!$B$7:$R$1700,11,0)</f>
        <v>7.6165000000000003</v>
      </c>
      <c r="Q24" s="66">
        <f t="shared" si="6"/>
        <v>9</v>
      </c>
      <c r="R24" s="65">
        <f>VLOOKUP($A24,'Return Data'!$B$7:$R$1700,12,0)</f>
        <v>7.2529000000000003</v>
      </c>
      <c r="S24" s="66">
        <f t="shared" si="7"/>
        <v>8</v>
      </c>
      <c r="T24" s="65">
        <f>VLOOKUP($A24,'Return Data'!$B$7:$R$1700,13,0)</f>
        <v>7.6516999999999999</v>
      </c>
      <c r="U24" s="66">
        <f t="shared" si="9"/>
        <v>5</v>
      </c>
      <c r="V24" s="65">
        <f>VLOOKUP($A24,'Return Data'!$B$7:$R$1700,17,0)</f>
        <v>8.1442999999999994</v>
      </c>
      <c r="W24" s="66">
        <f t="shared" si="10"/>
        <v>5</v>
      </c>
      <c r="X24" s="65">
        <f>VLOOKUP($A24,'Return Data'!$B$7:$R$1700,14,0)</f>
        <v>7.6923000000000004</v>
      </c>
      <c r="Y24" s="66">
        <f t="shared" si="11"/>
        <v>8</v>
      </c>
      <c r="Z24" s="65">
        <f>VLOOKUP($A24,'Return Data'!$B$7:$R$1700,16,0)</f>
        <v>8.5429999999999993</v>
      </c>
      <c r="AA24" s="67">
        <f t="shared" si="8"/>
        <v>3</v>
      </c>
    </row>
    <row r="25" spans="1:27" x14ac:dyDescent="0.3">
      <c r="A25" s="63" t="s">
        <v>1275</v>
      </c>
      <c r="B25" s="64">
        <f>VLOOKUP($A25,'Return Data'!$B$7:$R$1700,3,0)</f>
        <v>44041</v>
      </c>
      <c r="C25" s="65">
        <f>VLOOKUP($A25,'Return Data'!$B$7:$R$1700,4,0)</f>
        <v>11.436199999999999</v>
      </c>
      <c r="D25" s="65">
        <f>VLOOKUP($A25,'Return Data'!$B$7:$R$1700,5,0)</f>
        <v>3.5110999999999999</v>
      </c>
      <c r="E25" s="66">
        <f t="shared" si="0"/>
        <v>3</v>
      </c>
      <c r="F25" s="65">
        <f>VLOOKUP($A25,'Return Data'!$B$7:$R$1700,6,0)</f>
        <v>3.4485999999999999</v>
      </c>
      <c r="G25" s="66">
        <f t="shared" si="1"/>
        <v>7</v>
      </c>
      <c r="H25" s="65">
        <f>VLOOKUP($A25,'Return Data'!$B$7:$R$1700,7,0)</f>
        <v>3.3304999999999998</v>
      </c>
      <c r="I25" s="66">
        <f t="shared" si="2"/>
        <v>6</v>
      </c>
      <c r="J25" s="65">
        <f>VLOOKUP($A25,'Return Data'!$B$7:$R$1700,8,0)</f>
        <v>3.7898999999999998</v>
      </c>
      <c r="K25" s="66">
        <f t="shared" si="3"/>
        <v>6</v>
      </c>
      <c r="L25" s="65">
        <f>VLOOKUP($A25,'Return Data'!$B$7:$R$1700,9,0)</f>
        <v>4.5061999999999998</v>
      </c>
      <c r="M25" s="66">
        <f t="shared" si="4"/>
        <v>16</v>
      </c>
      <c r="N25" s="65">
        <f>VLOOKUP($A25,'Return Data'!$B$7:$R$1700,10,0)</f>
        <v>6.2910000000000004</v>
      </c>
      <c r="O25" s="66">
        <f t="shared" si="5"/>
        <v>16</v>
      </c>
      <c r="P25" s="65">
        <f>VLOOKUP($A25,'Return Data'!$B$7:$R$1700,11,0)</f>
        <v>6.3407999999999998</v>
      </c>
      <c r="Q25" s="66">
        <f t="shared" si="6"/>
        <v>15</v>
      </c>
      <c r="R25" s="65">
        <f>VLOOKUP($A25,'Return Data'!$B$7:$R$1700,12,0)</f>
        <v>6.1821999999999999</v>
      </c>
      <c r="S25" s="66">
        <f t="shared" si="7"/>
        <v>15</v>
      </c>
      <c r="T25" s="65">
        <f>VLOOKUP($A25,'Return Data'!$B$7:$R$1700,13,0)</f>
        <v>6.7183000000000002</v>
      </c>
      <c r="U25" s="66">
        <f t="shared" si="9"/>
        <v>14</v>
      </c>
      <c r="V25" s="65"/>
      <c r="W25" s="66"/>
      <c r="X25" s="65"/>
      <c r="Y25" s="66"/>
      <c r="Z25" s="65">
        <f>VLOOKUP($A25,'Return Data'!$B$7:$R$1700,16,0)</f>
        <v>7.5613000000000001</v>
      </c>
      <c r="AA25" s="67">
        <f t="shared" si="8"/>
        <v>16</v>
      </c>
    </row>
    <row r="26" spans="1:27" x14ac:dyDescent="0.3">
      <c r="A26" s="63" t="s">
        <v>1277</v>
      </c>
      <c r="B26" s="64">
        <f>VLOOKUP($A26,'Return Data'!$B$7:$R$1700,3,0)</f>
        <v>44041</v>
      </c>
      <c r="C26" s="65">
        <f>VLOOKUP($A26,'Return Data'!$B$7:$R$1700,4,0)</f>
        <v>3564.3951000000002</v>
      </c>
      <c r="D26" s="65">
        <f>VLOOKUP($A26,'Return Data'!$B$7:$R$1700,5,0)</f>
        <v>2.0266000000000002</v>
      </c>
      <c r="E26" s="66">
        <f t="shared" si="0"/>
        <v>16</v>
      </c>
      <c r="F26" s="65">
        <f>VLOOKUP($A26,'Return Data'!$B$7:$R$1700,6,0)</f>
        <v>3.3128000000000002</v>
      </c>
      <c r="G26" s="66">
        <f t="shared" si="1"/>
        <v>11</v>
      </c>
      <c r="H26" s="65">
        <f>VLOOKUP($A26,'Return Data'!$B$7:$R$1700,7,0)</f>
        <v>3.4474999999999998</v>
      </c>
      <c r="I26" s="66">
        <f t="shared" si="2"/>
        <v>5</v>
      </c>
      <c r="J26" s="65">
        <f>VLOOKUP($A26,'Return Data'!$B$7:$R$1700,8,0)</f>
        <v>3.6534</v>
      </c>
      <c r="K26" s="66">
        <f t="shared" si="3"/>
        <v>7</v>
      </c>
      <c r="L26" s="65">
        <f>VLOOKUP($A26,'Return Data'!$B$7:$R$1700,9,0)</f>
        <v>6.1962999999999999</v>
      </c>
      <c r="M26" s="66">
        <f t="shared" si="4"/>
        <v>6</v>
      </c>
      <c r="N26" s="65">
        <f>VLOOKUP($A26,'Return Data'!$B$7:$R$1700,10,0)</f>
        <v>9.5515000000000008</v>
      </c>
      <c r="O26" s="66">
        <f t="shared" si="5"/>
        <v>5</v>
      </c>
      <c r="P26" s="65">
        <f>VLOOKUP($A26,'Return Data'!$B$7:$R$1700,11,0)</f>
        <v>8.1591000000000005</v>
      </c>
      <c r="Q26" s="66">
        <f t="shared" si="6"/>
        <v>3</v>
      </c>
      <c r="R26" s="65">
        <f>VLOOKUP($A26,'Return Data'!$B$7:$R$1700,12,0)</f>
        <v>7.4236000000000004</v>
      </c>
      <c r="S26" s="66">
        <f t="shared" si="7"/>
        <v>4</v>
      </c>
      <c r="T26" s="65">
        <f>VLOOKUP($A26,'Return Data'!$B$7:$R$1700,13,0)</f>
        <v>7.5869</v>
      </c>
      <c r="U26" s="66">
        <f t="shared" si="9"/>
        <v>6</v>
      </c>
      <c r="V26" s="65">
        <f>VLOOKUP($A26,'Return Data'!$B$7:$R$1700,17,0)</f>
        <v>4.1654</v>
      </c>
      <c r="W26" s="66">
        <f t="shared" si="10"/>
        <v>15</v>
      </c>
      <c r="X26" s="65">
        <f>VLOOKUP($A26,'Return Data'!$B$7:$R$1700,14,0)</f>
        <v>5.1601999999999997</v>
      </c>
      <c r="Y26" s="66">
        <f t="shared" si="11"/>
        <v>15</v>
      </c>
      <c r="Z26" s="65">
        <f>VLOOKUP($A26,'Return Data'!$B$7:$R$1700,16,0)</f>
        <v>7.0892999999999997</v>
      </c>
      <c r="AA26" s="67">
        <f t="shared" si="8"/>
        <v>17</v>
      </c>
    </row>
    <row r="27" spans="1:27" x14ac:dyDescent="0.3">
      <c r="A27" s="63" t="s">
        <v>1279</v>
      </c>
      <c r="B27" s="64">
        <f>VLOOKUP($A27,'Return Data'!$B$7:$R$1700,3,0)</f>
        <v>44041</v>
      </c>
      <c r="C27" s="65">
        <f>VLOOKUP($A27,'Return Data'!$B$7:$R$1700,4,0)</f>
        <v>2330.5801999999999</v>
      </c>
      <c r="D27" s="65">
        <f>VLOOKUP($A27,'Return Data'!$B$7:$R$1700,5,0)</f>
        <v>3.3706</v>
      </c>
      <c r="E27" s="66">
        <f t="shared" si="0"/>
        <v>5</v>
      </c>
      <c r="F27" s="65">
        <f>VLOOKUP($A27,'Return Data'!$B$7:$R$1700,6,0)</f>
        <v>4.0338000000000003</v>
      </c>
      <c r="G27" s="66">
        <f t="shared" si="1"/>
        <v>1</v>
      </c>
      <c r="H27" s="65">
        <f>VLOOKUP($A27,'Return Data'!$B$7:$R$1700,7,0)</f>
        <v>3.8351000000000002</v>
      </c>
      <c r="I27" s="66">
        <f t="shared" si="2"/>
        <v>2</v>
      </c>
      <c r="J27" s="65">
        <f>VLOOKUP($A27,'Return Data'!$B$7:$R$1700,8,0)</f>
        <v>4.101</v>
      </c>
      <c r="K27" s="66">
        <f t="shared" si="3"/>
        <v>2</v>
      </c>
      <c r="L27" s="65">
        <f>VLOOKUP($A27,'Return Data'!$B$7:$R$1700,9,0)</f>
        <v>6.5595999999999997</v>
      </c>
      <c r="M27" s="66">
        <f t="shared" si="4"/>
        <v>3</v>
      </c>
      <c r="N27" s="65">
        <f>VLOOKUP($A27,'Return Data'!$B$7:$R$1700,10,0)</f>
        <v>8.8718000000000004</v>
      </c>
      <c r="O27" s="66">
        <f t="shared" si="5"/>
        <v>10</v>
      </c>
      <c r="P27" s="65">
        <f>VLOOKUP($A27,'Return Data'!$B$7:$R$1700,11,0)</f>
        <v>7.5937999999999999</v>
      </c>
      <c r="Q27" s="66">
        <f t="shared" si="6"/>
        <v>10</v>
      </c>
      <c r="R27" s="65">
        <f>VLOOKUP($A27,'Return Data'!$B$7:$R$1700,12,0)</f>
        <v>7.0655000000000001</v>
      </c>
      <c r="S27" s="66">
        <f t="shared" si="7"/>
        <v>9</v>
      </c>
      <c r="T27" s="65">
        <f>VLOOKUP($A27,'Return Data'!$B$7:$R$1700,13,0)</f>
        <v>7.3380999999999998</v>
      </c>
      <c r="U27" s="66">
        <f t="shared" si="9"/>
        <v>10</v>
      </c>
      <c r="V27" s="65">
        <f>VLOOKUP($A27,'Return Data'!$B$7:$R$1700,17,0)</f>
        <v>7.9951999999999996</v>
      </c>
      <c r="W27" s="66">
        <f t="shared" si="10"/>
        <v>8</v>
      </c>
      <c r="X27" s="65">
        <f>VLOOKUP($A27,'Return Data'!$B$7:$R$1700,14,0)</f>
        <v>7.7186000000000003</v>
      </c>
      <c r="Y27" s="66">
        <f t="shared" si="11"/>
        <v>6</v>
      </c>
      <c r="Z27" s="65">
        <f>VLOOKUP($A27,'Return Data'!$B$7:$R$1700,16,0)</f>
        <v>8.1553000000000004</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2.4053900000000001</v>
      </c>
      <c r="E29" s="74"/>
      <c r="F29" s="75">
        <f>AVERAGE(F8:F27)</f>
        <v>3.2107050000000008</v>
      </c>
      <c r="G29" s="74"/>
      <c r="H29" s="75">
        <f>AVERAGE(H8:H27)</f>
        <v>3.1465199999999998</v>
      </c>
      <c r="I29" s="74"/>
      <c r="J29" s="75">
        <f>AVERAGE(J8:J27)</f>
        <v>3.4439400000000004</v>
      </c>
      <c r="K29" s="74"/>
      <c r="L29" s="75">
        <f>AVERAGE(L8:L27)</f>
        <v>5.305345</v>
      </c>
      <c r="M29" s="74"/>
      <c r="N29" s="75">
        <f>AVERAGE(N8:N27)</f>
        <v>7.669550000000001</v>
      </c>
      <c r="O29" s="74"/>
      <c r="P29" s="75">
        <f>AVERAGE(P8:P27)</f>
        <v>7.0606368421052625</v>
      </c>
      <c r="Q29" s="74"/>
      <c r="R29" s="75">
        <f>AVERAGE(R8:R27)</f>
        <v>6.7269368421052631</v>
      </c>
      <c r="S29" s="74"/>
      <c r="T29" s="75">
        <f>AVERAGE(T8:T27)</f>
        <v>7.1202277777777789</v>
      </c>
      <c r="U29" s="74"/>
      <c r="V29" s="75">
        <f>AVERAGE(V8:V27)</f>
        <v>7.5679000000000007</v>
      </c>
      <c r="W29" s="74"/>
      <c r="X29" s="75">
        <f>AVERAGE(X8:X27)</f>
        <v>7.3581933333333343</v>
      </c>
      <c r="Y29" s="74"/>
      <c r="Z29" s="75">
        <f>AVERAGE(Z8:Z27)</f>
        <v>7.8617500000000025</v>
      </c>
      <c r="AA29" s="76"/>
    </row>
    <row r="30" spans="1:27" x14ac:dyDescent="0.3">
      <c r="A30" s="73" t="s">
        <v>28</v>
      </c>
      <c r="B30" s="74"/>
      <c r="C30" s="74"/>
      <c r="D30" s="75">
        <f>MIN(D8:D27)</f>
        <v>0.34620000000000001</v>
      </c>
      <c r="E30" s="74"/>
      <c r="F30" s="75">
        <f>MIN(F8:F27)</f>
        <v>2.4196</v>
      </c>
      <c r="G30" s="74"/>
      <c r="H30" s="75">
        <f>MIN(H8:H27)</f>
        <v>2.4382000000000001</v>
      </c>
      <c r="I30" s="74"/>
      <c r="J30" s="75">
        <f>MIN(J8:J27)</f>
        <v>2.6924000000000001</v>
      </c>
      <c r="K30" s="74"/>
      <c r="L30" s="75">
        <f>MIN(L8:L27)</f>
        <v>2.7044999999999999</v>
      </c>
      <c r="M30" s="74"/>
      <c r="N30" s="75">
        <f>MIN(N8:N27)</f>
        <v>2.7183000000000002</v>
      </c>
      <c r="O30" s="74"/>
      <c r="P30" s="75">
        <f>MIN(P8:P27)</f>
        <v>3.9847000000000001</v>
      </c>
      <c r="Q30" s="74"/>
      <c r="R30" s="75">
        <f>MIN(R8:R27)</f>
        <v>4.3411</v>
      </c>
      <c r="S30" s="74"/>
      <c r="T30" s="75">
        <f>MIN(T8:T27)</f>
        <v>4.5758999999999999</v>
      </c>
      <c r="U30" s="74"/>
      <c r="V30" s="75">
        <f>MIN(V8:V27)</f>
        <v>4.1654</v>
      </c>
      <c r="W30" s="74"/>
      <c r="X30" s="75">
        <f>MIN(X8:X27)</f>
        <v>5.1601999999999997</v>
      </c>
      <c r="Y30" s="74"/>
      <c r="Z30" s="75">
        <f>MIN(Z8:Z27)</f>
        <v>6.1009000000000002</v>
      </c>
      <c r="AA30" s="76"/>
    </row>
    <row r="31" spans="1:27" ht="15" thickBot="1" x14ac:dyDescent="0.35">
      <c r="A31" s="77" t="s">
        <v>29</v>
      </c>
      <c r="B31" s="78"/>
      <c r="C31" s="78"/>
      <c r="D31" s="79">
        <f>MAX(D8:D27)</f>
        <v>4.1215999999999999</v>
      </c>
      <c r="E31" s="78"/>
      <c r="F31" s="79">
        <f>MAX(F8:F27)</f>
        <v>4.0338000000000003</v>
      </c>
      <c r="G31" s="78"/>
      <c r="H31" s="79">
        <f>MAX(H8:H27)</f>
        <v>3.9933999999999998</v>
      </c>
      <c r="I31" s="78"/>
      <c r="J31" s="79">
        <f>MAX(J8:J27)</f>
        <v>4.1702000000000004</v>
      </c>
      <c r="K31" s="78"/>
      <c r="L31" s="79">
        <f>MAX(L8:L27)</f>
        <v>6.8723000000000001</v>
      </c>
      <c r="M31" s="78"/>
      <c r="N31" s="79">
        <f>MAX(N8:N27)</f>
        <v>10.1676</v>
      </c>
      <c r="O31" s="78"/>
      <c r="P31" s="79">
        <f>MAX(P8:P27)</f>
        <v>8.7856000000000005</v>
      </c>
      <c r="Q31" s="78"/>
      <c r="R31" s="79">
        <f>MAX(R8:R27)</f>
        <v>7.8639999999999999</v>
      </c>
      <c r="S31" s="78"/>
      <c r="T31" s="79">
        <f>MAX(T8:T27)</f>
        <v>9.3603000000000005</v>
      </c>
      <c r="U31" s="78"/>
      <c r="V31" s="79">
        <f>MAX(V8:V27)</f>
        <v>8.3416999999999994</v>
      </c>
      <c r="W31" s="78"/>
      <c r="X31" s="79">
        <f>MAX(X8:X27)</f>
        <v>7.9842000000000004</v>
      </c>
      <c r="Y31" s="78"/>
      <c r="Z31" s="79">
        <f>MAX(Z8:Z27)</f>
        <v>8.6170000000000009</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44041</v>
      </c>
      <c r="C8" s="65">
        <f>VLOOKUP($A8,'Return Data'!$B$7:$R$1700,4,0)</f>
        <v>277.26929999999999</v>
      </c>
      <c r="D8" s="65">
        <f>VLOOKUP($A8,'Return Data'!$B$7:$R$1700,5,0)</f>
        <v>2.4619</v>
      </c>
      <c r="E8" s="66">
        <f>RANK(D8,D$8:D$27,0)</f>
        <v>8</v>
      </c>
      <c r="F8" s="65">
        <f>VLOOKUP($A8,'Return Data'!$B$7:$R$1700,6,0)</f>
        <v>3.3820999999999999</v>
      </c>
      <c r="G8" s="66">
        <f>RANK(F8,F$8:F$27,0)</f>
        <v>6</v>
      </c>
      <c r="H8" s="65">
        <f>VLOOKUP($A8,'Return Data'!$B$7:$R$1700,7,0)</f>
        <v>3.0653000000000001</v>
      </c>
      <c r="I8" s="66">
        <f>RANK(H8,H$8:H$27,0)</f>
        <v>10</v>
      </c>
      <c r="J8" s="65">
        <f>VLOOKUP($A8,'Return Data'!$B$7:$R$1700,8,0)</f>
        <v>3.4611000000000001</v>
      </c>
      <c r="K8" s="66">
        <f>RANK(J8,J$8:J$27,0)</f>
        <v>8</v>
      </c>
      <c r="L8" s="65">
        <f>VLOOKUP($A8,'Return Data'!$B$7:$R$1700,9,0)</f>
        <v>6.7443</v>
      </c>
      <c r="M8" s="66">
        <f>RANK(L8,L$8:L$27,0)</f>
        <v>1</v>
      </c>
      <c r="N8" s="65">
        <f>VLOOKUP($A8,'Return Data'!$B$7:$R$1700,10,0)</f>
        <v>9.8001000000000005</v>
      </c>
      <c r="O8" s="66">
        <f>RANK(N8,N$8:N$27,0)</f>
        <v>2</v>
      </c>
      <c r="P8" s="65">
        <f>VLOOKUP($A8,'Return Data'!$B$7:$R$1700,11,0)</f>
        <v>8.4515999999999991</v>
      </c>
      <c r="Q8" s="66">
        <f>RANK(P8,P$8:P$27,0)</f>
        <v>2</v>
      </c>
      <c r="R8" s="65">
        <f>VLOOKUP($A8,'Return Data'!$B$7:$R$1700,12,0)</f>
        <v>7.6901000000000002</v>
      </c>
      <c r="S8" s="66">
        <f>RANK(R8,R$8:R$27,0)</f>
        <v>1</v>
      </c>
      <c r="T8" s="65">
        <f>VLOOKUP($A8,'Return Data'!$B$7:$R$1700,13,0)</f>
        <v>7.7988999999999997</v>
      </c>
      <c r="U8" s="66">
        <f>RANK(T8,T$8:T$27,0)</f>
        <v>3</v>
      </c>
      <c r="V8" s="65">
        <f>VLOOKUP($A8,'Return Data'!$B$7:$R$1700,17,0)</f>
        <v>8.2022999999999993</v>
      </c>
      <c r="W8" s="66">
        <f>RANK(V8,V$8:V$27,0)</f>
        <v>1</v>
      </c>
      <c r="X8" s="65">
        <f>VLOOKUP($A8,'Return Data'!$B$7:$R$1700,14,0)</f>
        <v>7.8479999999999999</v>
      </c>
      <c r="Y8" s="66">
        <f>RANK(X8,X$8:X$27,0)</f>
        <v>1</v>
      </c>
      <c r="Z8" s="65">
        <f>VLOOKUP($A8,'Return Data'!$B$7:$R$1700,16,0)</f>
        <v>7.1311999999999998</v>
      </c>
      <c r="AA8" s="67">
        <f>RANK(Z8,Z$8:Z$27,0)</f>
        <v>14</v>
      </c>
    </row>
    <row r="9" spans="1:27" x14ac:dyDescent="0.3">
      <c r="A9" s="63" t="s">
        <v>1244</v>
      </c>
      <c r="B9" s="64">
        <f>VLOOKUP($A9,'Return Data'!$B$7:$R$1700,3,0)</f>
        <v>44041</v>
      </c>
      <c r="C9" s="65">
        <f>VLOOKUP($A9,'Return Data'!$B$7:$R$1700,4,0)</f>
        <v>1075.1912</v>
      </c>
      <c r="D9" s="65">
        <f>VLOOKUP($A9,'Return Data'!$B$7:$R$1700,5,0)</f>
        <v>2.0709</v>
      </c>
      <c r="E9" s="66">
        <f t="shared" ref="E9:E27" si="0">RANK(D9,D$8:D$27,0)</f>
        <v>11</v>
      </c>
      <c r="F9" s="65">
        <f>VLOOKUP($A9,'Return Data'!$B$7:$R$1700,6,0)</f>
        <v>2.9580000000000002</v>
      </c>
      <c r="G9" s="66">
        <f t="shared" ref="G9:G27" si="1">RANK(F9,F$8:F$27,0)</f>
        <v>12</v>
      </c>
      <c r="H9" s="65">
        <f>VLOOKUP($A9,'Return Data'!$B$7:$R$1700,7,0)</f>
        <v>2.9487999999999999</v>
      </c>
      <c r="I9" s="66">
        <f t="shared" ref="I9:I27" si="2">RANK(H9,H$8:H$27,0)</f>
        <v>12</v>
      </c>
      <c r="J9" s="65">
        <f>VLOOKUP($A9,'Return Data'!$B$7:$R$1700,8,0)</f>
        <v>3.1646000000000001</v>
      </c>
      <c r="K9" s="66">
        <f t="shared" ref="K9:K27" si="3">RANK(J9,J$8:J$27,0)</f>
        <v>11</v>
      </c>
      <c r="L9" s="65">
        <f>VLOOKUP($A9,'Return Data'!$B$7:$R$1700,9,0)</f>
        <v>5.5035999999999996</v>
      </c>
      <c r="M9" s="66">
        <f t="shared" ref="M9:M27" si="4">RANK(L9,L$8:L$27,0)</f>
        <v>11</v>
      </c>
      <c r="N9" s="65">
        <f>VLOOKUP($A9,'Return Data'!$B$7:$R$1700,10,0)</f>
        <v>8.7861999999999991</v>
      </c>
      <c r="O9" s="66">
        <f t="shared" ref="O9:O27" si="5">RANK(N9,N$8:N$27,0)</f>
        <v>8</v>
      </c>
      <c r="P9" s="65">
        <f>VLOOKUP($A9,'Return Data'!$B$7:$R$1700,11,0)</f>
        <v>7.8056000000000001</v>
      </c>
      <c r="Q9" s="66">
        <f t="shared" ref="Q9:Q27" si="6">RANK(P9,P$8:P$27,0)</f>
        <v>6</v>
      </c>
      <c r="R9" s="65">
        <f>VLOOKUP($A9,'Return Data'!$B$7:$R$1700,12,0)</f>
        <v>7.3028000000000004</v>
      </c>
      <c r="S9" s="66">
        <f t="shared" ref="S9:S27" si="7">RANK(R9,R$8:R$27,0)</f>
        <v>3</v>
      </c>
      <c r="T9" s="65"/>
      <c r="U9" s="66"/>
      <c r="V9" s="65"/>
      <c r="W9" s="66"/>
      <c r="X9" s="65"/>
      <c r="Y9" s="66"/>
      <c r="Z9" s="65">
        <f>VLOOKUP($A9,'Return Data'!$B$7:$R$1700,16,0)</f>
        <v>7.6661000000000001</v>
      </c>
      <c r="AA9" s="67">
        <f t="shared" ref="AA9:AA27" si="8">RANK(Z9,Z$8:Z$27,0)</f>
        <v>7</v>
      </c>
    </row>
    <row r="10" spans="1:27" x14ac:dyDescent="0.3">
      <c r="A10" s="63" t="s">
        <v>1246</v>
      </c>
      <c r="B10" s="64">
        <f>VLOOKUP($A10,'Return Data'!$B$7:$R$1700,3,0)</f>
        <v>44041</v>
      </c>
      <c r="C10" s="65">
        <f>VLOOKUP($A10,'Return Data'!$B$7:$R$1700,4,0)</f>
        <v>1064.6789000000001</v>
      </c>
      <c r="D10" s="65">
        <f>VLOOKUP($A10,'Return Data'!$B$7:$R$1700,5,0)</f>
        <v>0.49709999999999999</v>
      </c>
      <c r="E10" s="66">
        <f t="shared" si="0"/>
        <v>19</v>
      </c>
      <c r="F10" s="65">
        <f>VLOOKUP($A10,'Return Data'!$B$7:$R$1700,6,0)</f>
        <v>2.0891000000000002</v>
      </c>
      <c r="G10" s="66">
        <f t="shared" si="1"/>
        <v>19</v>
      </c>
      <c r="H10" s="65">
        <f>VLOOKUP($A10,'Return Data'!$B$7:$R$1700,7,0)</f>
        <v>2.1078000000000001</v>
      </c>
      <c r="I10" s="66">
        <f t="shared" si="2"/>
        <v>19</v>
      </c>
      <c r="J10" s="65">
        <f>VLOOKUP($A10,'Return Data'!$B$7:$R$1700,8,0)</f>
        <v>2.3620000000000001</v>
      </c>
      <c r="K10" s="66">
        <f t="shared" si="3"/>
        <v>19</v>
      </c>
      <c r="L10" s="65">
        <f>VLOOKUP($A10,'Return Data'!$B$7:$R$1700,9,0)</f>
        <v>2.3738999999999999</v>
      </c>
      <c r="M10" s="66">
        <f t="shared" si="4"/>
        <v>20</v>
      </c>
      <c r="N10" s="65">
        <f>VLOOKUP($A10,'Return Data'!$B$7:$R$1700,10,0)</f>
        <v>3.1006</v>
      </c>
      <c r="O10" s="66">
        <f t="shared" si="5"/>
        <v>19</v>
      </c>
      <c r="P10" s="65">
        <f>VLOOKUP($A10,'Return Data'!$B$7:$R$1700,11,0)</f>
        <v>4.5118</v>
      </c>
      <c r="Q10" s="66">
        <f t="shared" si="6"/>
        <v>17</v>
      </c>
      <c r="R10" s="65">
        <f>VLOOKUP($A10,'Return Data'!$B$7:$R$1700,12,0)</f>
        <v>4.7683</v>
      </c>
      <c r="S10" s="66">
        <f t="shared" si="7"/>
        <v>17</v>
      </c>
      <c r="T10" s="65">
        <f>VLOOKUP($A10,'Return Data'!$B$7:$R$1700,13,0)</f>
        <v>5.4459</v>
      </c>
      <c r="U10" s="66">
        <f t="shared" ref="U10:U27" si="9">RANK(T10,T$8:T$27,0)</f>
        <v>16</v>
      </c>
      <c r="V10" s="65"/>
      <c r="W10" s="66"/>
      <c r="X10" s="65"/>
      <c r="Y10" s="66"/>
      <c r="Z10" s="65">
        <f>VLOOKUP($A10,'Return Data'!$B$7:$R$1700,16,0)</f>
        <v>5.7961999999999998</v>
      </c>
      <c r="AA10" s="67">
        <f t="shared" si="8"/>
        <v>20</v>
      </c>
    </row>
    <row r="11" spans="1:27" x14ac:dyDescent="0.3">
      <c r="A11" s="63" t="s">
        <v>1248</v>
      </c>
      <c r="B11" s="64">
        <f>VLOOKUP($A11,'Return Data'!$B$7:$R$1700,3,0)</f>
        <v>44041</v>
      </c>
      <c r="C11" s="65">
        <f>VLOOKUP($A11,'Return Data'!$B$7:$R$1700,4,0)</f>
        <v>40.3247</v>
      </c>
      <c r="D11" s="65">
        <f>VLOOKUP($A11,'Return Data'!$B$7:$R$1700,5,0)</f>
        <v>0.72409999999999997</v>
      </c>
      <c r="E11" s="66">
        <f t="shared" si="0"/>
        <v>18</v>
      </c>
      <c r="F11" s="65">
        <f>VLOOKUP($A11,'Return Data'!$B$7:$R$1700,6,0)</f>
        <v>2.6983999999999999</v>
      </c>
      <c r="G11" s="66">
        <f t="shared" si="1"/>
        <v>13</v>
      </c>
      <c r="H11" s="65">
        <f>VLOOKUP($A11,'Return Data'!$B$7:$R$1700,7,0)</f>
        <v>2.5097999999999998</v>
      </c>
      <c r="I11" s="66">
        <f t="shared" si="2"/>
        <v>14</v>
      </c>
      <c r="J11" s="65">
        <f>VLOOKUP($A11,'Return Data'!$B$7:$R$1700,8,0)</f>
        <v>3.133</v>
      </c>
      <c r="K11" s="66">
        <f t="shared" si="3"/>
        <v>12</v>
      </c>
      <c r="L11" s="65">
        <f>VLOOKUP($A11,'Return Data'!$B$7:$R$1700,9,0)</f>
        <v>6.0095999999999998</v>
      </c>
      <c r="M11" s="66">
        <f t="shared" si="4"/>
        <v>6</v>
      </c>
      <c r="N11" s="65">
        <f>VLOOKUP($A11,'Return Data'!$B$7:$R$1700,10,0)</f>
        <v>9.5177999999999994</v>
      </c>
      <c r="O11" s="66">
        <f t="shared" si="5"/>
        <v>3</v>
      </c>
      <c r="P11" s="65">
        <f>VLOOKUP($A11,'Return Data'!$B$7:$R$1700,11,0)</f>
        <v>7.5162000000000004</v>
      </c>
      <c r="Q11" s="66">
        <f t="shared" si="6"/>
        <v>8</v>
      </c>
      <c r="R11" s="65">
        <f>VLOOKUP($A11,'Return Data'!$B$7:$R$1700,12,0)</f>
        <v>6.8270999999999997</v>
      </c>
      <c r="S11" s="66">
        <f t="shared" si="7"/>
        <v>10</v>
      </c>
      <c r="T11" s="65">
        <f>VLOOKUP($A11,'Return Data'!$B$7:$R$1700,13,0)</f>
        <v>7.1780999999999997</v>
      </c>
      <c r="U11" s="66">
        <f t="shared" si="9"/>
        <v>9</v>
      </c>
      <c r="V11" s="65">
        <f>VLOOKUP($A11,'Return Data'!$B$7:$R$1700,17,0)</f>
        <v>7.6904000000000003</v>
      </c>
      <c r="W11" s="66">
        <f t="shared" ref="W11:W27" si="10">RANK(V11,V$8:V$27,0)</f>
        <v>9</v>
      </c>
      <c r="X11" s="65">
        <f>VLOOKUP($A11,'Return Data'!$B$7:$R$1700,14,0)</f>
        <v>7.2291999999999996</v>
      </c>
      <c r="Y11" s="66">
        <f t="shared" ref="Y11:Y27" si="11">RANK(X11,X$8:X$27,0)</f>
        <v>9</v>
      </c>
      <c r="Z11" s="65">
        <f>VLOOKUP($A11,'Return Data'!$B$7:$R$1700,16,0)</f>
        <v>6.9184999999999999</v>
      </c>
      <c r="AA11" s="67">
        <f t="shared" si="8"/>
        <v>16</v>
      </c>
    </row>
    <row r="12" spans="1:27" x14ac:dyDescent="0.3">
      <c r="A12" s="63" t="s">
        <v>1249</v>
      </c>
      <c r="B12" s="64">
        <f>VLOOKUP($A12,'Return Data'!$B$7:$R$1700,3,0)</f>
        <v>44041</v>
      </c>
      <c r="C12" s="65">
        <f>VLOOKUP($A12,'Return Data'!$B$7:$R$1700,4,0)</f>
        <v>38.019799999999996</v>
      </c>
      <c r="D12" s="65">
        <f>VLOOKUP($A12,'Return Data'!$B$7:$R$1700,5,0)</f>
        <v>3.8405</v>
      </c>
      <c r="E12" s="66">
        <f t="shared" si="0"/>
        <v>2</v>
      </c>
      <c r="F12" s="65">
        <f>VLOOKUP($A12,'Return Data'!$B$7:$R$1700,6,0)</f>
        <v>3.1695000000000002</v>
      </c>
      <c r="G12" s="66">
        <f t="shared" si="1"/>
        <v>9</v>
      </c>
      <c r="H12" s="65">
        <f>VLOOKUP($A12,'Return Data'!$B$7:$R$1700,7,0)</f>
        <v>3.3348</v>
      </c>
      <c r="I12" s="66">
        <f t="shared" si="2"/>
        <v>3</v>
      </c>
      <c r="J12" s="65">
        <f>VLOOKUP($A12,'Return Data'!$B$7:$R$1700,8,0)</f>
        <v>3.6395</v>
      </c>
      <c r="K12" s="66">
        <f t="shared" si="3"/>
        <v>5</v>
      </c>
      <c r="L12" s="65">
        <f>VLOOKUP($A12,'Return Data'!$B$7:$R$1700,9,0)</f>
        <v>6.4016999999999999</v>
      </c>
      <c r="M12" s="66">
        <f t="shared" si="4"/>
        <v>4</v>
      </c>
      <c r="N12" s="65">
        <f>VLOOKUP($A12,'Return Data'!$B$7:$R$1700,10,0)</f>
        <v>8.8338000000000001</v>
      </c>
      <c r="O12" s="66">
        <f t="shared" si="5"/>
        <v>7</v>
      </c>
      <c r="P12" s="65">
        <f>VLOOKUP($A12,'Return Data'!$B$7:$R$1700,11,0)</f>
        <v>7.8685999999999998</v>
      </c>
      <c r="Q12" s="66">
        <f t="shared" si="6"/>
        <v>5</v>
      </c>
      <c r="R12" s="65">
        <f>VLOOKUP($A12,'Return Data'!$B$7:$R$1700,12,0)</f>
        <v>7.2390999999999996</v>
      </c>
      <c r="S12" s="66">
        <f t="shared" si="7"/>
        <v>6</v>
      </c>
      <c r="T12" s="65">
        <f>VLOOKUP($A12,'Return Data'!$B$7:$R$1700,13,0)</f>
        <v>7.6661000000000001</v>
      </c>
      <c r="U12" s="66">
        <f t="shared" si="9"/>
        <v>4</v>
      </c>
      <c r="V12" s="65">
        <f>VLOOKUP($A12,'Return Data'!$B$7:$R$1700,17,0)</f>
        <v>8.1536000000000008</v>
      </c>
      <c r="W12" s="66">
        <f t="shared" si="10"/>
        <v>2</v>
      </c>
      <c r="X12" s="65">
        <f>VLOOKUP($A12,'Return Data'!$B$7:$R$1700,14,0)</f>
        <v>7.6852</v>
      </c>
      <c r="Y12" s="66">
        <f t="shared" si="11"/>
        <v>2</v>
      </c>
      <c r="Z12" s="65">
        <f>VLOOKUP($A12,'Return Data'!$B$7:$R$1700,16,0)</f>
        <v>7.4969000000000001</v>
      </c>
      <c r="AA12" s="67">
        <f t="shared" si="8"/>
        <v>9</v>
      </c>
    </row>
    <row r="13" spans="1:27" x14ac:dyDescent="0.3">
      <c r="A13" s="63" t="s">
        <v>1251</v>
      </c>
      <c r="B13" s="64">
        <f>VLOOKUP($A13,'Return Data'!$B$7:$R$1700,3,0)</f>
        <v>44041</v>
      </c>
      <c r="C13" s="65">
        <f>VLOOKUP($A13,'Return Data'!$B$7:$R$1700,4,0)</f>
        <v>4304.0505000000003</v>
      </c>
      <c r="D13" s="65">
        <f>VLOOKUP($A13,'Return Data'!$B$7:$R$1700,5,0)</f>
        <v>1.4705999999999999</v>
      </c>
      <c r="E13" s="66">
        <f t="shared" si="0"/>
        <v>15</v>
      </c>
      <c r="F13" s="65">
        <f>VLOOKUP($A13,'Return Data'!$B$7:$R$1700,6,0)</f>
        <v>3.2587999999999999</v>
      </c>
      <c r="G13" s="66">
        <f t="shared" si="1"/>
        <v>8</v>
      </c>
      <c r="H13" s="65">
        <f>VLOOKUP($A13,'Return Data'!$B$7:$R$1700,7,0)</f>
        <v>3.085</v>
      </c>
      <c r="I13" s="66">
        <f t="shared" si="2"/>
        <v>9</v>
      </c>
      <c r="J13" s="65">
        <f>VLOOKUP($A13,'Return Data'!$B$7:$R$1700,8,0)</f>
        <v>3.6778</v>
      </c>
      <c r="K13" s="66">
        <f t="shared" si="3"/>
        <v>4</v>
      </c>
      <c r="L13" s="65">
        <f>VLOOKUP($A13,'Return Data'!$B$7:$R$1700,9,0)</f>
        <v>6.6582999999999997</v>
      </c>
      <c r="M13" s="66">
        <f t="shared" si="4"/>
        <v>2</v>
      </c>
      <c r="N13" s="65">
        <f>VLOOKUP($A13,'Return Data'!$B$7:$R$1700,10,0)</f>
        <v>9.9908999999999999</v>
      </c>
      <c r="O13" s="66">
        <f t="shared" si="5"/>
        <v>1</v>
      </c>
      <c r="P13" s="65">
        <f>VLOOKUP($A13,'Return Data'!$B$7:$R$1700,11,0)</f>
        <v>8.5920000000000005</v>
      </c>
      <c r="Q13" s="66">
        <f t="shared" si="6"/>
        <v>1</v>
      </c>
      <c r="R13" s="65">
        <f>VLOOKUP($A13,'Return Data'!$B$7:$R$1700,12,0)</f>
        <v>7.6626000000000003</v>
      </c>
      <c r="S13" s="66">
        <f t="shared" si="7"/>
        <v>2</v>
      </c>
      <c r="T13" s="65">
        <f>VLOOKUP($A13,'Return Data'!$B$7:$R$1700,13,0)</f>
        <v>7.8452000000000002</v>
      </c>
      <c r="U13" s="66">
        <f t="shared" si="9"/>
        <v>2</v>
      </c>
      <c r="V13" s="65">
        <f>VLOOKUP($A13,'Return Data'!$B$7:$R$1700,17,0)</f>
        <v>8.1023999999999994</v>
      </c>
      <c r="W13" s="66">
        <f t="shared" si="10"/>
        <v>3</v>
      </c>
      <c r="X13" s="65">
        <f>VLOOKUP($A13,'Return Data'!$B$7:$R$1700,14,0)</f>
        <v>7.6422999999999996</v>
      </c>
      <c r="Y13" s="66">
        <f t="shared" si="11"/>
        <v>3</v>
      </c>
      <c r="Z13" s="65">
        <f>VLOOKUP($A13,'Return Data'!$B$7:$R$1700,16,0)</f>
        <v>7.2896000000000001</v>
      </c>
      <c r="AA13" s="67">
        <f t="shared" si="8"/>
        <v>13</v>
      </c>
    </row>
    <row r="14" spans="1:27" x14ac:dyDescent="0.3">
      <c r="A14" s="63" t="s">
        <v>1253</v>
      </c>
      <c r="B14" s="64">
        <f>VLOOKUP($A14,'Return Data'!$B$7:$R$1700,3,0)</f>
        <v>44041</v>
      </c>
      <c r="C14" s="65">
        <f>VLOOKUP($A14,'Return Data'!$B$7:$R$1700,4,0)</f>
        <v>285.51589999999999</v>
      </c>
      <c r="D14" s="65">
        <f>VLOOKUP($A14,'Return Data'!$B$7:$R$1700,5,0)</f>
        <v>1.9177</v>
      </c>
      <c r="E14" s="66">
        <f t="shared" si="0"/>
        <v>12</v>
      </c>
      <c r="F14" s="65">
        <f>VLOOKUP($A14,'Return Data'!$B$7:$R$1700,6,0)</f>
        <v>3.2639</v>
      </c>
      <c r="G14" s="66">
        <f t="shared" si="1"/>
        <v>7</v>
      </c>
      <c r="H14" s="65">
        <f>VLOOKUP($A14,'Return Data'!$B$7:$R$1700,7,0)</f>
        <v>3.1101999999999999</v>
      </c>
      <c r="I14" s="66">
        <f t="shared" si="2"/>
        <v>7</v>
      </c>
      <c r="J14" s="65">
        <f>VLOOKUP($A14,'Return Data'!$B$7:$R$1700,8,0)</f>
        <v>3.4030999999999998</v>
      </c>
      <c r="K14" s="66">
        <f t="shared" si="3"/>
        <v>10</v>
      </c>
      <c r="L14" s="65">
        <f>VLOOKUP($A14,'Return Data'!$B$7:$R$1700,9,0)</f>
        <v>5.9641999999999999</v>
      </c>
      <c r="M14" s="66">
        <f t="shared" si="4"/>
        <v>7</v>
      </c>
      <c r="N14" s="65">
        <f>VLOOKUP($A14,'Return Data'!$B$7:$R$1700,10,0)</f>
        <v>9.4529999999999994</v>
      </c>
      <c r="O14" s="66">
        <f t="shared" si="5"/>
        <v>4</v>
      </c>
      <c r="P14" s="65">
        <f>VLOOKUP($A14,'Return Data'!$B$7:$R$1700,11,0)</f>
        <v>7.9504999999999999</v>
      </c>
      <c r="Q14" s="66">
        <f t="shared" si="6"/>
        <v>4</v>
      </c>
      <c r="R14" s="65">
        <f>VLOOKUP($A14,'Return Data'!$B$7:$R$1700,12,0)</f>
        <v>7.2599</v>
      </c>
      <c r="S14" s="66">
        <f t="shared" si="7"/>
        <v>5</v>
      </c>
      <c r="T14" s="65">
        <f>VLOOKUP($A14,'Return Data'!$B$7:$R$1700,13,0)</f>
        <v>7.4554999999999998</v>
      </c>
      <c r="U14" s="66">
        <f t="shared" si="9"/>
        <v>5</v>
      </c>
      <c r="V14" s="65">
        <f>VLOOKUP($A14,'Return Data'!$B$7:$R$1700,17,0)</f>
        <v>7.8807999999999998</v>
      </c>
      <c r="W14" s="66">
        <f t="shared" si="10"/>
        <v>5</v>
      </c>
      <c r="X14" s="65">
        <f>VLOOKUP($A14,'Return Data'!$B$7:$R$1700,14,0)</f>
        <v>7.5902000000000003</v>
      </c>
      <c r="Y14" s="66">
        <f t="shared" si="11"/>
        <v>6</v>
      </c>
      <c r="Z14" s="65">
        <f>VLOOKUP($A14,'Return Data'!$B$7:$R$1700,16,0)</f>
        <v>7.5560999999999998</v>
      </c>
      <c r="AA14" s="67">
        <f t="shared" si="8"/>
        <v>8</v>
      </c>
    </row>
    <row r="15" spans="1:27" x14ac:dyDescent="0.3">
      <c r="A15" s="63" t="s">
        <v>1256</v>
      </c>
      <c r="B15" s="64">
        <f>VLOOKUP($A15,'Return Data'!$B$7:$R$1700,3,0)</f>
        <v>44041</v>
      </c>
      <c r="C15" s="65">
        <f>VLOOKUP($A15,'Return Data'!$B$7:$R$1700,4,0)</f>
        <v>31.29</v>
      </c>
      <c r="D15" s="65">
        <f>VLOOKUP($A15,'Return Data'!$B$7:$R$1700,5,0)</f>
        <v>1.3998999999999999</v>
      </c>
      <c r="E15" s="66">
        <f t="shared" si="0"/>
        <v>16</v>
      </c>
      <c r="F15" s="65">
        <f>VLOOKUP($A15,'Return Data'!$B$7:$R$1700,6,0)</f>
        <v>2.4037999999999999</v>
      </c>
      <c r="G15" s="66">
        <f t="shared" si="1"/>
        <v>16</v>
      </c>
      <c r="H15" s="65">
        <f>VLOOKUP($A15,'Return Data'!$B$7:$R$1700,7,0)</f>
        <v>2.2673000000000001</v>
      </c>
      <c r="I15" s="66">
        <f t="shared" si="2"/>
        <v>18</v>
      </c>
      <c r="J15" s="65">
        <f>VLOOKUP($A15,'Return Data'!$B$7:$R$1700,8,0)</f>
        <v>2.3016999999999999</v>
      </c>
      <c r="K15" s="66">
        <f t="shared" si="3"/>
        <v>20</v>
      </c>
      <c r="L15" s="65">
        <f>VLOOKUP($A15,'Return Data'!$B$7:$R$1700,9,0)</f>
        <v>4.6212999999999997</v>
      </c>
      <c r="M15" s="66">
        <f t="shared" si="4"/>
        <v>13</v>
      </c>
      <c r="N15" s="65">
        <f>VLOOKUP($A15,'Return Data'!$B$7:$R$1700,10,0)</f>
        <v>7.7350000000000003</v>
      </c>
      <c r="O15" s="66">
        <f t="shared" si="5"/>
        <v>12</v>
      </c>
      <c r="P15" s="65">
        <f>VLOOKUP($A15,'Return Data'!$B$7:$R$1700,11,0)</f>
        <v>6.7134</v>
      </c>
      <c r="Q15" s="66">
        <f t="shared" si="6"/>
        <v>14</v>
      </c>
      <c r="R15" s="65">
        <f>VLOOKUP($A15,'Return Data'!$B$7:$R$1700,12,0)</f>
        <v>6.1886000000000001</v>
      </c>
      <c r="S15" s="66">
        <f t="shared" si="7"/>
        <v>14</v>
      </c>
      <c r="T15" s="65">
        <f>VLOOKUP($A15,'Return Data'!$B$7:$R$1700,13,0)</f>
        <v>6.3223000000000003</v>
      </c>
      <c r="U15" s="66">
        <f t="shared" si="9"/>
        <v>14</v>
      </c>
      <c r="V15" s="65">
        <f>VLOOKUP($A15,'Return Data'!$B$7:$R$1700,17,0)</f>
        <v>6.7198000000000002</v>
      </c>
      <c r="W15" s="66">
        <f t="shared" si="10"/>
        <v>13</v>
      </c>
      <c r="X15" s="65">
        <f>VLOOKUP($A15,'Return Data'!$B$7:$R$1700,14,0)</f>
        <v>6.2301000000000002</v>
      </c>
      <c r="Y15" s="66">
        <f t="shared" si="11"/>
        <v>13</v>
      </c>
      <c r="Z15" s="65">
        <f>VLOOKUP($A15,'Return Data'!$B$7:$R$1700,16,0)</f>
        <v>6.7534999999999998</v>
      </c>
      <c r="AA15" s="67">
        <f t="shared" si="8"/>
        <v>17</v>
      </c>
    </row>
    <row r="16" spans="1:27" x14ac:dyDescent="0.3">
      <c r="A16" s="63" t="s">
        <v>1258</v>
      </c>
      <c r="B16" s="64">
        <f>VLOOKUP($A16,'Return Data'!$B$7:$R$1700,3,0)</f>
        <v>44041</v>
      </c>
      <c r="C16" s="65">
        <f>VLOOKUP($A16,'Return Data'!$B$7:$R$1700,4,0)</f>
        <v>1126.3635999999999</v>
      </c>
      <c r="D16" s="65">
        <f>VLOOKUP($A16,'Return Data'!$B$7:$R$1700,5,0)</f>
        <v>2.6574</v>
      </c>
      <c r="E16" s="66">
        <f t="shared" si="0"/>
        <v>6</v>
      </c>
      <c r="F16" s="65">
        <f>VLOOKUP($A16,'Return Data'!$B$7:$R$1700,6,0)</f>
        <v>2.6776</v>
      </c>
      <c r="G16" s="66">
        <f t="shared" si="1"/>
        <v>14</v>
      </c>
      <c r="H16" s="65">
        <f>VLOOKUP($A16,'Return Data'!$B$7:$R$1700,7,0)</f>
        <v>2.6743000000000001</v>
      </c>
      <c r="I16" s="66">
        <f t="shared" si="2"/>
        <v>13</v>
      </c>
      <c r="J16" s="65">
        <f>VLOOKUP($A16,'Return Data'!$B$7:$R$1700,8,0)</f>
        <v>2.665</v>
      </c>
      <c r="K16" s="66">
        <f t="shared" si="3"/>
        <v>15</v>
      </c>
      <c r="L16" s="65">
        <f>VLOOKUP($A16,'Return Data'!$B$7:$R$1700,9,0)</f>
        <v>2.5985</v>
      </c>
      <c r="M16" s="66">
        <f t="shared" si="4"/>
        <v>19</v>
      </c>
      <c r="N16" s="65">
        <f>VLOOKUP($A16,'Return Data'!$B$7:$R$1700,10,0)</f>
        <v>2.5867</v>
      </c>
      <c r="O16" s="66">
        <f t="shared" si="5"/>
        <v>20</v>
      </c>
      <c r="P16" s="65">
        <f>VLOOKUP($A16,'Return Data'!$B$7:$R$1700,11,0)</f>
        <v>3.8574999999999999</v>
      </c>
      <c r="Q16" s="66">
        <f t="shared" si="6"/>
        <v>19</v>
      </c>
      <c r="R16" s="65">
        <f>VLOOKUP($A16,'Return Data'!$B$7:$R$1700,12,0)</f>
        <v>4.6005000000000003</v>
      </c>
      <c r="S16" s="66">
        <f t="shared" si="7"/>
        <v>18</v>
      </c>
      <c r="T16" s="65">
        <f>VLOOKUP($A16,'Return Data'!$B$7:$R$1700,13,0)</f>
        <v>5.3422000000000001</v>
      </c>
      <c r="U16" s="66">
        <f t="shared" si="9"/>
        <v>17</v>
      </c>
      <c r="V16" s="65"/>
      <c r="W16" s="66"/>
      <c r="X16" s="65"/>
      <c r="Y16" s="66"/>
      <c r="Z16" s="65">
        <f>VLOOKUP($A16,'Return Data'!$B$7:$R$1700,16,0)</f>
        <v>6.5948000000000002</v>
      </c>
      <c r="AA16" s="67">
        <f t="shared" si="8"/>
        <v>18</v>
      </c>
    </row>
    <row r="17" spans="1:27" x14ac:dyDescent="0.3">
      <c r="A17" s="63" t="s">
        <v>1259</v>
      </c>
      <c r="B17" s="64">
        <f>VLOOKUP($A17,'Return Data'!$B$7:$R$1700,3,0)</f>
        <v>44041</v>
      </c>
      <c r="C17" s="65">
        <f>VLOOKUP($A17,'Return Data'!$B$7:$R$1700,4,0)</f>
        <v>2336.4117000000001</v>
      </c>
      <c r="D17" s="65">
        <f>VLOOKUP($A17,'Return Data'!$B$7:$R$1700,5,0)</f>
        <v>-3.0999999999999999E-3</v>
      </c>
      <c r="E17" s="66">
        <f t="shared" si="0"/>
        <v>20</v>
      </c>
      <c r="F17" s="65">
        <f>VLOOKUP($A17,'Return Data'!$B$7:$R$1700,6,0)</f>
        <v>2.2059000000000002</v>
      </c>
      <c r="G17" s="66">
        <f t="shared" si="1"/>
        <v>17</v>
      </c>
      <c r="H17" s="65">
        <f>VLOOKUP($A17,'Return Data'!$B$7:$R$1700,7,0)</f>
        <v>2.2917000000000001</v>
      </c>
      <c r="I17" s="66">
        <f t="shared" si="2"/>
        <v>17</v>
      </c>
      <c r="J17" s="65">
        <f>VLOOKUP($A17,'Return Data'!$B$7:$R$1700,8,0)</f>
        <v>2.8772000000000002</v>
      </c>
      <c r="K17" s="66">
        <f t="shared" si="3"/>
        <v>14</v>
      </c>
      <c r="L17" s="65">
        <f>VLOOKUP($A17,'Return Data'!$B$7:$R$1700,9,0)</f>
        <v>4.8022</v>
      </c>
      <c r="M17" s="66">
        <f t="shared" si="4"/>
        <v>12</v>
      </c>
      <c r="N17" s="65">
        <f>VLOOKUP($A17,'Return Data'!$B$7:$R$1700,10,0)</f>
        <v>9.0005000000000006</v>
      </c>
      <c r="O17" s="66">
        <f t="shared" si="5"/>
        <v>6</v>
      </c>
      <c r="P17" s="65">
        <f>VLOOKUP($A17,'Return Data'!$B$7:$R$1700,11,0)</f>
        <v>7.5564999999999998</v>
      </c>
      <c r="Q17" s="66">
        <f t="shared" si="6"/>
        <v>7</v>
      </c>
      <c r="R17" s="65">
        <f>VLOOKUP($A17,'Return Data'!$B$7:$R$1700,12,0)</f>
        <v>6.9947999999999997</v>
      </c>
      <c r="S17" s="66">
        <f t="shared" si="7"/>
        <v>7</v>
      </c>
      <c r="T17" s="65">
        <f>VLOOKUP($A17,'Return Data'!$B$7:$R$1700,13,0)</f>
        <v>6.8754999999999997</v>
      </c>
      <c r="U17" s="66">
        <f t="shared" si="9"/>
        <v>12</v>
      </c>
      <c r="V17" s="65">
        <f>VLOOKUP($A17,'Return Data'!$B$7:$R$1700,17,0)</f>
        <v>7.2760999999999996</v>
      </c>
      <c r="W17" s="66">
        <f t="shared" si="10"/>
        <v>11</v>
      </c>
      <c r="X17" s="65">
        <f>VLOOKUP($A17,'Return Data'!$B$7:$R$1700,14,0)</f>
        <v>7.1933999999999996</v>
      </c>
      <c r="Y17" s="66">
        <f t="shared" si="11"/>
        <v>10</v>
      </c>
      <c r="Z17" s="65">
        <f>VLOOKUP($A17,'Return Data'!$B$7:$R$1700,16,0)</f>
        <v>8.0764999999999993</v>
      </c>
      <c r="AA17" s="67">
        <f t="shared" si="8"/>
        <v>2</v>
      </c>
    </row>
    <row r="18" spans="1:27" x14ac:dyDescent="0.3">
      <c r="A18" s="63" t="s">
        <v>1261</v>
      </c>
      <c r="B18" s="64">
        <f>VLOOKUP($A18,'Return Data'!$B$7:$R$1700,3,0)</f>
        <v>44041</v>
      </c>
      <c r="C18" s="65">
        <f>VLOOKUP($A18,'Return Data'!$B$7:$R$1700,4,0)</f>
        <v>28.157399999999999</v>
      </c>
      <c r="D18" s="65">
        <f>VLOOKUP($A18,'Return Data'!$B$7:$R$1700,5,0)</f>
        <v>2.0741999999999998</v>
      </c>
      <c r="E18" s="66">
        <f t="shared" si="0"/>
        <v>10</v>
      </c>
      <c r="F18" s="65">
        <f>VLOOKUP($A18,'Return Data'!$B$7:$R$1700,6,0)</f>
        <v>2.4378000000000002</v>
      </c>
      <c r="G18" s="66">
        <f t="shared" si="1"/>
        <v>15</v>
      </c>
      <c r="H18" s="65">
        <f>VLOOKUP($A18,'Return Data'!$B$7:$R$1700,7,0)</f>
        <v>2.5011999999999999</v>
      </c>
      <c r="I18" s="66">
        <f t="shared" si="2"/>
        <v>15</v>
      </c>
      <c r="J18" s="65">
        <f>VLOOKUP($A18,'Return Data'!$B$7:$R$1700,8,0)</f>
        <v>2.5116999999999998</v>
      </c>
      <c r="K18" s="66">
        <f t="shared" si="3"/>
        <v>17</v>
      </c>
      <c r="L18" s="65">
        <f>VLOOKUP($A18,'Return Data'!$B$7:$R$1700,9,0)</f>
        <v>2.6589</v>
      </c>
      <c r="M18" s="66">
        <f t="shared" si="4"/>
        <v>18</v>
      </c>
      <c r="N18" s="65">
        <f>VLOOKUP($A18,'Return Data'!$B$7:$R$1700,10,0)</f>
        <v>3.1151</v>
      </c>
      <c r="O18" s="66">
        <f t="shared" si="5"/>
        <v>18</v>
      </c>
      <c r="P18" s="65">
        <f>VLOOKUP($A18,'Return Data'!$B$7:$R$1700,11,0)</f>
        <v>3.8946999999999998</v>
      </c>
      <c r="Q18" s="66">
        <f t="shared" si="6"/>
        <v>18</v>
      </c>
      <c r="R18" s="65">
        <f>VLOOKUP($A18,'Return Data'!$B$7:$R$1700,12,0)</f>
        <v>4.1353999999999997</v>
      </c>
      <c r="S18" s="66">
        <f t="shared" si="7"/>
        <v>19</v>
      </c>
      <c r="T18" s="65">
        <f>VLOOKUP($A18,'Return Data'!$B$7:$R$1700,13,0)</f>
        <v>4.3658999999999999</v>
      </c>
      <c r="U18" s="66">
        <f t="shared" si="9"/>
        <v>18</v>
      </c>
      <c r="V18" s="65">
        <f>VLOOKUP($A18,'Return Data'!$B$7:$R$1700,17,0)</f>
        <v>5.7835999999999999</v>
      </c>
      <c r="W18" s="66">
        <f t="shared" si="10"/>
        <v>14</v>
      </c>
      <c r="X18" s="65">
        <f>VLOOKUP($A18,'Return Data'!$B$7:$R$1700,14,0)</f>
        <v>6.0198</v>
      </c>
      <c r="Y18" s="66">
        <f t="shared" si="11"/>
        <v>14</v>
      </c>
      <c r="Z18" s="65">
        <f>VLOOKUP($A18,'Return Data'!$B$7:$R$1700,16,0)</f>
        <v>7.7629999999999999</v>
      </c>
      <c r="AA18" s="67">
        <f t="shared" si="8"/>
        <v>5</v>
      </c>
    </row>
    <row r="19" spans="1:27" x14ac:dyDescent="0.3">
      <c r="A19" s="63" t="s">
        <v>1263</v>
      </c>
      <c r="B19" s="64">
        <f>VLOOKUP($A19,'Return Data'!$B$7:$R$1700,3,0)</f>
        <v>44041</v>
      </c>
      <c r="C19" s="65">
        <f>VLOOKUP($A19,'Return Data'!$B$7:$R$1700,4,0)</f>
        <v>3379.0862999999999</v>
      </c>
      <c r="D19" s="65">
        <f>VLOOKUP($A19,'Return Data'!$B$7:$R$1700,5,0)</f>
        <v>3.3089</v>
      </c>
      <c r="E19" s="66">
        <f t="shared" si="0"/>
        <v>4</v>
      </c>
      <c r="F19" s="65">
        <f>VLOOKUP($A19,'Return Data'!$B$7:$R$1700,6,0)</f>
        <v>3.5918000000000001</v>
      </c>
      <c r="G19" s="66">
        <f t="shared" si="1"/>
        <v>3</v>
      </c>
      <c r="H19" s="65">
        <f>VLOOKUP($A19,'Return Data'!$B$7:$R$1700,7,0)</f>
        <v>2.9842</v>
      </c>
      <c r="I19" s="66">
        <f t="shared" si="2"/>
        <v>11</v>
      </c>
      <c r="J19" s="65">
        <f>VLOOKUP($A19,'Return Data'!$B$7:$R$1700,8,0)</f>
        <v>3.1269999999999998</v>
      </c>
      <c r="K19" s="66">
        <f t="shared" si="3"/>
        <v>13</v>
      </c>
      <c r="L19" s="65">
        <f>VLOOKUP($A19,'Return Data'!$B$7:$R$1700,9,0)</f>
        <v>5.5232000000000001</v>
      </c>
      <c r="M19" s="66">
        <f t="shared" si="4"/>
        <v>9</v>
      </c>
      <c r="N19" s="65">
        <f>VLOOKUP($A19,'Return Data'!$B$7:$R$1700,10,0)</f>
        <v>7.1403999999999996</v>
      </c>
      <c r="O19" s="66">
        <f t="shared" si="5"/>
        <v>14</v>
      </c>
      <c r="P19" s="65">
        <f>VLOOKUP($A19,'Return Data'!$B$7:$R$1700,11,0)</f>
        <v>6.8426</v>
      </c>
      <c r="Q19" s="66">
        <f t="shared" si="6"/>
        <v>13</v>
      </c>
      <c r="R19" s="65">
        <f>VLOOKUP($A19,'Return Data'!$B$7:$R$1700,12,0)</f>
        <v>6.5909000000000004</v>
      </c>
      <c r="S19" s="66">
        <f t="shared" si="7"/>
        <v>12</v>
      </c>
      <c r="T19" s="65">
        <f>VLOOKUP($A19,'Return Data'!$B$7:$R$1700,13,0)</f>
        <v>6.9724000000000004</v>
      </c>
      <c r="U19" s="66">
        <f t="shared" si="9"/>
        <v>11</v>
      </c>
      <c r="V19" s="65">
        <f>VLOOKUP($A19,'Return Data'!$B$7:$R$1700,17,0)</f>
        <v>7.7420999999999998</v>
      </c>
      <c r="W19" s="66">
        <f t="shared" si="10"/>
        <v>7</v>
      </c>
      <c r="X19" s="65">
        <f>VLOOKUP($A19,'Return Data'!$B$7:$R$1700,14,0)</f>
        <v>7.4753999999999996</v>
      </c>
      <c r="Y19" s="66">
        <f t="shared" si="11"/>
        <v>7</v>
      </c>
      <c r="Z19" s="65">
        <f>VLOOKUP($A19,'Return Data'!$B$7:$R$1700,16,0)</f>
        <v>7.4004000000000003</v>
      </c>
      <c r="AA19" s="67">
        <f t="shared" si="8"/>
        <v>12</v>
      </c>
    </row>
    <row r="20" spans="1:27" x14ac:dyDescent="0.3">
      <c r="A20" s="63" t="s">
        <v>1266</v>
      </c>
      <c r="B20" s="64">
        <f>VLOOKUP($A20,'Return Data'!$B$7:$R$1700,3,0)</f>
        <v>44041</v>
      </c>
      <c r="C20" s="65">
        <f>VLOOKUP($A20,'Return Data'!$B$7:$R$1700,4,0)</f>
        <v>30.538773061346902</v>
      </c>
      <c r="D20" s="65">
        <f>VLOOKUP($A20,'Return Data'!$B$7:$R$1700,5,0)</f>
        <v>1.6134999999999999</v>
      </c>
      <c r="E20" s="66">
        <f t="shared" si="0"/>
        <v>14</v>
      </c>
      <c r="F20" s="65">
        <f>VLOOKUP($A20,'Return Data'!$B$7:$R$1700,6,0)</f>
        <v>2.1160000000000001</v>
      </c>
      <c r="G20" s="66">
        <f t="shared" si="1"/>
        <v>18</v>
      </c>
      <c r="H20" s="65">
        <f>VLOOKUP($A20,'Return Data'!$B$7:$R$1700,7,0)</f>
        <v>2.3315999999999999</v>
      </c>
      <c r="I20" s="66">
        <f t="shared" si="2"/>
        <v>16</v>
      </c>
      <c r="J20" s="65">
        <f>VLOOKUP($A20,'Return Data'!$B$7:$R$1700,8,0)</f>
        <v>2.5507</v>
      </c>
      <c r="K20" s="66">
        <f t="shared" si="3"/>
        <v>16</v>
      </c>
      <c r="L20" s="65">
        <f>VLOOKUP($A20,'Return Data'!$B$7:$R$1700,9,0)</f>
        <v>4.4020000000000001</v>
      </c>
      <c r="M20" s="66">
        <f t="shared" si="4"/>
        <v>15</v>
      </c>
      <c r="N20" s="65">
        <f>VLOOKUP($A20,'Return Data'!$B$7:$R$1700,10,0)</f>
        <v>7.3442999999999996</v>
      </c>
      <c r="O20" s="66">
        <f t="shared" si="5"/>
        <v>13</v>
      </c>
      <c r="P20" s="65">
        <f>VLOOKUP($A20,'Return Data'!$B$7:$R$1700,11,0)</f>
        <v>6.9748000000000001</v>
      </c>
      <c r="Q20" s="66">
        <f t="shared" si="6"/>
        <v>12</v>
      </c>
      <c r="R20" s="65">
        <f>VLOOKUP($A20,'Return Data'!$B$7:$R$1700,12,0)</f>
        <v>6.5141</v>
      </c>
      <c r="S20" s="66">
        <f t="shared" si="7"/>
        <v>13</v>
      </c>
      <c r="T20" s="65">
        <f>VLOOKUP($A20,'Return Data'!$B$7:$R$1700,13,0)</f>
        <v>8.8369999999999997</v>
      </c>
      <c r="U20" s="66">
        <f t="shared" si="9"/>
        <v>1</v>
      </c>
      <c r="V20" s="65">
        <f>VLOOKUP($A20,'Return Data'!$B$7:$R$1700,17,0)</f>
        <v>7.7164000000000001</v>
      </c>
      <c r="W20" s="66">
        <f t="shared" si="10"/>
        <v>8</v>
      </c>
      <c r="X20" s="65">
        <f>VLOOKUP($A20,'Return Data'!$B$7:$R$1700,14,0)</f>
        <v>7.4245000000000001</v>
      </c>
      <c r="Y20" s="66">
        <f t="shared" si="11"/>
        <v>8</v>
      </c>
      <c r="Z20" s="65">
        <f>VLOOKUP($A20,'Return Data'!$B$7:$R$1700,16,0)</f>
        <v>7.7385000000000002</v>
      </c>
      <c r="AA20" s="67">
        <f t="shared" si="8"/>
        <v>6</v>
      </c>
    </row>
    <row r="21" spans="1:27" x14ac:dyDescent="0.3">
      <c r="A21" s="63" t="s">
        <v>1267</v>
      </c>
      <c r="B21" s="64">
        <f>VLOOKUP($A21,'Return Data'!$B$7:$R$1700,3,0)</f>
        <v>44041</v>
      </c>
      <c r="C21" s="65">
        <f>VLOOKUP($A21,'Return Data'!$B$7:$R$1700,4,0)</f>
        <v>3111.2339999999999</v>
      </c>
      <c r="D21" s="65">
        <f>VLOOKUP($A21,'Return Data'!$B$7:$R$1700,5,0)</f>
        <v>2.6128</v>
      </c>
      <c r="E21" s="66">
        <f t="shared" si="0"/>
        <v>7</v>
      </c>
      <c r="F21" s="65">
        <f>VLOOKUP($A21,'Return Data'!$B$7:$R$1700,6,0)</f>
        <v>3.5585</v>
      </c>
      <c r="G21" s="66">
        <f t="shared" si="1"/>
        <v>4</v>
      </c>
      <c r="H21" s="65">
        <f>VLOOKUP($A21,'Return Data'!$B$7:$R$1700,7,0)</f>
        <v>3.0975000000000001</v>
      </c>
      <c r="I21" s="66">
        <f t="shared" si="2"/>
        <v>8</v>
      </c>
      <c r="J21" s="65">
        <f>VLOOKUP($A21,'Return Data'!$B$7:$R$1700,8,0)</f>
        <v>3.5255000000000001</v>
      </c>
      <c r="K21" s="66">
        <f t="shared" si="3"/>
        <v>7</v>
      </c>
      <c r="L21" s="65">
        <f>VLOOKUP($A21,'Return Data'!$B$7:$R$1700,9,0)</f>
        <v>5.5052000000000003</v>
      </c>
      <c r="M21" s="66">
        <f t="shared" si="4"/>
        <v>10</v>
      </c>
      <c r="N21" s="65">
        <f>VLOOKUP($A21,'Return Data'!$B$7:$R$1700,10,0)</f>
        <v>8.0439000000000007</v>
      </c>
      <c r="O21" s="66">
        <f t="shared" si="5"/>
        <v>11</v>
      </c>
      <c r="P21" s="65">
        <f>VLOOKUP($A21,'Return Data'!$B$7:$R$1700,11,0)</f>
        <v>7.3582999999999998</v>
      </c>
      <c r="Q21" s="66">
        <f t="shared" si="6"/>
        <v>10</v>
      </c>
      <c r="R21" s="65">
        <f>VLOOKUP($A21,'Return Data'!$B$7:$R$1700,12,0)</f>
        <v>6.9442000000000004</v>
      </c>
      <c r="S21" s="66">
        <f t="shared" si="7"/>
        <v>9</v>
      </c>
      <c r="T21" s="65">
        <f>VLOOKUP($A21,'Return Data'!$B$7:$R$1700,13,0)</f>
        <v>7.2523</v>
      </c>
      <c r="U21" s="66">
        <f t="shared" si="9"/>
        <v>7</v>
      </c>
      <c r="V21" s="65">
        <f>VLOOKUP($A21,'Return Data'!$B$7:$R$1700,17,0)</f>
        <v>7.9318</v>
      </c>
      <c r="W21" s="66">
        <f t="shared" si="10"/>
        <v>4</v>
      </c>
      <c r="X21" s="65">
        <f>VLOOKUP($A21,'Return Data'!$B$7:$R$1700,14,0)</f>
        <v>7.6401000000000003</v>
      </c>
      <c r="Y21" s="66">
        <f t="shared" si="11"/>
        <v>4</v>
      </c>
      <c r="Z21" s="65">
        <f>VLOOKUP($A21,'Return Data'!$B$7:$R$1700,16,0)</f>
        <v>7.7895000000000003</v>
      </c>
      <c r="AA21" s="67">
        <f t="shared" si="8"/>
        <v>4</v>
      </c>
    </row>
    <row r="22" spans="1:27" x14ac:dyDescent="0.3">
      <c r="A22" s="63" t="s">
        <v>1270</v>
      </c>
      <c r="B22" s="64">
        <f>VLOOKUP($A22,'Return Data'!$B$7:$R$1700,3,0)</f>
        <v>44041</v>
      </c>
      <c r="C22" s="65">
        <f>VLOOKUP($A22,'Return Data'!$B$7:$R$1700,4,0)</f>
        <v>1023.4319</v>
      </c>
      <c r="D22" s="65">
        <f>VLOOKUP($A22,'Return Data'!$B$7:$R$1700,5,0)</f>
        <v>1.2412000000000001</v>
      </c>
      <c r="E22" s="66">
        <f t="shared" si="0"/>
        <v>17</v>
      </c>
      <c r="F22" s="65">
        <f>VLOOKUP($A22,'Return Data'!$B$7:$R$1700,6,0)</f>
        <v>1.7529999999999999</v>
      </c>
      <c r="G22" s="66">
        <f t="shared" si="1"/>
        <v>20</v>
      </c>
      <c r="H22" s="65">
        <f>VLOOKUP($A22,'Return Data'!$B$7:$R$1700,7,0)</f>
        <v>1.9638</v>
      </c>
      <c r="I22" s="66">
        <f t="shared" si="2"/>
        <v>20</v>
      </c>
      <c r="J22" s="65">
        <f>VLOOKUP($A22,'Return Data'!$B$7:$R$1700,8,0)</f>
        <v>2.4624000000000001</v>
      </c>
      <c r="K22" s="66">
        <f t="shared" si="3"/>
        <v>18</v>
      </c>
      <c r="L22" s="65">
        <f>VLOOKUP($A22,'Return Data'!$B$7:$R$1700,9,0)</f>
        <v>4.6052999999999997</v>
      </c>
      <c r="M22" s="66">
        <f t="shared" si="4"/>
        <v>14</v>
      </c>
      <c r="N22" s="65">
        <f>VLOOKUP($A22,'Return Data'!$B$7:$R$1700,10,0)</f>
        <v>6.2195999999999998</v>
      </c>
      <c r="O22" s="66">
        <f t="shared" si="5"/>
        <v>15</v>
      </c>
      <c r="P22" s="65"/>
      <c r="Q22" s="66"/>
      <c r="R22" s="65"/>
      <c r="S22" s="66"/>
      <c r="T22" s="65"/>
      <c r="U22" s="66"/>
      <c r="V22" s="65"/>
      <c r="W22" s="66"/>
      <c r="X22" s="65"/>
      <c r="Y22" s="66"/>
      <c r="Z22" s="65">
        <f>VLOOKUP($A22,'Return Data'!$B$7:$R$1700,16,0)</f>
        <v>5.8983999999999996</v>
      </c>
      <c r="AA22" s="67">
        <f t="shared" si="8"/>
        <v>19</v>
      </c>
    </row>
    <row r="23" spans="1:27" x14ac:dyDescent="0.3">
      <c r="A23" s="63" t="s">
        <v>1271</v>
      </c>
      <c r="B23" s="64">
        <f>VLOOKUP($A23,'Return Data'!$B$7:$R$1700,3,0)</f>
        <v>44041</v>
      </c>
      <c r="C23" s="65">
        <f>VLOOKUP($A23,'Return Data'!$B$7:$R$1700,4,0)</f>
        <v>31.6006</v>
      </c>
      <c r="D23" s="65">
        <f>VLOOKUP($A23,'Return Data'!$B$7:$R$1700,5,0)</f>
        <v>4.0430999999999999</v>
      </c>
      <c r="E23" s="66">
        <f t="shared" si="0"/>
        <v>1</v>
      </c>
      <c r="F23" s="65">
        <f>VLOOKUP($A23,'Return Data'!$B$7:$R$1700,6,0)</f>
        <v>3.883</v>
      </c>
      <c r="G23" s="66">
        <f t="shared" si="1"/>
        <v>2</v>
      </c>
      <c r="H23" s="65">
        <f>VLOOKUP($A23,'Return Data'!$B$7:$R$1700,7,0)</f>
        <v>3.9136000000000002</v>
      </c>
      <c r="I23" s="66">
        <f t="shared" si="2"/>
        <v>1</v>
      </c>
      <c r="J23" s="65">
        <f>VLOOKUP($A23,'Return Data'!$B$7:$R$1700,8,0)</f>
        <v>3.9</v>
      </c>
      <c r="K23" s="66">
        <f t="shared" si="3"/>
        <v>2</v>
      </c>
      <c r="L23" s="65">
        <f>VLOOKUP($A23,'Return Data'!$B$7:$R$1700,9,0)</f>
        <v>3.8700999999999999</v>
      </c>
      <c r="M23" s="66">
        <f t="shared" si="4"/>
        <v>17</v>
      </c>
      <c r="N23" s="65">
        <f>VLOOKUP($A23,'Return Data'!$B$7:$R$1700,10,0)</f>
        <v>4.6467000000000001</v>
      </c>
      <c r="O23" s="66">
        <f t="shared" si="5"/>
        <v>17</v>
      </c>
      <c r="P23" s="65">
        <f>VLOOKUP($A23,'Return Data'!$B$7:$R$1700,11,0)</f>
        <v>5.0148000000000001</v>
      </c>
      <c r="Q23" s="66">
        <f t="shared" si="6"/>
        <v>16</v>
      </c>
      <c r="R23" s="65">
        <f>VLOOKUP($A23,'Return Data'!$B$7:$R$1700,12,0)</f>
        <v>5.5829000000000004</v>
      </c>
      <c r="S23" s="66">
        <f t="shared" si="7"/>
        <v>16</v>
      </c>
      <c r="T23" s="65">
        <f>VLOOKUP($A23,'Return Data'!$B$7:$R$1700,13,0)</f>
        <v>6.0477999999999996</v>
      </c>
      <c r="U23" s="66">
        <f t="shared" si="9"/>
        <v>15</v>
      </c>
      <c r="V23" s="65">
        <f>VLOOKUP($A23,'Return Data'!$B$7:$R$1700,17,0)</f>
        <v>7.0294999999999996</v>
      </c>
      <c r="W23" s="66">
        <f t="shared" si="10"/>
        <v>12</v>
      </c>
      <c r="X23" s="65">
        <f>VLOOKUP($A23,'Return Data'!$B$7:$R$1700,14,0)</f>
        <v>6.8651</v>
      </c>
      <c r="Y23" s="66">
        <f t="shared" si="11"/>
        <v>12</v>
      </c>
      <c r="Z23" s="65">
        <f>VLOOKUP($A23,'Return Data'!$B$7:$R$1700,16,0)</f>
        <v>8.2478999999999996</v>
      </c>
      <c r="AA23" s="67">
        <f t="shared" si="8"/>
        <v>1</v>
      </c>
    </row>
    <row r="24" spans="1:27" x14ac:dyDescent="0.3">
      <c r="A24" s="63" t="s">
        <v>1274</v>
      </c>
      <c r="B24" s="64">
        <f>VLOOKUP($A24,'Return Data'!$B$7:$R$1700,3,0)</f>
        <v>44041</v>
      </c>
      <c r="C24" s="65">
        <f>VLOOKUP($A24,'Return Data'!$B$7:$R$1700,4,0)</f>
        <v>31.7806</v>
      </c>
      <c r="D24" s="65">
        <f>VLOOKUP($A24,'Return Data'!$B$7:$R$1700,5,0)</f>
        <v>2.1823000000000001</v>
      </c>
      <c r="E24" s="66">
        <f t="shared" si="0"/>
        <v>9</v>
      </c>
      <c r="F24" s="65">
        <f>VLOOKUP($A24,'Return Data'!$B$7:$R$1700,6,0)</f>
        <v>3.0333000000000001</v>
      </c>
      <c r="G24" s="66">
        <f t="shared" si="1"/>
        <v>11</v>
      </c>
      <c r="H24" s="65">
        <f>VLOOKUP($A24,'Return Data'!$B$7:$R$1700,7,0)</f>
        <v>3.1848999999999998</v>
      </c>
      <c r="I24" s="66">
        <f t="shared" si="2"/>
        <v>6</v>
      </c>
      <c r="J24" s="65">
        <f>VLOOKUP($A24,'Return Data'!$B$7:$R$1700,8,0)</f>
        <v>3.5733999999999999</v>
      </c>
      <c r="K24" s="66">
        <f t="shared" si="3"/>
        <v>6</v>
      </c>
      <c r="L24" s="65">
        <f>VLOOKUP($A24,'Return Data'!$B$7:$R$1700,9,0)</f>
        <v>5.5765000000000002</v>
      </c>
      <c r="M24" s="66">
        <f t="shared" si="4"/>
        <v>8</v>
      </c>
      <c r="N24" s="65">
        <f>VLOOKUP($A24,'Return Data'!$B$7:$R$1700,10,0)</f>
        <v>8.2802000000000007</v>
      </c>
      <c r="O24" s="66">
        <f t="shared" si="5"/>
        <v>10</v>
      </c>
      <c r="P24" s="65">
        <f>VLOOKUP($A24,'Return Data'!$B$7:$R$1700,11,0)</f>
        <v>7.0340999999999996</v>
      </c>
      <c r="Q24" s="66">
        <f t="shared" si="6"/>
        <v>11</v>
      </c>
      <c r="R24" s="65">
        <f>VLOOKUP($A24,'Return Data'!$B$7:$R$1700,12,0)</f>
        <v>6.6486999999999998</v>
      </c>
      <c r="S24" s="66">
        <f t="shared" si="7"/>
        <v>11</v>
      </c>
      <c r="T24" s="65">
        <f>VLOOKUP($A24,'Return Data'!$B$7:$R$1700,13,0)</f>
        <v>7.0308000000000002</v>
      </c>
      <c r="U24" s="66">
        <f t="shared" si="9"/>
        <v>10</v>
      </c>
      <c r="V24" s="65">
        <f>VLOOKUP($A24,'Return Data'!$B$7:$R$1700,17,0)</f>
        <v>7.4870000000000001</v>
      </c>
      <c r="W24" s="66">
        <f t="shared" si="10"/>
        <v>10</v>
      </c>
      <c r="X24" s="65">
        <f>VLOOKUP($A24,'Return Data'!$B$7:$R$1700,14,0)</f>
        <v>7.0014000000000003</v>
      </c>
      <c r="Y24" s="66">
        <f t="shared" si="11"/>
        <v>11</v>
      </c>
      <c r="Z24" s="65">
        <f>VLOOKUP($A24,'Return Data'!$B$7:$R$1700,16,0)</f>
        <v>7.4690000000000003</v>
      </c>
      <c r="AA24" s="67">
        <f t="shared" si="8"/>
        <v>10</v>
      </c>
    </row>
    <row r="25" spans="1:27" x14ac:dyDescent="0.3">
      <c r="A25" s="63" t="s">
        <v>1276</v>
      </c>
      <c r="B25" s="64">
        <f>VLOOKUP($A25,'Return Data'!$B$7:$R$1700,3,0)</f>
        <v>44041</v>
      </c>
      <c r="C25" s="65">
        <f>VLOOKUP($A25,'Return Data'!$B$7:$R$1700,4,0)</f>
        <v>11.414099999999999</v>
      </c>
      <c r="D25" s="65">
        <f>VLOOKUP($A25,'Return Data'!$B$7:$R$1700,5,0)</f>
        <v>3.5179</v>
      </c>
      <c r="E25" s="66">
        <f t="shared" si="0"/>
        <v>3</v>
      </c>
      <c r="F25" s="65">
        <f>VLOOKUP($A25,'Return Data'!$B$7:$R$1700,6,0)</f>
        <v>3.3912</v>
      </c>
      <c r="G25" s="66">
        <f t="shared" si="1"/>
        <v>5</v>
      </c>
      <c r="H25" s="65">
        <f>VLOOKUP($A25,'Return Data'!$B$7:$R$1700,7,0)</f>
        <v>3.2454999999999998</v>
      </c>
      <c r="I25" s="66">
        <f t="shared" si="2"/>
        <v>5</v>
      </c>
      <c r="J25" s="65">
        <f>VLOOKUP($A25,'Return Data'!$B$7:$R$1700,8,0)</f>
        <v>3.7056</v>
      </c>
      <c r="K25" s="66">
        <f t="shared" si="3"/>
        <v>3</v>
      </c>
      <c r="L25" s="65">
        <f>VLOOKUP($A25,'Return Data'!$B$7:$R$1700,9,0)</f>
        <v>4.3967999999999998</v>
      </c>
      <c r="M25" s="66">
        <f t="shared" si="4"/>
        <v>16</v>
      </c>
      <c r="N25" s="65">
        <f>VLOOKUP($A25,'Return Data'!$B$7:$R$1700,10,0)</f>
        <v>6.1982999999999997</v>
      </c>
      <c r="O25" s="66">
        <f t="shared" si="5"/>
        <v>16</v>
      </c>
      <c r="P25" s="65">
        <f>VLOOKUP($A25,'Return Data'!$B$7:$R$1700,11,0)</f>
        <v>6.3179999999999996</v>
      </c>
      <c r="Q25" s="66">
        <f t="shared" si="6"/>
        <v>15</v>
      </c>
      <c r="R25" s="65">
        <f>VLOOKUP($A25,'Return Data'!$B$7:$R$1700,12,0)</f>
        <v>6.1257000000000001</v>
      </c>
      <c r="S25" s="66">
        <f t="shared" si="7"/>
        <v>15</v>
      </c>
      <c r="T25" s="65">
        <f>VLOOKUP($A25,'Return Data'!$B$7:$R$1700,13,0)</f>
        <v>6.6397000000000004</v>
      </c>
      <c r="U25" s="66">
        <f t="shared" si="9"/>
        <v>13</v>
      </c>
      <c r="V25" s="65"/>
      <c r="W25" s="66"/>
      <c r="X25" s="65"/>
      <c r="Y25" s="66"/>
      <c r="Z25" s="65">
        <f>VLOOKUP($A25,'Return Data'!$B$7:$R$1700,16,0)</f>
        <v>7.4482999999999997</v>
      </c>
      <c r="AA25" s="67">
        <f t="shared" si="8"/>
        <v>11</v>
      </c>
    </row>
    <row r="26" spans="1:27" x14ac:dyDescent="0.3">
      <c r="A26" s="63" t="s">
        <v>1278</v>
      </c>
      <c r="B26" s="64">
        <f>VLOOKUP($A26,'Return Data'!$B$7:$R$1700,3,0)</f>
        <v>44041</v>
      </c>
      <c r="C26" s="65">
        <f>VLOOKUP($A26,'Return Data'!$B$7:$R$1700,4,0)</f>
        <v>3540.2238000000002</v>
      </c>
      <c r="D26" s="65">
        <f>VLOOKUP($A26,'Return Data'!$B$7:$R$1700,5,0)</f>
        <v>1.8044</v>
      </c>
      <c r="E26" s="66">
        <f t="shared" si="0"/>
        <v>13</v>
      </c>
      <c r="F26" s="65">
        <f>VLOOKUP($A26,'Return Data'!$B$7:$R$1700,6,0)</f>
        <v>3.1461000000000001</v>
      </c>
      <c r="G26" s="66">
        <f t="shared" si="1"/>
        <v>10</v>
      </c>
      <c r="H26" s="65">
        <f>VLOOKUP($A26,'Return Data'!$B$7:$R$1700,7,0)</f>
        <v>3.2654999999999998</v>
      </c>
      <c r="I26" s="66">
        <f t="shared" si="2"/>
        <v>4</v>
      </c>
      <c r="J26" s="65">
        <f>VLOOKUP($A26,'Return Data'!$B$7:$R$1700,8,0)</f>
        <v>3.4527999999999999</v>
      </c>
      <c r="K26" s="66">
        <f t="shared" si="3"/>
        <v>9</v>
      </c>
      <c r="L26" s="65">
        <f>VLOOKUP($A26,'Return Data'!$B$7:$R$1700,9,0)</f>
        <v>6.0223000000000004</v>
      </c>
      <c r="M26" s="66">
        <f t="shared" si="4"/>
        <v>5</v>
      </c>
      <c r="N26" s="65">
        <f>VLOOKUP($A26,'Return Data'!$B$7:$R$1700,10,0)</f>
        <v>9.3645999999999994</v>
      </c>
      <c r="O26" s="66">
        <f t="shared" si="5"/>
        <v>5</v>
      </c>
      <c r="P26" s="65">
        <f>VLOOKUP($A26,'Return Data'!$B$7:$R$1700,11,0)</f>
        <v>8.0622000000000007</v>
      </c>
      <c r="Q26" s="66">
        <f t="shared" si="6"/>
        <v>3</v>
      </c>
      <c r="R26" s="65">
        <f>VLOOKUP($A26,'Return Data'!$B$7:$R$1700,12,0)</f>
        <v>7.2911999999999999</v>
      </c>
      <c r="S26" s="66">
        <f t="shared" si="7"/>
        <v>4</v>
      </c>
      <c r="T26" s="65">
        <f>VLOOKUP($A26,'Return Data'!$B$7:$R$1700,13,0)</f>
        <v>7.4337999999999997</v>
      </c>
      <c r="U26" s="66">
        <f t="shared" si="9"/>
        <v>6</v>
      </c>
      <c r="V26" s="65">
        <f>VLOOKUP($A26,'Return Data'!$B$7:$R$1700,17,0)</f>
        <v>4.0198999999999998</v>
      </c>
      <c r="W26" s="66">
        <f t="shared" si="10"/>
        <v>15</v>
      </c>
      <c r="X26" s="65">
        <f>VLOOKUP($A26,'Return Data'!$B$7:$R$1700,14,0)</f>
        <v>5.0408999999999997</v>
      </c>
      <c r="Y26" s="66">
        <f t="shared" si="11"/>
        <v>15</v>
      </c>
      <c r="Z26" s="65">
        <f>VLOOKUP($A26,'Return Data'!$B$7:$R$1700,16,0)</f>
        <v>6.9691000000000001</v>
      </c>
      <c r="AA26" s="67">
        <f t="shared" si="8"/>
        <v>15</v>
      </c>
    </row>
    <row r="27" spans="1:27" x14ac:dyDescent="0.3">
      <c r="A27" s="63" t="s">
        <v>1280</v>
      </c>
      <c r="B27" s="64">
        <f>VLOOKUP($A27,'Return Data'!$B$7:$R$1700,3,0)</f>
        <v>44041</v>
      </c>
      <c r="C27" s="65">
        <f>VLOOKUP($A27,'Return Data'!$B$7:$R$1700,4,0)</f>
        <v>2312.1949</v>
      </c>
      <c r="D27" s="65">
        <f>VLOOKUP($A27,'Return Data'!$B$7:$R$1700,5,0)</f>
        <v>3.2711000000000001</v>
      </c>
      <c r="E27" s="66">
        <f t="shared" si="0"/>
        <v>5</v>
      </c>
      <c r="F27" s="65">
        <f>VLOOKUP($A27,'Return Data'!$B$7:$R$1700,6,0)</f>
        <v>3.9333999999999998</v>
      </c>
      <c r="G27" s="66">
        <f t="shared" si="1"/>
        <v>1</v>
      </c>
      <c r="H27" s="65">
        <f>VLOOKUP($A27,'Return Data'!$B$7:$R$1700,7,0)</f>
        <v>3.7349000000000001</v>
      </c>
      <c r="I27" s="66">
        <f t="shared" si="2"/>
        <v>2</v>
      </c>
      <c r="J27" s="65">
        <f>VLOOKUP($A27,'Return Data'!$B$7:$R$1700,8,0)</f>
        <v>4.0007000000000001</v>
      </c>
      <c r="K27" s="66">
        <f t="shared" si="3"/>
        <v>1</v>
      </c>
      <c r="L27" s="65">
        <f>VLOOKUP($A27,'Return Data'!$B$7:$R$1700,9,0)</f>
        <v>6.4591000000000003</v>
      </c>
      <c r="M27" s="66">
        <f t="shared" si="4"/>
        <v>3</v>
      </c>
      <c r="N27" s="65">
        <f>VLOOKUP($A27,'Return Data'!$B$7:$R$1700,10,0)</f>
        <v>8.7696000000000005</v>
      </c>
      <c r="O27" s="66">
        <f t="shared" si="5"/>
        <v>9</v>
      </c>
      <c r="P27" s="65">
        <f>VLOOKUP($A27,'Return Data'!$B$7:$R$1700,11,0)</f>
        <v>7.49</v>
      </c>
      <c r="Q27" s="66">
        <f t="shared" si="6"/>
        <v>9</v>
      </c>
      <c r="R27" s="65">
        <f>VLOOKUP($A27,'Return Data'!$B$7:$R$1700,12,0)</f>
        <v>6.9602000000000004</v>
      </c>
      <c r="S27" s="66">
        <f t="shared" si="7"/>
        <v>8</v>
      </c>
      <c r="T27" s="65">
        <f>VLOOKUP($A27,'Return Data'!$B$7:$R$1700,13,0)</f>
        <v>7.2331000000000003</v>
      </c>
      <c r="U27" s="66">
        <f t="shared" si="9"/>
        <v>8</v>
      </c>
      <c r="V27" s="65">
        <f>VLOOKUP($A27,'Return Data'!$B$7:$R$1700,17,0)</f>
        <v>7.8730000000000002</v>
      </c>
      <c r="W27" s="66">
        <f t="shared" si="10"/>
        <v>6</v>
      </c>
      <c r="X27" s="65">
        <f>VLOOKUP($A27,'Return Data'!$B$7:$R$1700,14,0)</f>
        <v>7.5923999999999996</v>
      </c>
      <c r="Y27" s="66">
        <f t="shared" si="11"/>
        <v>5</v>
      </c>
      <c r="Z27" s="65">
        <f>VLOOKUP($A27,'Return Data'!$B$7:$R$1700,16,0)</f>
        <v>7.8710000000000004</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2.1353199999999997</v>
      </c>
      <c r="E29" s="74"/>
      <c r="F29" s="75">
        <f>AVERAGE(F8:F27)</f>
        <v>2.9475600000000002</v>
      </c>
      <c r="G29" s="74"/>
      <c r="H29" s="75">
        <f>AVERAGE(H8:H27)</f>
        <v>2.8808850000000001</v>
      </c>
      <c r="I29" s="74"/>
      <c r="J29" s="75">
        <f>AVERAGE(J8:J27)</f>
        <v>3.1747399999999995</v>
      </c>
      <c r="K29" s="74"/>
      <c r="L29" s="75">
        <f>AVERAGE(L8:L27)</f>
        <v>5.0348499999999996</v>
      </c>
      <c r="M29" s="74"/>
      <c r="N29" s="75">
        <f>AVERAGE(N8:N27)</f>
        <v>7.3963649999999985</v>
      </c>
      <c r="O29" s="74"/>
      <c r="P29" s="75">
        <f>AVERAGE(P8:P27)</f>
        <v>6.8322736842105263</v>
      </c>
      <c r="Q29" s="74"/>
      <c r="R29" s="75">
        <f>AVERAGE(R8:R27)</f>
        <v>6.4908999999999999</v>
      </c>
      <c r="S29" s="74"/>
      <c r="T29" s="75">
        <f>AVERAGE(T8:T27)</f>
        <v>6.8745833333333337</v>
      </c>
      <c r="U29" s="74"/>
      <c r="V29" s="75">
        <f>AVERAGE(V8:V27)</f>
        <v>7.3072466666666678</v>
      </c>
      <c r="W29" s="74"/>
      <c r="X29" s="75">
        <f>AVERAGE(X8:X27)</f>
        <v>7.0985333333333323</v>
      </c>
      <c r="Y29" s="74"/>
      <c r="Z29" s="75">
        <f>AVERAGE(Z8:Z27)</f>
        <v>7.2937250000000002</v>
      </c>
      <c r="AA29" s="76"/>
    </row>
    <row r="30" spans="1:27" x14ac:dyDescent="0.3">
      <c r="A30" s="73" t="s">
        <v>28</v>
      </c>
      <c r="B30" s="74"/>
      <c r="C30" s="74"/>
      <c r="D30" s="75">
        <f>MIN(D8:D27)</f>
        <v>-3.0999999999999999E-3</v>
      </c>
      <c r="E30" s="74"/>
      <c r="F30" s="75">
        <f>MIN(F8:F27)</f>
        <v>1.7529999999999999</v>
      </c>
      <c r="G30" s="74"/>
      <c r="H30" s="75">
        <f>MIN(H8:H27)</f>
        <v>1.9638</v>
      </c>
      <c r="I30" s="74"/>
      <c r="J30" s="75">
        <f>MIN(J8:J27)</f>
        <v>2.3016999999999999</v>
      </c>
      <c r="K30" s="74"/>
      <c r="L30" s="75">
        <f>MIN(L8:L27)</f>
        <v>2.3738999999999999</v>
      </c>
      <c r="M30" s="74"/>
      <c r="N30" s="75">
        <f>MIN(N8:N27)</f>
        <v>2.5867</v>
      </c>
      <c r="O30" s="74"/>
      <c r="P30" s="75">
        <f>MIN(P8:P27)</f>
        <v>3.8574999999999999</v>
      </c>
      <c r="Q30" s="74"/>
      <c r="R30" s="75">
        <f>MIN(R8:R27)</f>
        <v>4.1353999999999997</v>
      </c>
      <c r="S30" s="74"/>
      <c r="T30" s="75">
        <f>MIN(T8:T27)</f>
        <v>4.3658999999999999</v>
      </c>
      <c r="U30" s="74"/>
      <c r="V30" s="75">
        <f>MIN(V8:V27)</f>
        <v>4.0198999999999998</v>
      </c>
      <c r="W30" s="74"/>
      <c r="X30" s="75">
        <f>MIN(X8:X27)</f>
        <v>5.0408999999999997</v>
      </c>
      <c r="Y30" s="74"/>
      <c r="Z30" s="75">
        <f>MIN(Z8:Z27)</f>
        <v>5.7961999999999998</v>
      </c>
      <c r="AA30" s="76"/>
    </row>
    <row r="31" spans="1:27" ht="15" thickBot="1" x14ac:dyDescent="0.35">
      <c r="A31" s="77" t="s">
        <v>29</v>
      </c>
      <c r="B31" s="78"/>
      <c r="C31" s="78"/>
      <c r="D31" s="79">
        <f>MAX(D8:D27)</f>
        <v>4.0430999999999999</v>
      </c>
      <c r="E31" s="78"/>
      <c r="F31" s="79">
        <f>MAX(F8:F27)</f>
        <v>3.9333999999999998</v>
      </c>
      <c r="G31" s="78"/>
      <c r="H31" s="79">
        <f>MAX(H8:H27)</f>
        <v>3.9136000000000002</v>
      </c>
      <c r="I31" s="78"/>
      <c r="J31" s="79">
        <f>MAX(J8:J27)</f>
        <v>4.0007000000000001</v>
      </c>
      <c r="K31" s="78"/>
      <c r="L31" s="79">
        <f>MAX(L8:L27)</f>
        <v>6.7443</v>
      </c>
      <c r="M31" s="78"/>
      <c r="N31" s="79">
        <f>MAX(N8:N27)</f>
        <v>9.9908999999999999</v>
      </c>
      <c r="O31" s="78"/>
      <c r="P31" s="79">
        <f>MAX(P8:P27)</f>
        <v>8.5920000000000005</v>
      </c>
      <c r="Q31" s="78"/>
      <c r="R31" s="79">
        <f>MAX(R8:R27)</f>
        <v>7.6901000000000002</v>
      </c>
      <c r="S31" s="78"/>
      <c r="T31" s="79">
        <f>MAX(T8:T27)</f>
        <v>8.8369999999999997</v>
      </c>
      <c r="U31" s="78"/>
      <c r="V31" s="79">
        <f>MAX(V8:V27)</f>
        <v>8.2022999999999993</v>
      </c>
      <c r="W31" s="78"/>
      <c r="X31" s="79">
        <f>MAX(X8:X27)</f>
        <v>7.8479999999999999</v>
      </c>
      <c r="Y31" s="78"/>
      <c r="Z31" s="79">
        <f>MAX(Z8:Z27)</f>
        <v>8.2478999999999996</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44041</v>
      </c>
      <c r="C8" s="65">
        <f>VLOOKUP($A8,'Return Data'!$B$7:$R$1700,4,0)</f>
        <v>262.5249</v>
      </c>
      <c r="D8" s="65">
        <f>VLOOKUP($A8,'Return Data'!$B$7:$R$1700,5,0)</f>
        <v>5.0894000000000004</v>
      </c>
      <c r="E8" s="66">
        <f>RANK(D8,D$8:D$14,0)</f>
        <v>6</v>
      </c>
      <c r="F8" s="65">
        <f>VLOOKUP($A8,'Return Data'!$B$7:$R$1700,6,0)</f>
        <v>-3.0352000000000001</v>
      </c>
      <c r="G8" s="66">
        <f>RANK(F8,F$8:F$14,0)</f>
        <v>5</v>
      </c>
      <c r="H8" s="65">
        <f>VLOOKUP($A8,'Return Data'!$B$7:$R$1700,7,0)</f>
        <v>4.7699999999999999E-2</v>
      </c>
      <c r="I8" s="66">
        <f>RANK(H8,H$8:H$14,0)</f>
        <v>5</v>
      </c>
      <c r="J8" s="65">
        <f>VLOOKUP($A8,'Return Data'!$B$7:$R$1700,8,0)</f>
        <v>2.3220000000000001</v>
      </c>
      <c r="K8" s="66">
        <f>RANK(J8,J$8:J$14,0)</f>
        <v>4</v>
      </c>
      <c r="L8" s="65">
        <f>VLOOKUP($A8,'Return Data'!$B$7:$R$1700,9,0)</f>
        <v>9.9954999999999998</v>
      </c>
      <c r="M8" s="66">
        <f>RANK(L8,L$8:L$14,0)</f>
        <v>5</v>
      </c>
      <c r="N8" s="65">
        <f>VLOOKUP($A8,'Return Data'!$B$7:$R$1700,10,0)</f>
        <v>14.362500000000001</v>
      </c>
      <c r="O8" s="66">
        <f>RANK(N8,N$8:N$14,0)</f>
        <v>5</v>
      </c>
      <c r="P8" s="65">
        <f>VLOOKUP($A8,'Return Data'!$B$7:$R$1700,11,0)</f>
        <v>10.428100000000001</v>
      </c>
      <c r="Q8" s="66">
        <f>RANK(P8,P$8:P$14,0)</f>
        <v>5</v>
      </c>
      <c r="R8" s="65">
        <f>VLOOKUP($A8,'Return Data'!$B$7:$R$1700,12,0)</f>
        <v>9.4898000000000007</v>
      </c>
      <c r="S8" s="66">
        <f>RANK(R8,R$8:R$14,0)</f>
        <v>5</v>
      </c>
      <c r="T8" s="65">
        <f>VLOOKUP($A8,'Return Data'!$B$7:$R$1700,13,0)</f>
        <v>9.4902999999999995</v>
      </c>
      <c r="U8" s="66">
        <f>RANK(T8,T$8:T$14,0)</f>
        <v>4</v>
      </c>
      <c r="V8" s="65">
        <f>VLOOKUP($A8,'Return Data'!$B$7:$R$1700,17,0)</f>
        <v>9.266</v>
      </c>
      <c r="W8" s="66">
        <f>RANK(V8,V$8:V$14,0)</f>
        <v>3</v>
      </c>
      <c r="X8" s="65">
        <f>VLOOKUP($A8,'Return Data'!$B$7:$R$1700,14,0)</f>
        <v>8.3658999999999999</v>
      </c>
      <c r="Y8" s="66">
        <f>RANK(X8,X$8:X$14,0)</f>
        <v>2</v>
      </c>
      <c r="Z8" s="65">
        <f>VLOOKUP($A8,'Return Data'!$B$7:$R$1700,16,0)</f>
        <v>9.0107999999999997</v>
      </c>
      <c r="AA8" s="67">
        <f>RANK(Z8,Z$8:Z$14,0)</f>
        <v>4</v>
      </c>
    </row>
    <row r="9" spans="1:27" x14ac:dyDescent="0.3">
      <c r="A9" s="63" t="s">
        <v>825</v>
      </c>
      <c r="B9" s="64">
        <f>VLOOKUP($A9,'Return Data'!$B$7:$R$1700,3,0)</f>
        <v>44041</v>
      </c>
      <c r="C9" s="65">
        <f>VLOOKUP($A9,'Return Data'!$B$7:$R$1700,4,0)</f>
        <v>32.133000000000003</v>
      </c>
      <c r="D9" s="65">
        <f>VLOOKUP($A9,'Return Data'!$B$7:$R$1700,5,0)</f>
        <v>6.4757999999999996</v>
      </c>
      <c r="E9" s="66">
        <f t="shared" ref="E9:E14" si="0">RANK(D9,D$8:D$14,0)</f>
        <v>4</v>
      </c>
      <c r="F9" s="65">
        <f>VLOOKUP($A9,'Return Data'!$B$7:$R$1700,6,0)</f>
        <v>0.8861</v>
      </c>
      <c r="G9" s="66">
        <f t="shared" ref="G9:G14" si="1">RANK(F9,F$8:F$14,0)</f>
        <v>2</v>
      </c>
      <c r="H9" s="65">
        <f>VLOOKUP($A9,'Return Data'!$B$7:$R$1700,7,0)</f>
        <v>4.6939000000000002</v>
      </c>
      <c r="I9" s="66">
        <f t="shared" ref="I9:I14" si="2">RANK(H9,H$8:H$14,0)</f>
        <v>1</v>
      </c>
      <c r="J9" s="65">
        <f>VLOOKUP($A9,'Return Data'!$B$7:$R$1700,8,0)</f>
        <v>5.1542000000000003</v>
      </c>
      <c r="K9" s="66">
        <f t="shared" ref="K9:K14" si="3">RANK(J9,J$8:J$14,0)</f>
        <v>1</v>
      </c>
      <c r="L9" s="65">
        <f>VLOOKUP($A9,'Return Data'!$B$7:$R$1700,9,0)</f>
        <v>7.9614000000000003</v>
      </c>
      <c r="M9" s="66">
        <f t="shared" ref="M9:M14" si="4">RANK(L9,L$8:L$14,0)</f>
        <v>7</v>
      </c>
      <c r="N9" s="65">
        <f>VLOOKUP($A9,'Return Data'!$B$7:$R$1700,10,0)</f>
        <v>9.4861000000000004</v>
      </c>
      <c r="O9" s="66">
        <f t="shared" ref="O9:O14" si="5">RANK(N9,N$8:N$14,0)</f>
        <v>7</v>
      </c>
      <c r="P9" s="65">
        <f>VLOOKUP($A9,'Return Data'!$B$7:$R$1700,11,0)</f>
        <v>6.6006999999999998</v>
      </c>
      <c r="Q9" s="66">
        <f t="shared" ref="Q9:Q14" si="6">RANK(P9,P$8:P$14,0)</f>
        <v>7</v>
      </c>
      <c r="R9" s="65">
        <f>VLOOKUP($A9,'Return Data'!$B$7:$R$1700,12,0)</f>
        <v>7.0751999999999997</v>
      </c>
      <c r="S9" s="66">
        <f t="shared" ref="S9:S14" si="7">RANK(R9,R$8:R$14,0)</f>
        <v>7</v>
      </c>
      <c r="T9" s="65">
        <f>VLOOKUP($A9,'Return Data'!$B$7:$R$1700,13,0)</f>
        <v>7.3898000000000001</v>
      </c>
      <c r="U9" s="66">
        <f t="shared" ref="U9:U14" si="8">RANK(T9,T$8:T$14,0)</f>
        <v>7</v>
      </c>
      <c r="V9" s="65">
        <f>VLOOKUP($A9,'Return Data'!$B$7:$R$1700,17,0)</f>
        <v>7.5762</v>
      </c>
      <c r="W9" s="66">
        <f t="shared" ref="W9:W13" si="9">RANK(V9,V$8:V$14,0)</f>
        <v>5</v>
      </c>
      <c r="X9" s="65">
        <f>VLOOKUP($A9,'Return Data'!$B$7:$R$1700,14,0)</f>
        <v>7.3404999999999996</v>
      </c>
      <c r="Y9" s="66">
        <f t="shared" ref="Y9:Y13" si="10">RANK(X9,X$8:X$14,0)</f>
        <v>5</v>
      </c>
      <c r="Z9" s="65">
        <f>VLOOKUP($A9,'Return Data'!$B$7:$R$1700,16,0)</f>
        <v>7.3429000000000002</v>
      </c>
      <c r="AA9" s="67">
        <f t="shared" ref="AA9:AA14" si="11">RANK(Z9,Z$8:Z$14,0)</f>
        <v>7</v>
      </c>
    </row>
    <row r="10" spans="1:27" x14ac:dyDescent="0.3">
      <c r="A10" s="63" t="s">
        <v>827</v>
      </c>
      <c r="B10" s="64">
        <f>VLOOKUP($A10,'Return Data'!$B$7:$R$1700,3,0)</f>
        <v>44041</v>
      </c>
      <c r="C10" s="65">
        <f>VLOOKUP($A10,'Return Data'!$B$7:$R$1700,4,0)</f>
        <v>36.780099999999997</v>
      </c>
      <c r="D10" s="65">
        <f>VLOOKUP($A10,'Return Data'!$B$7:$R$1700,5,0)</f>
        <v>10.323700000000001</v>
      </c>
      <c r="E10" s="66">
        <f t="shared" si="0"/>
        <v>3</v>
      </c>
      <c r="F10" s="65">
        <f>VLOOKUP($A10,'Return Data'!$B$7:$R$1700,6,0)</f>
        <v>1.5286</v>
      </c>
      <c r="G10" s="66">
        <f t="shared" si="1"/>
        <v>1</v>
      </c>
      <c r="H10" s="65">
        <f>VLOOKUP($A10,'Return Data'!$B$7:$R$1700,7,0)</f>
        <v>4.3559999999999999</v>
      </c>
      <c r="I10" s="66">
        <f t="shared" si="2"/>
        <v>2</v>
      </c>
      <c r="J10" s="65">
        <f>VLOOKUP($A10,'Return Data'!$B$7:$R$1700,8,0)</f>
        <v>3.4638</v>
      </c>
      <c r="K10" s="66">
        <f t="shared" si="3"/>
        <v>2</v>
      </c>
      <c r="L10" s="65">
        <f>VLOOKUP($A10,'Return Data'!$B$7:$R$1700,9,0)</f>
        <v>12.1275</v>
      </c>
      <c r="M10" s="66">
        <f t="shared" si="4"/>
        <v>4</v>
      </c>
      <c r="N10" s="65">
        <f>VLOOKUP($A10,'Return Data'!$B$7:$R$1700,10,0)</f>
        <v>15.731400000000001</v>
      </c>
      <c r="O10" s="66">
        <f t="shared" si="5"/>
        <v>4</v>
      </c>
      <c r="P10" s="65">
        <f>VLOOKUP($A10,'Return Data'!$B$7:$R$1700,11,0)</f>
        <v>10.2433</v>
      </c>
      <c r="Q10" s="66">
        <f t="shared" si="6"/>
        <v>6</v>
      </c>
      <c r="R10" s="65">
        <f>VLOOKUP($A10,'Return Data'!$B$7:$R$1700,12,0)</f>
        <v>9.3829999999999991</v>
      </c>
      <c r="S10" s="66">
        <f t="shared" si="7"/>
        <v>6</v>
      </c>
      <c r="T10" s="65">
        <f>VLOOKUP($A10,'Return Data'!$B$7:$R$1700,13,0)</f>
        <v>9.3805999999999994</v>
      </c>
      <c r="U10" s="66">
        <f t="shared" si="8"/>
        <v>6</v>
      </c>
      <c r="V10" s="65">
        <f>VLOOKUP($A10,'Return Data'!$B$7:$R$1700,17,0)</f>
        <v>8.9398</v>
      </c>
      <c r="W10" s="66">
        <f t="shared" si="9"/>
        <v>4</v>
      </c>
      <c r="X10" s="65">
        <f>VLOOKUP($A10,'Return Data'!$B$7:$R$1700,14,0)</f>
        <v>8.1227</v>
      </c>
      <c r="Y10" s="66">
        <f t="shared" si="10"/>
        <v>4</v>
      </c>
      <c r="Z10" s="65">
        <f>VLOOKUP($A10,'Return Data'!$B$7:$R$1700,16,0)</f>
        <v>8.6386000000000003</v>
      </c>
      <c r="AA10" s="67">
        <f t="shared" si="11"/>
        <v>6</v>
      </c>
    </row>
    <row r="11" spans="1:27" x14ac:dyDescent="0.3">
      <c r="A11" s="63" t="s">
        <v>829</v>
      </c>
      <c r="B11" s="64">
        <f>VLOOKUP($A11,'Return Data'!$B$7:$R$1700,3,0)</f>
        <v>44041</v>
      </c>
      <c r="C11" s="65">
        <f>VLOOKUP($A11,'Return Data'!$B$7:$R$1700,4,0)</f>
        <v>329.58800000000002</v>
      </c>
      <c r="D11" s="65">
        <f>VLOOKUP($A11,'Return Data'!$B$7:$R$1700,5,0)</f>
        <v>14.081</v>
      </c>
      <c r="E11" s="66">
        <f t="shared" si="0"/>
        <v>2</v>
      </c>
      <c r="F11" s="65">
        <f>VLOOKUP($A11,'Return Data'!$B$7:$R$1700,6,0)</f>
        <v>0.7974</v>
      </c>
      <c r="G11" s="66">
        <f t="shared" si="1"/>
        <v>3</v>
      </c>
      <c r="H11" s="65">
        <f>VLOOKUP($A11,'Return Data'!$B$7:$R$1700,7,0)</f>
        <v>2.5815999999999999</v>
      </c>
      <c r="I11" s="66">
        <f t="shared" si="2"/>
        <v>3</v>
      </c>
      <c r="J11" s="65">
        <f>VLOOKUP($A11,'Return Data'!$B$7:$R$1700,8,0)</f>
        <v>2.7930000000000001</v>
      </c>
      <c r="K11" s="66">
        <f t="shared" si="3"/>
        <v>3</v>
      </c>
      <c r="L11" s="65">
        <f>VLOOKUP($A11,'Return Data'!$B$7:$R$1700,9,0)</f>
        <v>14.473100000000001</v>
      </c>
      <c r="M11" s="66">
        <f t="shared" si="4"/>
        <v>2</v>
      </c>
      <c r="N11" s="65">
        <f>VLOOKUP($A11,'Return Data'!$B$7:$R$1700,10,0)</f>
        <v>17.923100000000002</v>
      </c>
      <c r="O11" s="66">
        <f t="shared" si="5"/>
        <v>3</v>
      </c>
      <c r="P11" s="65">
        <f>VLOOKUP($A11,'Return Data'!$B$7:$R$1700,11,0)</f>
        <v>10.456200000000001</v>
      </c>
      <c r="Q11" s="66">
        <f t="shared" si="6"/>
        <v>4</v>
      </c>
      <c r="R11" s="65">
        <f>VLOOKUP($A11,'Return Data'!$B$7:$R$1700,12,0)</f>
        <v>10.042</v>
      </c>
      <c r="S11" s="66">
        <f t="shared" si="7"/>
        <v>3</v>
      </c>
      <c r="T11" s="65">
        <f>VLOOKUP($A11,'Return Data'!$B$7:$R$1700,13,0)</f>
        <v>10.090199999999999</v>
      </c>
      <c r="U11" s="66">
        <f t="shared" si="8"/>
        <v>3</v>
      </c>
      <c r="V11" s="65">
        <f>VLOOKUP($A11,'Return Data'!$B$7:$R$1700,17,0)</f>
        <v>9.3547999999999991</v>
      </c>
      <c r="W11" s="66">
        <f t="shared" si="9"/>
        <v>2</v>
      </c>
      <c r="X11" s="65">
        <f>VLOOKUP($A11,'Return Data'!$B$7:$R$1700,14,0)</f>
        <v>8.3641000000000005</v>
      </c>
      <c r="Y11" s="66">
        <f t="shared" si="10"/>
        <v>3</v>
      </c>
      <c r="Z11" s="65">
        <f>VLOOKUP($A11,'Return Data'!$B$7:$R$1700,16,0)</f>
        <v>9.0792999999999999</v>
      </c>
      <c r="AA11" s="67">
        <f t="shared" si="11"/>
        <v>3</v>
      </c>
    </row>
    <row r="12" spans="1:27" x14ac:dyDescent="0.3">
      <c r="A12" s="63" t="s">
        <v>830</v>
      </c>
      <c r="B12" s="64">
        <f>VLOOKUP($A12,'Return Data'!$B$7:$R$1700,3,0)</f>
        <v>44041</v>
      </c>
      <c r="C12" s="65">
        <f>VLOOKUP($A12,'Return Data'!$B$7:$R$1700,4,0)</f>
        <v>1120.826</v>
      </c>
      <c r="D12" s="65">
        <f>VLOOKUP($A12,'Return Data'!$B$7:$R$1700,5,0)</f>
        <v>-10.0566</v>
      </c>
      <c r="E12" s="66">
        <f t="shared" si="0"/>
        <v>7</v>
      </c>
      <c r="F12" s="65">
        <f>VLOOKUP($A12,'Return Data'!$B$7:$R$1700,6,0)</f>
        <v>-8.6898</v>
      </c>
      <c r="G12" s="66">
        <f t="shared" si="1"/>
        <v>7</v>
      </c>
      <c r="H12" s="65">
        <f>VLOOKUP($A12,'Return Data'!$B$7:$R$1700,7,0)</f>
        <v>-3.7404999999999999</v>
      </c>
      <c r="I12" s="66">
        <f t="shared" si="2"/>
        <v>7</v>
      </c>
      <c r="J12" s="65">
        <f>VLOOKUP($A12,'Return Data'!$B$7:$R$1700,8,0)</f>
        <v>0.187</v>
      </c>
      <c r="K12" s="66">
        <f t="shared" si="3"/>
        <v>6</v>
      </c>
      <c r="L12" s="65">
        <f>VLOOKUP($A12,'Return Data'!$B$7:$R$1700,9,0)</f>
        <v>20.070599999999999</v>
      </c>
      <c r="M12" s="66">
        <f t="shared" si="4"/>
        <v>1</v>
      </c>
      <c r="N12" s="65">
        <f>VLOOKUP($A12,'Return Data'!$B$7:$R$1700,10,0)</f>
        <v>24.322900000000001</v>
      </c>
      <c r="O12" s="66">
        <f t="shared" si="5"/>
        <v>1</v>
      </c>
      <c r="P12" s="65">
        <f>VLOOKUP($A12,'Return Data'!$B$7:$R$1700,11,0)</f>
        <v>14.5982</v>
      </c>
      <c r="Q12" s="66">
        <f t="shared" si="6"/>
        <v>1</v>
      </c>
      <c r="R12" s="65">
        <f>VLOOKUP($A12,'Return Data'!$B$7:$R$1700,12,0)</f>
        <v>11.4343</v>
      </c>
      <c r="S12" s="66">
        <f t="shared" si="7"/>
        <v>2</v>
      </c>
      <c r="T12" s="65">
        <f>VLOOKUP($A12,'Return Data'!$B$7:$R$1700,13,0)</f>
        <v>10.303000000000001</v>
      </c>
      <c r="U12" s="66">
        <f t="shared" si="8"/>
        <v>2</v>
      </c>
      <c r="V12" s="65"/>
      <c r="W12" s="66"/>
      <c r="X12" s="65"/>
      <c r="Y12" s="66"/>
      <c r="Z12" s="65">
        <f>VLOOKUP($A12,'Return Data'!$B$7:$R$1700,16,0)</f>
        <v>9.8773999999999997</v>
      </c>
      <c r="AA12" s="67">
        <f t="shared" si="11"/>
        <v>1</v>
      </c>
    </row>
    <row r="13" spans="1:27" x14ac:dyDescent="0.3">
      <c r="A13" s="63" t="s">
        <v>833</v>
      </c>
      <c r="B13" s="64">
        <f>VLOOKUP($A13,'Return Data'!$B$7:$R$1700,3,0)</f>
        <v>44041</v>
      </c>
      <c r="C13" s="65">
        <f>VLOOKUP($A13,'Return Data'!$B$7:$R$1700,4,0)</f>
        <v>34.697600000000001</v>
      </c>
      <c r="D13" s="65">
        <f>VLOOKUP($A13,'Return Data'!$B$7:$R$1700,5,0)</f>
        <v>22.7362</v>
      </c>
      <c r="E13" s="66">
        <f t="shared" si="0"/>
        <v>1</v>
      </c>
      <c r="F13" s="65">
        <f>VLOOKUP($A13,'Return Data'!$B$7:$R$1700,6,0)</f>
        <v>-4.1212999999999997</v>
      </c>
      <c r="G13" s="66">
        <f t="shared" si="1"/>
        <v>6</v>
      </c>
      <c r="H13" s="65">
        <f>VLOOKUP($A13,'Return Data'!$B$7:$R$1700,7,0)</f>
        <v>-0.87150000000000005</v>
      </c>
      <c r="I13" s="66">
        <f t="shared" si="2"/>
        <v>6</v>
      </c>
      <c r="J13" s="65">
        <f>VLOOKUP($A13,'Return Data'!$B$7:$R$1700,8,0)</f>
        <v>-0.1578</v>
      </c>
      <c r="K13" s="66">
        <f t="shared" si="3"/>
        <v>7</v>
      </c>
      <c r="L13" s="65">
        <f>VLOOKUP($A13,'Return Data'!$B$7:$R$1700,9,0)</f>
        <v>13.970700000000001</v>
      </c>
      <c r="M13" s="66">
        <f t="shared" si="4"/>
        <v>3</v>
      </c>
      <c r="N13" s="65">
        <f>VLOOKUP($A13,'Return Data'!$B$7:$R$1700,10,0)</f>
        <v>19.536000000000001</v>
      </c>
      <c r="O13" s="66">
        <f t="shared" si="5"/>
        <v>2</v>
      </c>
      <c r="P13" s="65">
        <f>VLOOKUP($A13,'Return Data'!$B$7:$R$1700,11,0)</f>
        <v>14.5982</v>
      </c>
      <c r="Q13" s="66">
        <f t="shared" si="6"/>
        <v>1</v>
      </c>
      <c r="R13" s="65">
        <f>VLOOKUP($A13,'Return Data'!$B$7:$R$1700,12,0)</f>
        <v>12.5015</v>
      </c>
      <c r="S13" s="66">
        <f t="shared" si="7"/>
        <v>1</v>
      </c>
      <c r="T13" s="65">
        <f>VLOOKUP($A13,'Return Data'!$B$7:$R$1700,13,0)</f>
        <v>11.8171</v>
      </c>
      <c r="U13" s="66">
        <f t="shared" si="8"/>
        <v>1</v>
      </c>
      <c r="V13" s="65">
        <f>VLOOKUP($A13,'Return Data'!$B$7:$R$1700,17,0)</f>
        <v>10.4781</v>
      </c>
      <c r="W13" s="66">
        <f t="shared" si="9"/>
        <v>1</v>
      </c>
      <c r="X13" s="65">
        <f>VLOOKUP($A13,'Return Data'!$B$7:$R$1700,14,0)</f>
        <v>8.5005000000000006</v>
      </c>
      <c r="Y13" s="66">
        <f t="shared" si="10"/>
        <v>1</v>
      </c>
      <c r="Z13" s="65">
        <f>VLOOKUP($A13,'Return Data'!$B$7:$R$1700,16,0)</f>
        <v>8.9427000000000003</v>
      </c>
      <c r="AA13" s="67">
        <f t="shared" si="11"/>
        <v>5</v>
      </c>
    </row>
    <row r="14" spans="1:27" x14ac:dyDescent="0.3">
      <c r="A14" s="63" t="s">
        <v>834</v>
      </c>
      <c r="B14" s="64">
        <f>VLOOKUP($A14,'Return Data'!$B$7:$R$1700,3,0)</f>
        <v>44041</v>
      </c>
      <c r="C14" s="65">
        <f>VLOOKUP($A14,'Return Data'!$B$7:$R$1700,4,0)</f>
        <v>1174.7185999999999</v>
      </c>
      <c r="D14" s="65">
        <f>VLOOKUP($A14,'Return Data'!$B$7:$R$1700,5,0)</f>
        <v>5.9603999999999999</v>
      </c>
      <c r="E14" s="66">
        <f t="shared" si="0"/>
        <v>5</v>
      </c>
      <c r="F14" s="65">
        <f>VLOOKUP($A14,'Return Data'!$B$7:$R$1700,6,0)</f>
        <v>-1.1513</v>
      </c>
      <c r="G14" s="66">
        <f t="shared" si="1"/>
        <v>4</v>
      </c>
      <c r="H14" s="65">
        <f>VLOOKUP($A14,'Return Data'!$B$7:$R$1700,7,0)</f>
        <v>0.50249999999999995</v>
      </c>
      <c r="I14" s="66">
        <f t="shared" si="2"/>
        <v>4</v>
      </c>
      <c r="J14" s="65">
        <f>VLOOKUP($A14,'Return Data'!$B$7:$R$1700,8,0)</f>
        <v>0.7248</v>
      </c>
      <c r="K14" s="66">
        <f t="shared" si="3"/>
        <v>5</v>
      </c>
      <c r="L14" s="65">
        <f>VLOOKUP($A14,'Return Data'!$B$7:$R$1700,9,0)</f>
        <v>8.7637</v>
      </c>
      <c r="M14" s="66">
        <f t="shared" si="4"/>
        <v>6</v>
      </c>
      <c r="N14" s="65">
        <f>VLOOKUP($A14,'Return Data'!$B$7:$R$1700,10,0)</f>
        <v>13.5456</v>
      </c>
      <c r="O14" s="66">
        <f t="shared" si="5"/>
        <v>6</v>
      </c>
      <c r="P14" s="65">
        <f>VLOOKUP($A14,'Return Data'!$B$7:$R$1700,11,0)</f>
        <v>11.2088</v>
      </c>
      <c r="Q14" s="66">
        <f t="shared" si="6"/>
        <v>3</v>
      </c>
      <c r="R14" s="65">
        <f>VLOOKUP($A14,'Return Data'!$B$7:$R$1700,12,0)</f>
        <v>9.5157000000000007</v>
      </c>
      <c r="S14" s="66">
        <f t="shared" si="7"/>
        <v>4</v>
      </c>
      <c r="T14" s="65">
        <f>VLOOKUP($A14,'Return Data'!$B$7:$R$1700,13,0)</f>
        <v>9.3956999999999997</v>
      </c>
      <c r="U14" s="66">
        <f t="shared" si="8"/>
        <v>5</v>
      </c>
      <c r="V14" s="65"/>
      <c r="W14" s="66"/>
      <c r="X14" s="65"/>
      <c r="Y14" s="66"/>
      <c r="Z14" s="65">
        <f>VLOOKUP($A14,'Return Data'!$B$7:$R$1700,16,0)</f>
        <v>9.6501000000000001</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7.8014142857142854</v>
      </c>
      <c r="E16" s="74"/>
      <c r="F16" s="75">
        <f>AVERAGE(F8:F14)</f>
        <v>-1.9693571428571428</v>
      </c>
      <c r="G16" s="74"/>
      <c r="H16" s="75">
        <f>AVERAGE(H8:H14)</f>
        <v>1.0813857142857142</v>
      </c>
      <c r="I16" s="74"/>
      <c r="J16" s="75">
        <f>AVERAGE(J8:J14)</f>
        <v>2.0695714285714284</v>
      </c>
      <c r="K16" s="74"/>
      <c r="L16" s="75">
        <f>AVERAGE(L8:L14)</f>
        <v>12.480357142857144</v>
      </c>
      <c r="M16" s="74"/>
      <c r="N16" s="75">
        <f>AVERAGE(N8:N14)</f>
        <v>16.415371428571429</v>
      </c>
      <c r="O16" s="74"/>
      <c r="P16" s="75">
        <f>AVERAGE(P8:P14)</f>
        <v>11.161928571428572</v>
      </c>
      <c r="Q16" s="74"/>
      <c r="R16" s="75">
        <f>AVERAGE(R8:R14)</f>
        <v>9.9202142857142857</v>
      </c>
      <c r="S16" s="74"/>
      <c r="T16" s="75">
        <f>AVERAGE(T8:T14)</f>
        <v>9.6952428571428566</v>
      </c>
      <c r="U16" s="74"/>
      <c r="V16" s="75">
        <f>AVERAGE(V8:V14)</f>
        <v>9.1229799999999983</v>
      </c>
      <c r="W16" s="74"/>
      <c r="X16" s="75">
        <f>AVERAGE(X8:X14)</f>
        <v>8.1387400000000003</v>
      </c>
      <c r="Y16" s="74"/>
      <c r="Z16" s="75">
        <f>AVERAGE(Z8:Z14)</f>
        <v>8.9345428571428585</v>
      </c>
      <c r="AA16" s="76"/>
    </row>
    <row r="17" spans="1:27" x14ac:dyDescent="0.3">
      <c r="A17" s="73" t="s">
        <v>28</v>
      </c>
      <c r="B17" s="74"/>
      <c r="C17" s="74"/>
      <c r="D17" s="75">
        <f>MIN(D8:D14)</f>
        <v>-10.0566</v>
      </c>
      <c r="E17" s="74"/>
      <c r="F17" s="75">
        <f>MIN(F8:F14)</f>
        <v>-8.6898</v>
      </c>
      <c r="G17" s="74"/>
      <c r="H17" s="75">
        <f>MIN(H8:H14)</f>
        <v>-3.7404999999999999</v>
      </c>
      <c r="I17" s="74"/>
      <c r="J17" s="75">
        <f>MIN(J8:J14)</f>
        <v>-0.1578</v>
      </c>
      <c r="K17" s="74"/>
      <c r="L17" s="75">
        <f>MIN(L8:L14)</f>
        <v>7.9614000000000003</v>
      </c>
      <c r="M17" s="74"/>
      <c r="N17" s="75">
        <f>MIN(N8:N14)</f>
        <v>9.4861000000000004</v>
      </c>
      <c r="O17" s="74"/>
      <c r="P17" s="75">
        <f>MIN(P8:P14)</f>
        <v>6.6006999999999998</v>
      </c>
      <c r="Q17" s="74"/>
      <c r="R17" s="75">
        <f>MIN(R8:R14)</f>
        <v>7.0751999999999997</v>
      </c>
      <c r="S17" s="74"/>
      <c r="T17" s="75">
        <f>MIN(T8:T14)</f>
        <v>7.3898000000000001</v>
      </c>
      <c r="U17" s="74"/>
      <c r="V17" s="75">
        <f>MIN(V8:V14)</f>
        <v>7.5762</v>
      </c>
      <c r="W17" s="74"/>
      <c r="X17" s="75">
        <f>MIN(X8:X14)</f>
        <v>7.3404999999999996</v>
      </c>
      <c r="Y17" s="74"/>
      <c r="Z17" s="75">
        <f>MIN(Z8:Z14)</f>
        <v>7.3429000000000002</v>
      </c>
      <c r="AA17" s="76"/>
    </row>
    <row r="18" spans="1:27" ht="15" thickBot="1" x14ac:dyDescent="0.35">
      <c r="A18" s="77" t="s">
        <v>29</v>
      </c>
      <c r="B18" s="78"/>
      <c r="C18" s="78"/>
      <c r="D18" s="79">
        <f>MAX(D8:D14)</f>
        <v>22.7362</v>
      </c>
      <c r="E18" s="78"/>
      <c r="F18" s="79">
        <f>MAX(F8:F14)</f>
        <v>1.5286</v>
      </c>
      <c r="G18" s="78"/>
      <c r="H18" s="79">
        <f>MAX(H8:H14)</f>
        <v>4.6939000000000002</v>
      </c>
      <c r="I18" s="78"/>
      <c r="J18" s="79">
        <f>MAX(J8:J14)</f>
        <v>5.1542000000000003</v>
      </c>
      <c r="K18" s="78"/>
      <c r="L18" s="79">
        <f>MAX(L8:L14)</f>
        <v>20.070599999999999</v>
      </c>
      <c r="M18" s="78"/>
      <c r="N18" s="79">
        <f>MAX(N8:N14)</f>
        <v>24.322900000000001</v>
      </c>
      <c r="O18" s="78"/>
      <c r="P18" s="79">
        <f>MAX(P8:P14)</f>
        <v>14.5982</v>
      </c>
      <c r="Q18" s="78"/>
      <c r="R18" s="79">
        <f>MAX(R8:R14)</f>
        <v>12.5015</v>
      </c>
      <c r="S18" s="78"/>
      <c r="T18" s="79">
        <f>MAX(T8:T14)</f>
        <v>11.8171</v>
      </c>
      <c r="U18" s="78"/>
      <c r="V18" s="79">
        <f>MAX(V8:V14)</f>
        <v>10.4781</v>
      </c>
      <c r="W18" s="78"/>
      <c r="X18" s="79">
        <f>MAX(X8:X14)</f>
        <v>8.5005000000000006</v>
      </c>
      <c r="Y18" s="78"/>
      <c r="Z18" s="79">
        <f>MAX(Z8:Z14)</f>
        <v>9.8773999999999997</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44041</v>
      </c>
      <c r="C8" s="65">
        <f>VLOOKUP($A8,'Return Data'!$B$7:$R$1700,4,0)</f>
        <v>258.08789999999999</v>
      </c>
      <c r="D8" s="65">
        <f>VLOOKUP($A8,'Return Data'!$B$7:$R$1700,5,0)</f>
        <v>4.9222000000000001</v>
      </c>
      <c r="E8" s="66">
        <f>RANK(D8,D$8:D$14,0)</f>
        <v>6</v>
      </c>
      <c r="F8" s="65">
        <f>VLOOKUP($A8,'Return Data'!$B$7:$R$1700,6,0)</f>
        <v>-3.2004999999999999</v>
      </c>
      <c r="G8" s="66">
        <f>RANK(F8,F$8:F$14,0)</f>
        <v>5</v>
      </c>
      <c r="H8" s="65">
        <f>VLOOKUP($A8,'Return Data'!$B$7:$R$1700,7,0)</f>
        <v>-0.1192</v>
      </c>
      <c r="I8" s="66">
        <f>RANK(H8,H$8:H$14,0)</f>
        <v>4</v>
      </c>
      <c r="J8" s="65">
        <f>VLOOKUP($A8,'Return Data'!$B$7:$R$1700,8,0)</f>
        <v>2.1535000000000002</v>
      </c>
      <c r="K8" s="66">
        <f>RANK(J8,J$8:J$14,0)</f>
        <v>3</v>
      </c>
      <c r="L8" s="65">
        <f>VLOOKUP($A8,'Return Data'!$B$7:$R$1700,9,0)</f>
        <v>9.8132000000000001</v>
      </c>
      <c r="M8" s="66">
        <f>RANK(L8,L$8:L$14,0)</f>
        <v>5</v>
      </c>
      <c r="N8" s="65">
        <f>VLOOKUP($A8,'Return Data'!$B$7:$R$1700,10,0)</f>
        <v>14.183199999999999</v>
      </c>
      <c r="O8" s="66">
        <f>RANK(N8,N$8:N$14,0)</f>
        <v>5</v>
      </c>
      <c r="P8" s="65">
        <f>VLOOKUP($A8,'Return Data'!$B$7:$R$1700,11,0)</f>
        <v>10.221500000000001</v>
      </c>
      <c r="Q8" s="66">
        <f>RANK(P8,P$8:P$14,0)</f>
        <v>3</v>
      </c>
      <c r="R8" s="65">
        <f>VLOOKUP($A8,'Return Data'!$B$7:$R$1700,12,0)</f>
        <v>9.2714999999999996</v>
      </c>
      <c r="S8" s="66">
        <f>RANK(R8,R$8:R$14,0)</f>
        <v>3</v>
      </c>
      <c r="T8" s="65">
        <f>VLOOKUP($A8,'Return Data'!$B$7:$R$1700,13,0)</f>
        <v>9.2629000000000001</v>
      </c>
      <c r="U8" s="66">
        <f>RANK(T8,T$8:T$14,0)</f>
        <v>4</v>
      </c>
      <c r="V8" s="65">
        <f>VLOOKUP($A8,'Return Data'!$B$7:$R$1700,17,0)</f>
        <v>9.0298999999999996</v>
      </c>
      <c r="W8" s="66">
        <f>RANK(V8,V$8:V$14,0)</f>
        <v>2</v>
      </c>
      <c r="X8" s="65">
        <f>VLOOKUP($A8,'Return Data'!$B$7:$R$1700,14,0)</f>
        <v>8.1113</v>
      </c>
      <c r="Y8" s="66">
        <f>RANK(X8,X$8:X$14,0)</f>
        <v>1</v>
      </c>
      <c r="Z8" s="65">
        <f>VLOOKUP($A8,'Return Data'!$B$7:$R$1700,16,0)</f>
        <v>8.7077000000000009</v>
      </c>
      <c r="AA8" s="67">
        <f>RANK(Z8,Z$8:Z$14,0)</f>
        <v>2</v>
      </c>
    </row>
    <row r="9" spans="1:27" x14ac:dyDescent="0.3">
      <c r="A9" s="63" t="s">
        <v>824</v>
      </c>
      <c r="B9" s="64">
        <f>VLOOKUP($A9,'Return Data'!$B$7:$R$1700,3,0)</f>
        <v>44041</v>
      </c>
      <c r="C9" s="65">
        <f>VLOOKUP($A9,'Return Data'!$B$7:$R$1700,4,0)</f>
        <v>30.47</v>
      </c>
      <c r="D9" s="65">
        <f>VLOOKUP($A9,'Return Data'!$B$7:$R$1700,5,0)</f>
        <v>5.7507999999999999</v>
      </c>
      <c r="E9" s="66">
        <f t="shared" ref="E9:E14" si="0">RANK(D9,D$8:D$14,0)</f>
        <v>4</v>
      </c>
      <c r="F9" s="65">
        <f>VLOOKUP($A9,'Return Data'!$B$7:$R$1700,6,0)</f>
        <v>9.5799999999999996E-2</v>
      </c>
      <c r="G9" s="66">
        <f t="shared" ref="G9:G14" si="1">RANK(F9,F$8:F$14,0)</f>
        <v>2</v>
      </c>
      <c r="H9" s="65">
        <f>VLOOKUP($A9,'Return Data'!$B$7:$R$1700,7,0)</f>
        <v>3.8875000000000002</v>
      </c>
      <c r="I9" s="66">
        <f t="shared" ref="I9:I14" si="2">RANK(H9,H$8:H$14,0)</f>
        <v>2</v>
      </c>
      <c r="J9" s="65">
        <f>VLOOKUP($A9,'Return Data'!$B$7:$R$1700,8,0)</f>
        <v>4.3452999999999999</v>
      </c>
      <c r="K9" s="66">
        <f t="shared" ref="K9:K14" si="3">RANK(J9,J$8:J$14,0)</f>
        <v>1</v>
      </c>
      <c r="L9" s="65">
        <f>VLOOKUP($A9,'Return Data'!$B$7:$R$1700,9,0)</f>
        <v>7.1452999999999998</v>
      </c>
      <c r="M9" s="66">
        <f t="shared" ref="M9:M14" si="4">RANK(L9,L$8:L$14,0)</f>
        <v>7</v>
      </c>
      <c r="N9" s="65">
        <f>VLOOKUP($A9,'Return Data'!$B$7:$R$1700,10,0)</f>
        <v>8.6316000000000006</v>
      </c>
      <c r="O9" s="66">
        <f t="shared" ref="O9:O14" si="5">RANK(N9,N$8:N$14,0)</f>
        <v>7</v>
      </c>
      <c r="P9" s="65">
        <f>VLOOKUP($A9,'Return Data'!$B$7:$R$1700,11,0)</f>
        <v>5.8136999999999999</v>
      </c>
      <c r="Q9" s="66">
        <f t="shared" ref="Q9:Q14" si="6">RANK(P9,P$8:P$14,0)</f>
        <v>7</v>
      </c>
      <c r="R9" s="65">
        <f>VLOOKUP($A9,'Return Data'!$B$7:$R$1700,12,0)</f>
        <v>6.3631000000000002</v>
      </c>
      <c r="S9" s="66">
        <f t="shared" ref="S9:S14" si="7">RANK(R9,R$8:R$14,0)</f>
        <v>7</v>
      </c>
      <c r="T9" s="65">
        <f>VLOOKUP($A9,'Return Data'!$B$7:$R$1700,13,0)</f>
        <v>6.7096999999999998</v>
      </c>
      <c r="U9" s="66">
        <f t="shared" ref="U9:U14" si="8">RANK(T9,T$8:T$14,0)</f>
        <v>7</v>
      </c>
      <c r="V9" s="65">
        <f>VLOOKUP($A9,'Return Data'!$B$7:$R$1700,17,0)</f>
        <v>6.9604999999999997</v>
      </c>
      <c r="W9" s="66">
        <f t="shared" ref="W9:W13" si="9">RANK(V9,V$8:V$14,0)</f>
        <v>5</v>
      </c>
      <c r="X9" s="65">
        <f>VLOOKUP($A9,'Return Data'!$B$7:$R$1700,14,0)</f>
        <v>6.7272999999999996</v>
      </c>
      <c r="Y9" s="66">
        <f t="shared" ref="Y9:Y13" si="10">RANK(X9,X$8:X$14,0)</f>
        <v>5</v>
      </c>
      <c r="Z9" s="65">
        <f>VLOOKUP($A9,'Return Data'!$B$7:$R$1700,16,0)</f>
        <v>5.9492000000000003</v>
      </c>
      <c r="AA9" s="67">
        <f t="shared" ref="AA9:AA14" si="11">RANK(Z9,Z$8:Z$14,0)</f>
        <v>7</v>
      </c>
    </row>
    <row r="10" spans="1:27" x14ac:dyDescent="0.3">
      <c r="A10" s="63" t="s">
        <v>826</v>
      </c>
      <c r="B10" s="64">
        <f>VLOOKUP($A10,'Return Data'!$B$7:$R$1700,3,0)</f>
        <v>44041</v>
      </c>
      <c r="C10" s="65">
        <f>VLOOKUP($A10,'Return Data'!$B$7:$R$1700,4,0)</f>
        <v>36.4773</v>
      </c>
      <c r="D10" s="65">
        <f>VLOOKUP($A10,'Return Data'!$B$7:$R$1700,5,0)</f>
        <v>10.009</v>
      </c>
      <c r="E10" s="66">
        <f t="shared" si="0"/>
        <v>3</v>
      </c>
      <c r="F10" s="65">
        <f>VLOOKUP($A10,'Return Data'!$B$7:$R$1700,6,0)</f>
        <v>1.2809999999999999</v>
      </c>
      <c r="G10" s="66">
        <f t="shared" si="1"/>
        <v>1</v>
      </c>
      <c r="H10" s="65">
        <f>VLOOKUP($A10,'Return Data'!$B$7:$R$1700,7,0)</f>
        <v>4.0914999999999999</v>
      </c>
      <c r="I10" s="66">
        <f t="shared" si="2"/>
        <v>1</v>
      </c>
      <c r="J10" s="65">
        <f>VLOOKUP($A10,'Return Data'!$B$7:$R$1700,8,0)</f>
        <v>3.2130999999999998</v>
      </c>
      <c r="K10" s="66">
        <f t="shared" si="3"/>
        <v>2</v>
      </c>
      <c r="L10" s="65">
        <f>VLOOKUP($A10,'Return Data'!$B$7:$R$1700,9,0)</f>
        <v>11.872</v>
      </c>
      <c r="M10" s="66">
        <f t="shared" si="4"/>
        <v>4</v>
      </c>
      <c r="N10" s="65">
        <f>VLOOKUP($A10,'Return Data'!$B$7:$R$1700,10,0)</f>
        <v>15.526400000000001</v>
      </c>
      <c r="O10" s="66">
        <f t="shared" si="5"/>
        <v>4</v>
      </c>
      <c r="P10" s="65">
        <f>VLOOKUP($A10,'Return Data'!$B$7:$R$1700,11,0)</f>
        <v>10.060700000000001</v>
      </c>
      <c r="Q10" s="66">
        <f t="shared" si="6"/>
        <v>5</v>
      </c>
      <c r="R10" s="65">
        <f>VLOOKUP($A10,'Return Data'!$B$7:$R$1700,12,0)</f>
        <v>9.2058999999999997</v>
      </c>
      <c r="S10" s="66">
        <f t="shared" si="7"/>
        <v>5</v>
      </c>
      <c r="T10" s="65">
        <f>VLOOKUP($A10,'Return Data'!$B$7:$R$1700,13,0)</f>
        <v>9.2040000000000006</v>
      </c>
      <c r="U10" s="66">
        <f t="shared" si="8"/>
        <v>5</v>
      </c>
      <c r="V10" s="65">
        <f>VLOOKUP($A10,'Return Data'!$B$7:$R$1700,17,0)</f>
        <v>8.7703000000000007</v>
      </c>
      <c r="W10" s="66">
        <f t="shared" si="9"/>
        <v>3</v>
      </c>
      <c r="X10" s="65">
        <f>VLOOKUP($A10,'Return Data'!$B$7:$R$1700,14,0)</f>
        <v>7.9538000000000002</v>
      </c>
      <c r="Y10" s="66">
        <f t="shared" si="10"/>
        <v>3</v>
      </c>
      <c r="Z10" s="65">
        <f>VLOOKUP($A10,'Return Data'!$B$7:$R$1700,16,0)</f>
        <v>8.2931000000000008</v>
      </c>
      <c r="AA10" s="67">
        <f t="shared" si="11"/>
        <v>4</v>
      </c>
    </row>
    <row r="11" spans="1:27" x14ac:dyDescent="0.3">
      <c r="A11" s="63" t="s">
        <v>828</v>
      </c>
      <c r="B11" s="64">
        <f>VLOOKUP($A11,'Return Data'!$B$7:$R$1700,3,0)</f>
        <v>44041</v>
      </c>
      <c r="C11" s="65">
        <f>VLOOKUP($A11,'Return Data'!$B$7:$R$1700,4,0)</f>
        <v>312.00290000000001</v>
      </c>
      <c r="D11" s="65">
        <f>VLOOKUP($A11,'Return Data'!$B$7:$R$1700,5,0)</f>
        <v>13.364699999999999</v>
      </c>
      <c r="E11" s="66">
        <f t="shared" si="0"/>
        <v>2</v>
      </c>
      <c r="F11" s="65">
        <f>VLOOKUP($A11,'Return Data'!$B$7:$R$1700,6,0)</f>
        <v>7.9600000000000004E-2</v>
      </c>
      <c r="G11" s="66">
        <f t="shared" si="1"/>
        <v>3</v>
      </c>
      <c r="H11" s="65">
        <f>VLOOKUP($A11,'Return Data'!$B$7:$R$1700,7,0)</f>
        <v>1.8624000000000001</v>
      </c>
      <c r="I11" s="66">
        <f t="shared" si="2"/>
        <v>3</v>
      </c>
      <c r="J11" s="65">
        <f>VLOOKUP($A11,'Return Data'!$B$7:$R$1700,8,0)</f>
        <v>2.0722999999999998</v>
      </c>
      <c r="K11" s="66">
        <f t="shared" si="3"/>
        <v>4</v>
      </c>
      <c r="L11" s="65">
        <f>VLOOKUP($A11,'Return Data'!$B$7:$R$1700,9,0)</f>
        <v>13.7446</v>
      </c>
      <c r="M11" s="66">
        <f t="shared" si="4"/>
        <v>2</v>
      </c>
      <c r="N11" s="65">
        <f>VLOOKUP($A11,'Return Data'!$B$7:$R$1700,10,0)</f>
        <v>17.166799999999999</v>
      </c>
      <c r="O11" s="66">
        <f t="shared" si="5"/>
        <v>3</v>
      </c>
      <c r="P11" s="65">
        <f>VLOOKUP($A11,'Return Data'!$B$7:$R$1700,11,0)</f>
        <v>9.6913999999999998</v>
      </c>
      <c r="Q11" s="66">
        <f t="shared" si="6"/>
        <v>6</v>
      </c>
      <c r="R11" s="65">
        <f>VLOOKUP($A11,'Return Data'!$B$7:$R$1700,12,0)</f>
        <v>9.2575000000000003</v>
      </c>
      <c r="S11" s="66">
        <f t="shared" si="7"/>
        <v>4</v>
      </c>
      <c r="T11" s="65">
        <f>VLOOKUP($A11,'Return Data'!$B$7:$R$1700,13,0)</f>
        <v>9.2851999999999997</v>
      </c>
      <c r="U11" s="66">
        <f t="shared" si="8"/>
        <v>3</v>
      </c>
      <c r="V11" s="65">
        <f>VLOOKUP($A11,'Return Data'!$B$7:$R$1700,17,0)</f>
        <v>8.5336999999999996</v>
      </c>
      <c r="W11" s="66">
        <f t="shared" si="9"/>
        <v>4</v>
      </c>
      <c r="X11" s="65">
        <f>VLOOKUP($A11,'Return Data'!$B$7:$R$1700,14,0)</f>
        <v>7.5419</v>
      </c>
      <c r="Y11" s="66">
        <f t="shared" si="10"/>
        <v>4</v>
      </c>
      <c r="Z11" s="65">
        <f>VLOOKUP($A11,'Return Data'!$B$7:$R$1700,16,0)</f>
        <v>8.0440000000000005</v>
      </c>
      <c r="AA11" s="67">
        <f t="shared" si="11"/>
        <v>5</v>
      </c>
    </row>
    <row r="12" spans="1:27" x14ac:dyDescent="0.3">
      <c r="A12" s="63" t="s">
        <v>831</v>
      </c>
      <c r="B12" s="64">
        <f>VLOOKUP($A12,'Return Data'!$B$7:$R$1700,3,0)</f>
        <v>44041</v>
      </c>
      <c r="C12" s="65">
        <f>VLOOKUP($A12,'Return Data'!$B$7:$R$1700,4,0)</f>
        <v>1116.8399999999999</v>
      </c>
      <c r="D12" s="65">
        <f>VLOOKUP($A12,'Return Data'!$B$7:$R$1700,5,0)</f>
        <v>-10.4551</v>
      </c>
      <c r="E12" s="66">
        <f t="shared" si="0"/>
        <v>7</v>
      </c>
      <c r="F12" s="65">
        <f>VLOOKUP($A12,'Return Data'!$B$7:$R$1700,6,0)</f>
        <v>-9.0898000000000003</v>
      </c>
      <c r="G12" s="66">
        <f t="shared" si="1"/>
        <v>7</v>
      </c>
      <c r="H12" s="65">
        <f>VLOOKUP($A12,'Return Data'!$B$7:$R$1700,7,0)</f>
        <v>-4.1402999999999999</v>
      </c>
      <c r="I12" s="66">
        <f t="shared" si="2"/>
        <v>7</v>
      </c>
      <c r="J12" s="65">
        <f>VLOOKUP($A12,'Return Data'!$B$7:$R$1700,8,0)</f>
        <v>-0.21310000000000001</v>
      </c>
      <c r="K12" s="66">
        <f t="shared" si="3"/>
        <v>6</v>
      </c>
      <c r="L12" s="65">
        <f>VLOOKUP($A12,'Return Data'!$B$7:$R$1700,9,0)</f>
        <v>19.663499999999999</v>
      </c>
      <c r="M12" s="66">
        <f t="shared" si="4"/>
        <v>1</v>
      </c>
      <c r="N12" s="65">
        <f>VLOOKUP($A12,'Return Data'!$B$7:$R$1700,10,0)</f>
        <v>23.896100000000001</v>
      </c>
      <c r="O12" s="66">
        <f t="shared" si="5"/>
        <v>1</v>
      </c>
      <c r="P12" s="65">
        <f>VLOOKUP($A12,'Return Data'!$B$7:$R$1700,11,0)</f>
        <v>14.1668</v>
      </c>
      <c r="Q12" s="66">
        <f t="shared" si="6"/>
        <v>2</v>
      </c>
      <c r="R12" s="65">
        <f>VLOOKUP($A12,'Return Data'!$B$7:$R$1700,12,0)</f>
        <v>11.0571</v>
      </c>
      <c r="S12" s="66">
        <f t="shared" si="7"/>
        <v>2</v>
      </c>
      <c r="T12" s="65">
        <f>VLOOKUP($A12,'Return Data'!$B$7:$R$1700,13,0)</f>
        <v>9.9578000000000007</v>
      </c>
      <c r="U12" s="66">
        <f t="shared" si="8"/>
        <v>2</v>
      </c>
      <c r="V12" s="65"/>
      <c r="W12" s="66"/>
      <c r="X12" s="65"/>
      <c r="Y12" s="66"/>
      <c r="Z12" s="65">
        <f>VLOOKUP($A12,'Return Data'!$B$7:$R$1700,16,0)</f>
        <v>9.5546000000000006</v>
      </c>
      <c r="AA12" s="67">
        <f t="shared" si="11"/>
        <v>1</v>
      </c>
    </row>
    <row r="13" spans="1:27" x14ac:dyDescent="0.3">
      <c r="A13" s="63" t="s">
        <v>832</v>
      </c>
      <c r="B13" s="64">
        <f>VLOOKUP($A13,'Return Data'!$B$7:$R$1700,3,0)</f>
        <v>44041</v>
      </c>
      <c r="C13" s="65">
        <f>VLOOKUP($A13,'Return Data'!$B$7:$R$1700,4,0)</f>
        <v>33.493400000000001</v>
      </c>
      <c r="D13" s="65">
        <f>VLOOKUP($A13,'Return Data'!$B$7:$R$1700,5,0)</f>
        <v>22.353899999999999</v>
      </c>
      <c r="E13" s="66">
        <f t="shared" si="0"/>
        <v>1</v>
      </c>
      <c r="F13" s="65">
        <f>VLOOKUP($A13,'Return Data'!$B$7:$R$1700,6,0)</f>
        <v>-4.4653</v>
      </c>
      <c r="G13" s="66">
        <f t="shared" si="1"/>
        <v>6</v>
      </c>
      <c r="H13" s="65">
        <f>VLOOKUP($A13,'Return Data'!$B$7:$R$1700,7,0)</f>
        <v>-1.214</v>
      </c>
      <c r="I13" s="66">
        <f t="shared" si="2"/>
        <v>6</v>
      </c>
      <c r="J13" s="65">
        <f>VLOOKUP($A13,'Return Data'!$B$7:$R$1700,8,0)</f>
        <v>-0.49809999999999999</v>
      </c>
      <c r="K13" s="66">
        <f t="shared" si="3"/>
        <v>7</v>
      </c>
      <c r="L13" s="65">
        <f>VLOOKUP($A13,'Return Data'!$B$7:$R$1700,9,0)</f>
        <v>13.627700000000001</v>
      </c>
      <c r="M13" s="66">
        <f t="shared" si="4"/>
        <v>3</v>
      </c>
      <c r="N13" s="65">
        <f>VLOOKUP($A13,'Return Data'!$B$7:$R$1700,10,0)</f>
        <v>19.181100000000001</v>
      </c>
      <c r="O13" s="66">
        <f t="shared" si="5"/>
        <v>2</v>
      </c>
      <c r="P13" s="65">
        <f>VLOOKUP($A13,'Return Data'!$B$7:$R$1700,11,0)</f>
        <v>14.212999999999999</v>
      </c>
      <c r="Q13" s="66">
        <f t="shared" si="6"/>
        <v>1</v>
      </c>
      <c r="R13" s="65">
        <f>VLOOKUP($A13,'Return Data'!$B$7:$R$1700,12,0)</f>
        <v>12.076000000000001</v>
      </c>
      <c r="S13" s="66">
        <f t="shared" si="7"/>
        <v>1</v>
      </c>
      <c r="T13" s="65">
        <f>VLOOKUP($A13,'Return Data'!$B$7:$R$1700,13,0)</f>
        <v>11.365500000000001</v>
      </c>
      <c r="U13" s="66">
        <f t="shared" si="8"/>
        <v>1</v>
      </c>
      <c r="V13" s="65">
        <f>VLOOKUP($A13,'Return Data'!$B$7:$R$1700,17,0)</f>
        <v>10.007400000000001</v>
      </c>
      <c r="W13" s="66">
        <f t="shared" si="9"/>
        <v>1</v>
      </c>
      <c r="X13" s="65">
        <f>VLOOKUP($A13,'Return Data'!$B$7:$R$1700,14,0)</f>
        <v>8.0298999999999996</v>
      </c>
      <c r="Y13" s="66">
        <f t="shared" si="10"/>
        <v>2</v>
      </c>
      <c r="Z13" s="65">
        <f>VLOOKUP($A13,'Return Data'!$B$7:$R$1700,16,0)</f>
        <v>7.891</v>
      </c>
      <c r="AA13" s="67">
        <f t="shared" si="11"/>
        <v>6</v>
      </c>
    </row>
    <row r="14" spans="1:27" x14ac:dyDescent="0.3">
      <c r="A14" s="63" t="s">
        <v>835</v>
      </c>
      <c r="B14" s="64">
        <f>VLOOKUP($A14,'Return Data'!$B$7:$R$1700,3,0)</f>
        <v>44041</v>
      </c>
      <c r="C14" s="65">
        <f>VLOOKUP($A14,'Return Data'!$B$7:$R$1700,4,0)</f>
        <v>1154.5106000000001</v>
      </c>
      <c r="D14" s="65">
        <f>VLOOKUP($A14,'Return Data'!$B$7:$R$1700,5,0)</f>
        <v>5.0307000000000004</v>
      </c>
      <c r="E14" s="66">
        <f t="shared" si="0"/>
        <v>5</v>
      </c>
      <c r="F14" s="65">
        <f>VLOOKUP($A14,'Return Data'!$B$7:$R$1700,6,0)</f>
        <v>-2.0828000000000002</v>
      </c>
      <c r="G14" s="66">
        <f t="shared" si="1"/>
        <v>4</v>
      </c>
      <c r="H14" s="65">
        <f>VLOOKUP($A14,'Return Data'!$B$7:$R$1700,7,0)</f>
        <v>-0.42859999999999998</v>
      </c>
      <c r="I14" s="66">
        <f t="shared" si="2"/>
        <v>5</v>
      </c>
      <c r="J14" s="65">
        <f>VLOOKUP($A14,'Return Data'!$B$7:$R$1700,8,0)</f>
        <v>-0.2059</v>
      </c>
      <c r="K14" s="66">
        <f t="shared" si="3"/>
        <v>5</v>
      </c>
      <c r="L14" s="65">
        <f>VLOOKUP($A14,'Return Data'!$B$7:$R$1700,9,0)</f>
        <v>7.8201000000000001</v>
      </c>
      <c r="M14" s="66">
        <f t="shared" si="4"/>
        <v>6</v>
      </c>
      <c r="N14" s="65">
        <f>VLOOKUP($A14,'Return Data'!$B$7:$R$1700,10,0)</f>
        <v>12.562099999999999</v>
      </c>
      <c r="O14" s="66">
        <f t="shared" si="5"/>
        <v>6</v>
      </c>
      <c r="P14" s="65">
        <f>VLOOKUP($A14,'Return Data'!$B$7:$R$1700,11,0)</f>
        <v>10.2014</v>
      </c>
      <c r="Q14" s="66">
        <f t="shared" si="6"/>
        <v>4</v>
      </c>
      <c r="R14" s="65">
        <f>VLOOKUP($A14,'Return Data'!$B$7:$R$1700,12,0)</f>
        <v>8.4994999999999994</v>
      </c>
      <c r="S14" s="66">
        <f t="shared" si="7"/>
        <v>6</v>
      </c>
      <c r="T14" s="65">
        <f>VLOOKUP($A14,'Return Data'!$B$7:$R$1700,13,0)</f>
        <v>8.3670000000000009</v>
      </c>
      <c r="U14" s="66">
        <f t="shared" si="8"/>
        <v>6</v>
      </c>
      <c r="V14" s="65"/>
      <c r="W14" s="66"/>
      <c r="X14" s="65"/>
      <c r="Y14" s="66"/>
      <c r="Z14" s="65">
        <f>VLOOKUP($A14,'Return Data'!$B$7:$R$1700,16,0)</f>
        <v>8.5670000000000002</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7.2823142857142855</v>
      </c>
      <c r="E16" s="74"/>
      <c r="F16" s="75">
        <f>AVERAGE(F8:F14)</f>
        <v>-2.4831428571428567</v>
      </c>
      <c r="G16" s="74"/>
      <c r="H16" s="75">
        <f>AVERAGE(H8:H14)</f>
        <v>0.56275714285714296</v>
      </c>
      <c r="I16" s="74"/>
      <c r="J16" s="75">
        <f>AVERAGE(J8:J14)</f>
        <v>1.5524428571428572</v>
      </c>
      <c r="K16" s="74"/>
      <c r="L16" s="75">
        <f>AVERAGE(L8:L14)</f>
        <v>11.9552</v>
      </c>
      <c r="M16" s="74"/>
      <c r="N16" s="75">
        <f>AVERAGE(N8:N14)</f>
        <v>15.878185714285715</v>
      </c>
      <c r="O16" s="74"/>
      <c r="P16" s="75">
        <f>AVERAGE(P8:P14)</f>
        <v>10.62407142857143</v>
      </c>
      <c r="Q16" s="74"/>
      <c r="R16" s="75">
        <f>AVERAGE(R8:R14)</f>
        <v>9.3900857142857141</v>
      </c>
      <c r="S16" s="74"/>
      <c r="T16" s="75">
        <f>AVERAGE(T8:T14)</f>
        <v>9.1645857142857157</v>
      </c>
      <c r="U16" s="74"/>
      <c r="V16" s="75">
        <f>AVERAGE(V8:V14)</f>
        <v>8.6603600000000007</v>
      </c>
      <c r="W16" s="74"/>
      <c r="X16" s="75">
        <f>AVERAGE(X8:X14)</f>
        <v>7.672839999999999</v>
      </c>
      <c r="Y16" s="74"/>
      <c r="Z16" s="75">
        <f>AVERAGE(Z8:Z14)</f>
        <v>8.1438000000000006</v>
      </c>
      <c r="AA16" s="76"/>
    </row>
    <row r="17" spans="1:27" x14ac:dyDescent="0.3">
      <c r="A17" s="73" t="s">
        <v>28</v>
      </c>
      <c r="B17" s="74"/>
      <c r="C17" s="74"/>
      <c r="D17" s="75">
        <f>MIN(D8:D14)</f>
        <v>-10.4551</v>
      </c>
      <c r="E17" s="74"/>
      <c r="F17" s="75">
        <f>MIN(F8:F14)</f>
        <v>-9.0898000000000003</v>
      </c>
      <c r="G17" s="74"/>
      <c r="H17" s="75">
        <f>MIN(H8:H14)</f>
        <v>-4.1402999999999999</v>
      </c>
      <c r="I17" s="74"/>
      <c r="J17" s="75">
        <f>MIN(J8:J14)</f>
        <v>-0.49809999999999999</v>
      </c>
      <c r="K17" s="74"/>
      <c r="L17" s="75">
        <f>MIN(L8:L14)</f>
        <v>7.1452999999999998</v>
      </c>
      <c r="M17" s="74"/>
      <c r="N17" s="75">
        <f>MIN(N8:N14)</f>
        <v>8.6316000000000006</v>
      </c>
      <c r="O17" s="74"/>
      <c r="P17" s="75">
        <f>MIN(P8:P14)</f>
        <v>5.8136999999999999</v>
      </c>
      <c r="Q17" s="74"/>
      <c r="R17" s="75">
        <f>MIN(R8:R14)</f>
        <v>6.3631000000000002</v>
      </c>
      <c r="S17" s="74"/>
      <c r="T17" s="75">
        <f>MIN(T8:T14)</f>
        <v>6.7096999999999998</v>
      </c>
      <c r="U17" s="74"/>
      <c r="V17" s="75">
        <f>MIN(V8:V14)</f>
        <v>6.9604999999999997</v>
      </c>
      <c r="W17" s="74"/>
      <c r="X17" s="75">
        <f>MIN(X8:X14)</f>
        <v>6.7272999999999996</v>
      </c>
      <c r="Y17" s="74"/>
      <c r="Z17" s="75">
        <f>MIN(Z8:Z14)</f>
        <v>5.9492000000000003</v>
      </c>
      <c r="AA17" s="76"/>
    </row>
    <row r="18" spans="1:27" ht="15" thickBot="1" x14ac:dyDescent="0.35">
      <c r="A18" s="77" t="s">
        <v>29</v>
      </c>
      <c r="B18" s="78"/>
      <c r="C18" s="78"/>
      <c r="D18" s="79">
        <f>MAX(D8:D14)</f>
        <v>22.353899999999999</v>
      </c>
      <c r="E18" s="78"/>
      <c r="F18" s="79">
        <f>MAX(F8:F14)</f>
        <v>1.2809999999999999</v>
      </c>
      <c r="G18" s="78"/>
      <c r="H18" s="79">
        <f>MAX(H8:H14)</f>
        <v>4.0914999999999999</v>
      </c>
      <c r="I18" s="78"/>
      <c r="J18" s="79">
        <f>MAX(J8:J14)</f>
        <v>4.3452999999999999</v>
      </c>
      <c r="K18" s="78"/>
      <c r="L18" s="79">
        <f>MAX(L8:L14)</f>
        <v>19.663499999999999</v>
      </c>
      <c r="M18" s="78"/>
      <c r="N18" s="79">
        <f>MAX(N8:N14)</f>
        <v>23.896100000000001</v>
      </c>
      <c r="O18" s="78"/>
      <c r="P18" s="79">
        <f>MAX(P8:P14)</f>
        <v>14.212999999999999</v>
      </c>
      <c r="Q18" s="78"/>
      <c r="R18" s="79">
        <f>MAX(R8:R14)</f>
        <v>12.076000000000001</v>
      </c>
      <c r="S18" s="78"/>
      <c r="T18" s="79">
        <f>MAX(T8:T14)</f>
        <v>11.365500000000001</v>
      </c>
      <c r="U18" s="78"/>
      <c r="V18" s="79">
        <f>MAX(V8:V14)</f>
        <v>10.007400000000001</v>
      </c>
      <c r="W18" s="78"/>
      <c r="X18" s="79">
        <f>MAX(X8:X14)</f>
        <v>8.1113</v>
      </c>
      <c r="Y18" s="78"/>
      <c r="Z18" s="79">
        <f>MAX(Z8:Z14)</f>
        <v>9.5546000000000006</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44041</v>
      </c>
      <c r="C8" s="65">
        <f>VLOOKUP($A8,'Return Data'!$B$7:$R$1700,4,0)</f>
        <v>324.43790000000001</v>
      </c>
      <c r="D8" s="65">
        <f>VLOOKUP($A8,'Return Data'!$B$7:$R$1700,5,0)</f>
        <v>3.3079000000000001</v>
      </c>
      <c r="E8" s="66">
        <f t="shared" ref="E8" si="0">RANK(D8,D$8:D$50,0)</f>
        <v>7</v>
      </c>
      <c r="F8" s="65">
        <f>VLOOKUP($A8,'Return Data'!$B$7:$R$1700,6,0)</f>
        <v>2.6444000000000001</v>
      </c>
      <c r="G8" s="66">
        <f t="shared" ref="G8" si="1">RANK(F8,F$8:F$50,0)</f>
        <v>16</v>
      </c>
      <c r="H8" s="65">
        <f>VLOOKUP($A8,'Return Data'!$B$7:$R$1700,7,0)</f>
        <v>3.0731000000000002</v>
      </c>
      <c r="I8" s="66">
        <f t="shared" ref="I8" si="2">RANK(H8,H$8:H$50,0)</f>
        <v>8</v>
      </c>
      <c r="J8" s="65">
        <f>VLOOKUP($A8,'Return Data'!$B$7:$R$1700,8,0)</f>
        <v>3.0998999999999999</v>
      </c>
      <c r="K8" s="66">
        <f t="shared" ref="K8" si="3">RANK(J8,J$8:J$50,0)</f>
        <v>9</v>
      </c>
      <c r="L8" s="65">
        <f>VLOOKUP($A8,'Return Data'!$B$7:$R$1700,9,0)</f>
        <v>3.5232000000000001</v>
      </c>
      <c r="M8" s="66">
        <f t="shared" ref="M8" si="4">RANK(L8,L$8:L$50,0)</f>
        <v>3</v>
      </c>
      <c r="N8" s="65">
        <f>VLOOKUP($A8,'Return Data'!$B$7:$R$1700,10,0)</f>
        <v>4.4257999999999997</v>
      </c>
      <c r="O8" s="66">
        <f t="shared" ref="O8" si="5">RANK(N8,N$8:N$50,0)</f>
        <v>4</v>
      </c>
      <c r="P8" s="65">
        <f>VLOOKUP($A8,'Return Data'!$B$7:$R$1700,11,0)</f>
        <v>5.1238999999999999</v>
      </c>
      <c r="Q8" s="66">
        <f t="shared" ref="Q8" si="6">RANK(P8,P$8:P$50,0)</f>
        <v>7</v>
      </c>
      <c r="R8" s="65">
        <f>VLOOKUP($A8,'Return Data'!$B$7:$R$1700,12,0)</f>
        <v>5.2121000000000004</v>
      </c>
      <c r="S8" s="66">
        <f t="shared" ref="S8" si="7">RANK(R8,R$8:R$50,0)</f>
        <v>7</v>
      </c>
      <c r="T8" s="65">
        <f>VLOOKUP($A8,'Return Data'!$B$7:$R$1700,13,0)</f>
        <v>5.4535999999999998</v>
      </c>
      <c r="U8" s="66">
        <f t="shared" ref="U8" si="8">RANK(T8,T$8:T$50,0)</f>
        <v>7</v>
      </c>
      <c r="V8" s="65">
        <f>VLOOKUP($A8,'Return Data'!$B$7:$R$1700,17,0)</f>
        <v>6.5090000000000003</v>
      </c>
      <c r="W8" s="66">
        <f t="shared" ref="W8" si="9">RANK(V8,V$8:V$50,0)</f>
        <v>6</v>
      </c>
      <c r="X8" s="65">
        <f>VLOOKUP($A8,'Return Data'!$B$7:$R$1700,14,0)</f>
        <v>6.6997999999999998</v>
      </c>
      <c r="Y8" s="66">
        <f t="shared" ref="Y8" si="10">RANK(X8,X$8:X$50,0)</f>
        <v>6</v>
      </c>
      <c r="Z8" s="65">
        <f>VLOOKUP($A8,'Return Data'!$B$7:$R$1700,16,0)</f>
        <v>7.7706999999999997</v>
      </c>
      <c r="AA8" s="67">
        <f t="shared" ref="AA8" si="11">RANK(Z8,Z$8:Z$50,0)</f>
        <v>3</v>
      </c>
    </row>
    <row r="9" spans="1:27" x14ac:dyDescent="0.3">
      <c r="A9" s="63" t="s">
        <v>119</v>
      </c>
      <c r="B9" s="64">
        <f>VLOOKUP($A9,'Return Data'!$B$7:$R$1700,3,0)</f>
        <v>44041</v>
      </c>
      <c r="C9" s="65">
        <f>VLOOKUP($A9,'Return Data'!$B$7:$R$1700,4,0)</f>
        <v>2236.0113000000001</v>
      </c>
      <c r="D9" s="65">
        <f>VLOOKUP($A9,'Return Data'!$B$7:$R$1700,5,0)</f>
        <v>2.7637999999999998</v>
      </c>
      <c r="E9" s="66">
        <f t="shared" ref="E9:E50" si="12">RANK(D9,D$8:D$50,0)</f>
        <v>30</v>
      </c>
      <c r="F9" s="65">
        <f>VLOOKUP($A9,'Return Data'!$B$7:$R$1700,6,0)</f>
        <v>2.4632000000000001</v>
      </c>
      <c r="G9" s="66">
        <f t="shared" ref="G9:G50" si="13">RANK(F9,F$8:F$50,0)</f>
        <v>26</v>
      </c>
      <c r="H9" s="65">
        <f>VLOOKUP($A9,'Return Data'!$B$7:$R$1700,7,0)</f>
        <v>2.9300999999999999</v>
      </c>
      <c r="I9" s="66">
        <f t="shared" ref="I9:I50" si="14">RANK(H9,H$8:H$50,0)</f>
        <v>22</v>
      </c>
      <c r="J9" s="65">
        <f>VLOOKUP($A9,'Return Data'!$B$7:$R$1700,8,0)</f>
        <v>2.9321000000000002</v>
      </c>
      <c r="K9" s="66">
        <f t="shared" ref="K9:K50" si="15">RANK(J9,J$8:J$50,0)</f>
        <v>23</v>
      </c>
      <c r="L9" s="65">
        <f>VLOOKUP($A9,'Return Data'!$B$7:$R$1700,9,0)</f>
        <v>3.218</v>
      </c>
      <c r="M9" s="66">
        <f t="shared" ref="M9:M50" si="16">RANK(L9,L$8:L$50,0)</f>
        <v>17</v>
      </c>
      <c r="N9" s="65">
        <f>VLOOKUP($A9,'Return Data'!$B$7:$R$1700,10,0)</f>
        <v>4.0052000000000003</v>
      </c>
      <c r="O9" s="66">
        <f t="shared" ref="O9:O50" si="17">RANK(N9,N$8:N$50,0)</f>
        <v>16</v>
      </c>
      <c r="P9" s="65">
        <f>VLOOKUP($A9,'Return Data'!$B$7:$R$1700,11,0)</f>
        <v>5.0190999999999999</v>
      </c>
      <c r="Q9" s="66">
        <f t="shared" ref="Q9:Q50" si="18">RANK(P9,P$8:P$50,0)</f>
        <v>12</v>
      </c>
      <c r="R9" s="65">
        <f>VLOOKUP($A9,'Return Data'!$B$7:$R$1700,12,0)</f>
        <v>5.1436999999999999</v>
      </c>
      <c r="S9" s="66">
        <f t="shared" ref="S9:S50" si="19">RANK(R9,R$8:R$50,0)</f>
        <v>13</v>
      </c>
      <c r="T9" s="65">
        <f>VLOOKUP($A9,'Return Data'!$B$7:$R$1700,13,0)</f>
        <v>5.375</v>
      </c>
      <c r="U9" s="66">
        <f t="shared" ref="U9:U50" si="20">RANK(T9,T$8:T$50,0)</f>
        <v>13</v>
      </c>
      <c r="V9" s="65">
        <f>VLOOKUP($A9,'Return Data'!$B$7:$R$1700,17,0)</f>
        <v>6.4372999999999996</v>
      </c>
      <c r="W9" s="66">
        <f t="shared" ref="W9:W49" si="21">RANK(V9,V$8:V$50,0)</f>
        <v>11</v>
      </c>
      <c r="X9" s="65">
        <f>VLOOKUP($A9,'Return Data'!$B$7:$R$1700,14,0)</f>
        <v>6.6536999999999997</v>
      </c>
      <c r="Y9" s="66">
        <f t="shared" ref="Y9:Y49" si="22">RANK(X9,X$8:X$50,0)</f>
        <v>10</v>
      </c>
      <c r="Z9" s="65">
        <f>VLOOKUP($A9,'Return Data'!$B$7:$R$1700,16,0)</f>
        <v>7.7142999999999997</v>
      </c>
      <c r="AA9" s="67">
        <f t="shared" ref="AA9:AA50" si="23">RANK(Z9,Z$8:Z$50,0)</f>
        <v>10</v>
      </c>
    </row>
    <row r="10" spans="1:27" x14ac:dyDescent="0.3">
      <c r="A10" s="63" t="s">
        <v>120</v>
      </c>
      <c r="B10" s="64">
        <f>VLOOKUP($A10,'Return Data'!$B$7:$R$1700,3,0)</f>
        <v>44041</v>
      </c>
      <c r="C10" s="65">
        <f>VLOOKUP($A10,'Return Data'!$B$7:$R$1700,4,0)</f>
        <v>2318.1482999999998</v>
      </c>
      <c r="D10" s="65">
        <f>VLOOKUP($A10,'Return Data'!$B$7:$R$1700,5,0)</f>
        <v>2.5335999999999999</v>
      </c>
      <c r="E10" s="66">
        <f t="shared" si="12"/>
        <v>35</v>
      </c>
      <c r="F10" s="65">
        <f>VLOOKUP($A10,'Return Data'!$B$7:$R$1700,6,0)</f>
        <v>2.2761999999999998</v>
      </c>
      <c r="G10" s="66">
        <f t="shared" si="13"/>
        <v>39</v>
      </c>
      <c r="H10" s="65">
        <f>VLOOKUP($A10,'Return Data'!$B$7:$R$1700,7,0)</f>
        <v>2.7456</v>
      </c>
      <c r="I10" s="66">
        <f t="shared" si="14"/>
        <v>34</v>
      </c>
      <c r="J10" s="65">
        <f>VLOOKUP($A10,'Return Data'!$B$7:$R$1700,8,0)</f>
        <v>2.8862999999999999</v>
      </c>
      <c r="K10" s="66">
        <f t="shared" si="15"/>
        <v>27</v>
      </c>
      <c r="L10" s="65">
        <f>VLOOKUP($A10,'Return Data'!$B$7:$R$1700,9,0)</f>
        <v>3.0886</v>
      </c>
      <c r="M10" s="66">
        <f t="shared" si="16"/>
        <v>26</v>
      </c>
      <c r="N10" s="65">
        <f>VLOOKUP($A10,'Return Data'!$B$7:$R$1700,10,0)</f>
        <v>3.4636999999999998</v>
      </c>
      <c r="O10" s="66">
        <f t="shared" si="17"/>
        <v>29</v>
      </c>
      <c r="P10" s="65">
        <f>VLOOKUP($A10,'Return Data'!$B$7:$R$1700,11,0)</f>
        <v>4.7972999999999999</v>
      </c>
      <c r="Q10" s="66">
        <f t="shared" si="18"/>
        <v>22</v>
      </c>
      <c r="R10" s="65">
        <f>VLOOKUP($A10,'Return Data'!$B$7:$R$1700,12,0)</f>
        <v>5.0125000000000002</v>
      </c>
      <c r="S10" s="66">
        <f t="shared" si="19"/>
        <v>19</v>
      </c>
      <c r="T10" s="65">
        <f>VLOOKUP($A10,'Return Data'!$B$7:$R$1700,13,0)</f>
        <v>5.2964000000000002</v>
      </c>
      <c r="U10" s="66">
        <f t="shared" si="20"/>
        <v>15</v>
      </c>
      <c r="V10" s="65">
        <f>VLOOKUP($A10,'Return Data'!$B$7:$R$1700,17,0)</f>
        <v>6.4089</v>
      </c>
      <c r="W10" s="66">
        <f t="shared" si="21"/>
        <v>14</v>
      </c>
      <c r="X10" s="65">
        <f>VLOOKUP($A10,'Return Data'!$B$7:$R$1700,14,0)</f>
        <v>6.6445999999999996</v>
      </c>
      <c r="Y10" s="66">
        <f t="shared" si="22"/>
        <v>13</v>
      </c>
      <c r="Z10" s="65">
        <f>VLOOKUP($A10,'Return Data'!$B$7:$R$1700,16,0)</f>
        <v>7.7525000000000004</v>
      </c>
      <c r="AA10" s="67">
        <f t="shared" si="23"/>
        <v>4</v>
      </c>
    </row>
    <row r="11" spans="1:27" x14ac:dyDescent="0.3">
      <c r="A11" s="63" t="s">
        <v>121</v>
      </c>
      <c r="B11" s="64">
        <f>VLOOKUP($A11,'Return Data'!$B$7:$R$1700,3,0)</f>
        <v>44041</v>
      </c>
      <c r="C11" s="65">
        <f>VLOOKUP($A11,'Return Data'!$B$7:$R$1700,4,0)</f>
        <v>3097.4573</v>
      </c>
      <c r="D11" s="65">
        <f>VLOOKUP($A11,'Return Data'!$B$7:$R$1700,5,0)</f>
        <v>3.5249000000000001</v>
      </c>
      <c r="E11" s="66">
        <f t="shared" si="12"/>
        <v>5</v>
      </c>
      <c r="F11" s="65">
        <f>VLOOKUP($A11,'Return Data'!$B$7:$R$1700,6,0)</f>
        <v>2.7214999999999998</v>
      </c>
      <c r="G11" s="66">
        <f t="shared" si="13"/>
        <v>10</v>
      </c>
      <c r="H11" s="65">
        <f>VLOOKUP($A11,'Return Data'!$B$7:$R$1700,7,0)</f>
        <v>3.0425</v>
      </c>
      <c r="I11" s="66">
        <f t="shared" si="14"/>
        <v>11</v>
      </c>
      <c r="J11" s="65">
        <f>VLOOKUP($A11,'Return Data'!$B$7:$R$1700,8,0)</f>
        <v>2.9538000000000002</v>
      </c>
      <c r="K11" s="66">
        <f t="shared" si="15"/>
        <v>22</v>
      </c>
      <c r="L11" s="65">
        <f>VLOOKUP($A11,'Return Data'!$B$7:$R$1700,9,0)</f>
        <v>3.0733000000000001</v>
      </c>
      <c r="M11" s="66">
        <f t="shared" si="16"/>
        <v>28</v>
      </c>
      <c r="N11" s="65">
        <f>VLOOKUP($A11,'Return Data'!$B$7:$R$1700,10,0)</f>
        <v>3.6313</v>
      </c>
      <c r="O11" s="66">
        <f t="shared" si="17"/>
        <v>27</v>
      </c>
      <c r="P11" s="65">
        <f>VLOOKUP($A11,'Return Data'!$B$7:$R$1700,11,0)</f>
        <v>4.7759999999999998</v>
      </c>
      <c r="Q11" s="66">
        <f t="shared" si="18"/>
        <v>24</v>
      </c>
      <c r="R11" s="65">
        <f>VLOOKUP($A11,'Return Data'!$B$7:$R$1700,12,0)</f>
        <v>5.0179999999999998</v>
      </c>
      <c r="S11" s="66">
        <f t="shared" si="19"/>
        <v>17</v>
      </c>
      <c r="T11" s="65">
        <f>VLOOKUP($A11,'Return Data'!$B$7:$R$1700,13,0)</f>
        <v>5.3371000000000004</v>
      </c>
      <c r="U11" s="66">
        <f t="shared" si="20"/>
        <v>14</v>
      </c>
      <c r="V11" s="65">
        <f>VLOOKUP($A11,'Return Data'!$B$7:$R$1700,17,0)</f>
        <v>6.4478</v>
      </c>
      <c r="W11" s="66">
        <f t="shared" si="21"/>
        <v>10</v>
      </c>
      <c r="X11" s="65">
        <f>VLOOKUP($A11,'Return Data'!$B$7:$R$1700,14,0)</f>
        <v>6.6519000000000004</v>
      </c>
      <c r="Y11" s="66">
        <f t="shared" si="22"/>
        <v>11</v>
      </c>
      <c r="Z11" s="65">
        <f>VLOOKUP($A11,'Return Data'!$B$7:$R$1700,16,0)</f>
        <v>7.6829000000000001</v>
      </c>
      <c r="AA11" s="67">
        <f t="shared" si="23"/>
        <v>17</v>
      </c>
    </row>
    <row r="12" spans="1:27" x14ac:dyDescent="0.3">
      <c r="A12" s="63" t="s">
        <v>122</v>
      </c>
      <c r="B12" s="64">
        <f>VLOOKUP($A12,'Return Data'!$B$7:$R$1700,3,0)</f>
        <v>44041</v>
      </c>
      <c r="C12" s="65">
        <f>VLOOKUP($A12,'Return Data'!$B$7:$R$1700,4,0)</f>
        <v>2317.2597000000001</v>
      </c>
      <c r="D12" s="65">
        <f>VLOOKUP($A12,'Return Data'!$B$7:$R$1700,5,0)</f>
        <v>2.3329</v>
      </c>
      <c r="E12" s="66">
        <f t="shared" si="12"/>
        <v>39</v>
      </c>
      <c r="F12" s="65">
        <f>VLOOKUP($A12,'Return Data'!$B$7:$R$1700,6,0)</f>
        <v>2.3090999999999999</v>
      </c>
      <c r="G12" s="66">
        <f t="shared" si="13"/>
        <v>38</v>
      </c>
      <c r="H12" s="65">
        <f>VLOOKUP($A12,'Return Data'!$B$7:$R$1700,7,0)</f>
        <v>2.7734999999999999</v>
      </c>
      <c r="I12" s="66">
        <f t="shared" si="14"/>
        <v>33</v>
      </c>
      <c r="J12" s="65">
        <f>VLOOKUP($A12,'Return Data'!$B$7:$R$1700,8,0)</f>
        <v>2.7778999999999998</v>
      </c>
      <c r="K12" s="66">
        <f t="shared" si="15"/>
        <v>35</v>
      </c>
      <c r="L12" s="65">
        <f>VLOOKUP($A12,'Return Data'!$B$7:$R$1700,9,0)</f>
        <v>3.0897000000000001</v>
      </c>
      <c r="M12" s="66">
        <f t="shared" si="16"/>
        <v>25</v>
      </c>
      <c r="N12" s="65">
        <f>VLOOKUP($A12,'Return Data'!$B$7:$R$1700,10,0)</f>
        <v>4.024</v>
      </c>
      <c r="O12" s="66">
        <f t="shared" si="17"/>
        <v>14</v>
      </c>
      <c r="P12" s="65">
        <f>VLOOKUP($A12,'Return Data'!$B$7:$R$1700,11,0)</f>
        <v>4.8247999999999998</v>
      </c>
      <c r="Q12" s="66">
        <f t="shared" si="18"/>
        <v>20</v>
      </c>
      <c r="R12" s="65">
        <f>VLOOKUP($A12,'Return Data'!$B$7:$R$1700,12,0)</f>
        <v>4.9305000000000003</v>
      </c>
      <c r="S12" s="66">
        <f t="shared" si="19"/>
        <v>24</v>
      </c>
      <c r="T12" s="65">
        <f>VLOOKUP($A12,'Return Data'!$B$7:$R$1700,13,0)</f>
        <v>5.1741000000000001</v>
      </c>
      <c r="U12" s="66">
        <f t="shared" si="20"/>
        <v>25</v>
      </c>
      <c r="V12" s="65">
        <f>VLOOKUP($A12,'Return Data'!$B$7:$R$1700,17,0)</f>
        <v>6.2774999999999999</v>
      </c>
      <c r="W12" s="66">
        <f t="shared" si="21"/>
        <v>24</v>
      </c>
      <c r="X12" s="65">
        <f>VLOOKUP($A12,'Return Data'!$B$7:$R$1700,14,0)</f>
        <v>6.5621999999999998</v>
      </c>
      <c r="Y12" s="66">
        <f t="shared" si="22"/>
        <v>21</v>
      </c>
      <c r="Z12" s="65">
        <f>VLOOKUP($A12,'Return Data'!$B$7:$R$1700,16,0)</f>
        <v>7.6833</v>
      </c>
      <c r="AA12" s="67">
        <f t="shared" si="23"/>
        <v>16</v>
      </c>
    </row>
    <row r="13" spans="1:27" x14ac:dyDescent="0.3">
      <c r="A13" s="63" t="s">
        <v>123</v>
      </c>
      <c r="B13" s="64">
        <f>VLOOKUP($A13,'Return Data'!$B$7:$R$1700,3,0)</f>
        <v>44041</v>
      </c>
      <c r="C13" s="65">
        <f>VLOOKUP($A13,'Return Data'!$B$7:$R$1700,4,0)</f>
        <v>2416.1224999999999</v>
      </c>
      <c r="D13" s="65">
        <f>VLOOKUP($A13,'Return Data'!$B$7:$R$1700,5,0)</f>
        <v>2.8645</v>
      </c>
      <c r="E13" s="66">
        <f t="shared" si="12"/>
        <v>24</v>
      </c>
      <c r="F13" s="65">
        <f>VLOOKUP($A13,'Return Data'!$B$7:$R$1700,6,0)</f>
        <v>2.7172999999999998</v>
      </c>
      <c r="G13" s="66">
        <f t="shared" si="13"/>
        <v>11</v>
      </c>
      <c r="H13" s="65">
        <f>VLOOKUP($A13,'Return Data'!$B$7:$R$1700,7,0)</f>
        <v>2.9630999999999998</v>
      </c>
      <c r="I13" s="66">
        <f t="shared" si="14"/>
        <v>15</v>
      </c>
      <c r="J13" s="65">
        <f>VLOOKUP($A13,'Return Data'!$B$7:$R$1700,8,0)</f>
        <v>3.0226999999999999</v>
      </c>
      <c r="K13" s="66">
        <f t="shared" si="15"/>
        <v>13</v>
      </c>
      <c r="L13" s="65">
        <f>VLOOKUP($A13,'Return Data'!$B$7:$R$1700,9,0)</f>
        <v>3.0670999999999999</v>
      </c>
      <c r="M13" s="66">
        <f t="shared" si="16"/>
        <v>29</v>
      </c>
      <c r="N13" s="65">
        <f>VLOOKUP($A13,'Return Data'!$B$7:$R$1700,10,0)</f>
        <v>3.1854</v>
      </c>
      <c r="O13" s="66">
        <f t="shared" si="17"/>
        <v>37</v>
      </c>
      <c r="P13" s="65">
        <f>VLOOKUP($A13,'Return Data'!$B$7:$R$1700,11,0)</f>
        <v>3.9073000000000002</v>
      </c>
      <c r="Q13" s="66">
        <f t="shared" si="18"/>
        <v>35</v>
      </c>
      <c r="R13" s="65">
        <f>VLOOKUP($A13,'Return Data'!$B$7:$R$1700,12,0)</f>
        <v>4.3192000000000004</v>
      </c>
      <c r="S13" s="66">
        <f t="shared" si="19"/>
        <v>34</v>
      </c>
      <c r="T13" s="65">
        <f>VLOOKUP($A13,'Return Data'!$B$7:$R$1700,13,0)</f>
        <v>4.6546000000000003</v>
      </c>
      <c r="U13" s="66">
        <f t="shared" si="20"/>
        <v>33</v>
      </c>
      <c r="V13" s="65">
        <f>VLOOKUP($A13,'Return Data'!$B$7:$R$1700,17,0)</f>
        <v>5.952</v>
      </c>
      <c r="W13" s="66">
        <f t="shared" si="21"/>
        <v>30</v>
      </c>
      <c r="X13" s="65">
        <f>VLOOKUP($A13,'Return Data'!$B$7:$R$1700,14,0)</f>
        <v>6.2914000000000003</v>
      </c>
      <c r="Y13" s="66">
        <f t="shared" si="22"/>
        <v>30</v>
      </c>
      <c r="Z13" s="65">
        <f>VLOOKUP($A13,'Return Data'!$B$7:$R$1700,16,0)</f>
        <v>7.4960000000000004</v>
      </c>
      <c r="AA13" s="67">
        <f t="shared" si="23"/>
        <v>28</v>
      </c>
    </row>
    <row r="14" spans="1:27" x14ac:dyDescent="0.3">
      <c r="A14" s="63" t="s">
        <v>124</v>
      </c>
      <c r="B14" s="64">
        <f>VLOOKUP($A14,'Return Data'!$B$7:$R$1700,3,0)</f>
        <v>44041</v>
      </c>
      <c r="C14" s="65">
        <f>VLOOKUP($A14,'Return Data'!$B$7:$R$1700,4,0)</f>
        <v>2878.9072999999999</v>
      </c>
      <c r="D14" s="65">
        <f>VLOOKUP($A14,'Return Data'!$B$7:$R$1700,5,0)</f>
        <v>2.7957999999999998</v>
      </c>
      <c r="E14" s="66">
        <f t="shared" si="12"/>
        <v>27</v>
      </c>
      <c r="F14" s="65">
        <f>VLOOKUP($A14,'Return Data'!$B$7:$R$1700,6,0)</f>
        <v>2.4567000000000001</v>
      </c>
      <c r="G14" s="66">
        <f t="shared" si="13"/>
        <v>27</v>
      </c>
      <c r="H14" s="65">
        <f>VLOOKUP($A14,'Return Data'!$B$7:$R$1700,7,0)</f>
        <v>2.8803000000000001</v>
      </c>
      <c r="I14" s="66">
        <f t="shared" si="14"/>
        <v>26</v>
      </c>
      <c r="J14" s="65">
        <f>VLOOKUP($A14,'Return Data'!$B$7:$R$1700,8,0)</f>
        <v>2.8805000000000001</v>
      </c>
      <c r="K14" s="66">
        <f t="shared" si="15"/>
        <v>28</v>
      </c>
      <c r="L14" s="65">
        <f>VLOOKUP($A14,'Return Data'!$B$7:$R$1700,9,0)</f>
        <v>3.1482000000000001</v>
      </c>
      <c r="M14" s="66">
        <f t="shared" si="16"/>
        <v>23</v>
      </c>
      <c r="N14" s="65">
        <f>VLOOKUP($A14,'Return Data'!$B$7:$R$1700,10,0)</f>
        <v>3.7488999999999999</v>
      </c>
      <c r="O14" s="66">
        <f t="shared" si="17"/>
        <v>25</v>
      </c>
      <c r="P14" s="65">
        <f>VLOOKUP($A14,'Return Data'!$B$7:$R$1700,11,0)</f>
        <v>4.8899999999999997</v>
      </c>
      <c r="Q14" s="66">
        <f t="shared" si="18"/>
        <v>17</v>
      </c>
      <c r="R14" s="65">
        <f>VLOOKUP($A14,'Return Data'!$B$7:$R$1700,12,0)</f>
        <v>5.0086000000000004</v>
      </c>
      <c r="S14" s="66">
        <f t="shared" si="19"/>
        <v>20</v>
      </c>
      <c r="T14" s="65">
        <f>VLOOKUP($A14,'Return Data'!$B$7:$R$1700,13,0)</f>
        <v>5.2561999999999998</v>
      </c>
      <c r="U14" s="66">
        <f t="shared" si="20"/>
        <v>21</v>
      </c>
      <c r="V14" s="65">
        <f>VLOOKUP($A14,'Return Data'!$B$7:$R$1700,17,0)</f>
        <v>6.3601999999999999</v>
      </c>
      <c r="W14" s="66">
        <f t="shared" si="21"/>
        <v>17</v>
      </c>
      <c r="X14" s="65">
        <f>VLOOKUP($A14,'Return Data'!$B$7:$R$1700,14,0)</f>
        <v>6.5949999999999998</v>
      </c>
      <c r="Y14" s="66">
        <f t="shared" si="22"/>
        <v>18</v>
      </c>
      <c r="Z14" s="65">
        <f>VLOOKUP($A14,'Return Data'!$B$7:$R$1700,16,0)</f>
        <v>7.6738</v>
      </c>
      <c r="AA14" s="67">
        <f t="shared" si="23"/>
        <v>20</v>
      </c>
    </row>
    <row r="15" spans="1:27" x14ac:dyDescent="0.3">
      <c r="A15" s="63" t="s">
        <v>125</v>
      </c>
      <c r="B15" s="64">
        <f>VLOOKUP($A15,'Return Data'!$B$7:$R$1700,3,0)</f>
        <v>44041</v>
      </c>
      <c r="C15" s="65">
        <f>VLOOKUP($A15,'Return Data'!$B$7:$R$1700,4,0)</f>
        <v>2594.9766</v>
      </c>
      <c r="D15" s="65">
        <f>VLOOKUP($A15,'Return Data'!$B$7:$R$1700,5,0)</f>
        <v>2.6276999999999999</v>
      </c>
      <c r="E15" s="66">
        <f t="shared" si="12"/>
        <v>33</v>
      </c>
      <c r="F15" s="65">
        <f>VLOOKUP($A15,'Return Data'!$B$7:$R$1700,6,0)</f>
        <v>2.6617999999999999</v>
      </c>
      <c r="G15" s="66">
        <f t="shared" si="13"/>
        <v>14</v>
      </c>
      <c r="H15" s="65">
        <f>VLOOKUP($A15,'Return Data'!$B$7:$R$1700,7,0)</f>
        <v>2.9270999999999998</v>
      </c>
      <c r="I15" s="66">
        <f t="shared" si="14"/>
        <v>23</v>
      </c>
      <c r="J15" s="65">
        <f>VLOOKUP($A15,'Return Data'!$B$7:$R$1700,8,0)</f>
        <v>2.8631000000000002</v>
      </c>
      <c r="K15" s="66">
        <f t="shared" si="15"/>
        <v>29</v>
      </c>
      <c r="L15" s="65">
        <f>VLOOKUP($A15,'Return Data'!$B$7:$R$1700,9,0)</f>
        <v>3.0592999999999999</v>
      </c>
      <c r="M15" s="66">
        <f t="shared" si="16"/>
        <v>31</v>
      </c>
      <c r="N15" s="65">
        <f>VLOOKUP($A15,'Return Data'!$B$7:$R$1700,10,0)</f>
        <v>3.9937999999999998</v>
      </c>
      <c r="O15" s="66">
        <f t="shared" si="17"/>
        <v>17</v>
      </c>
      <c r="P15" s="65">
        <f>VLOOKUP($A15,'Return Data'!$B$7:$R$1700,11,0)</f>
        <v>5.0438000000000001</v>
      </c>
      <c r="Q15" s="66">
        <f t="shared" si="18"/>
        <v>10</v>
      </c>
      <c r="R15" s="65">
        <f>VLOOKUP($A15,'Return Data'!$B$7:$R$1700,12,0)</f>
        <v>5.1916000000000002</v>
      </c>
      <c r="S15" s="66">
        <f t="shared" si="19"/>
        <v>9</v>
      </c>
      <c r="T15" s="65">
        <f>VLOOKUP($A15,'Return Data'!$B$7:$R$1700,13,0)</f>
        <v>5.4775</v>
      </c>
      <c r="U15" s="66">
        <f t="shared" si="20"/>
        <v>4</v>
      </c>
      <c r="V15" s="65">
        <f>VLOOKUP($A15,'Return Data'!$B$7:$R$1700,17,0)</f>
        <v>6.5025000000000004</v>
      </c>
      <c r="W15" s="66">
        <f t="shared" si="21"/>
        <v>8</v>
      </c>
      <c r="X15" s="65">
        <f>VLOOKUP($A15,'Return Data'!$B$7:$R$1700,14,0)</f>
        <v>6.7035999999999998</v>
      </c>
      <c r="Y15" s="66">
        <f t="shared" si="22"/>
        <v>5</v>
      </c>
      <c r="Z15" s="65">
        <f>VLOOKUP($A15,'Return Data'!$B$7:$R$1700,16,0)</f>
        <v>7.6021999999999998</v>
      </c>
      <c r="AA15" s="67">
        <f t="shared" si="23"/>
        <v>27</v>
      </c>
    </row>
    <row r="16" spans="1:27" x14ac:dyDescent="0.3">
      <c r="A16" s="63" t="s">
        <v>126</v>
      </c>
      <c r="B16" s="64">
        <f>VLOOKUP($A16,'Return Data'!$B$7:$R$1700,3,0)</f>
        <v>44041</v>
      </c>
      <c r="C16" s="65">
        <f>VLOOKUP($A16,'Return Data'!$B$7:$R$1700,4,0)</f>
        <v>2203.8742999999999</v>
      </c>
      <c r="D16" s="65">
        <f>VLOOKUP($A16,'Return Data'!$B$7:$R$1700,5,0)</f>
        <v>3.0708000000000002</v>
      </c>
      <c r="E16" s="66">
        <f t="shared" si="12"/>
        <v>11</v>
      </c>
      <c r="F16" s="65">
        <f>VLOOKUP($A16,'Return Data'!$B$7:$R$1700,6,0)</f>
        <v>2.9752000000000001</v>
      </c>
      <c r="G16" s="66">
        <f t="shared" si="13"/>
        <v>4</v>
      </c>
      <c r="H16" s="65">
        <f>VLOOKUP($A16,'Return Data'!$B$7:$R$1700,7,0)</f>
        <v>3.0539000000000001</v>
      </c>
      <c r="I16" s="66">
        <f t="shared" si="14"/>
        <v>9</v>
      </c>
      <c r="J16" s="65">
        <f>VLOOKUP($A16,'Return Data'!$B$7:$R$1700,8,0)</f>
        <v>3.0063</v>
      </c>
      <c r="K16" s="66">
        <f t="shared" si="15"/>
        <v>14</v>
      </c>
      <c r="L16" s="65">
        <f>VLOOKUP($A16,'Return Data'!$B$7:$R$1700,9,0)</f>
        <v>3.0922000000000001</v>
      </c>
      <c r="M16" s="66">
        <f t="shared" si="16"/>
        <v>24</v>
      </c>
      <c r="N16" s="65">
        <f>VLOOKUP($A16,'Return Data'!$B$7:$R$1700,10,0)</f>
        <v>3.2042000000000002</v>
      </c>
      <c r="O16" s="66">
        <f t="shared" si="17"/>
        <v>36</v>
      </c>
      <c r="P16" s="65">
        <f>VLOOKUP($A16,'Return Data'!$B$7:$R$1700,11,0)</f>
        <v>4.0936000000000003</v>
      </c>
      <c r="Q16" s="66">
        <f t="shared" si="18"/>
        <v>31</v>
      </c>
      <c r="R16" s="65">
        <f>VLOOKUP($A16,'Return Data'!$B$7:$R$1700,12,0)</f>
        <v>4.3554000000000004</v>
      </c>
      <c r="S16" s="66">
        <f t="shared" si="19"/>
        <v>32</v>
      </c>
      <c r="T16" s="65">
        <f>VLOOKUP($A16,'Return Data'!$B$7:$R$1700,13,0)</f>
        <v>4.6291000000000002</v>
      </c>
      <c r="U16" s="66">
        <f t="shared" si="20"/>
        <v>34</v>
      </c>
      <c r="V16" s="65">
        <f>VLOOKUP($A16,'Return Data'!$B$7:$R$1700,17,0)</f>
        <v>6.0176999999999996</v>
      </c>
      <c r="W16" s="66">
        <f t="shared" si="21"/>
        <v>29</v>
      </c>
      <c r="X16" s="65">
        <f>VLOOKUP($A16,'Return Data'!$B$7:$R$1700,14,0)</f>
        <v>6.3803000000000001</v>
      </c>
      <c r="Y16" s="66">
        <f t="shared" si="22"/>
        <v>29</v>
      </c>
      <c r="Z16" s="65">
        <f>VLOOKUP($A16,'Return Data'!$B$7:$R$1700,16,0)</f>
        <v>7.6952999999999996</v>
      </c>
      <c r="AA16" s="67">
        <f t="shared" si="23"/>
        <v>13</v>
      </c>
    </row>
    <row r="17" spans="1:27" x14ac:dyDescent="0.3">
      <c r="A17" s="63" t="s">
        <v>127</v>
      </c>
      <c r="B17" s="64">
        <f>VLOOKUP($A17,'Return Data'!$B$7:$R$1700,3,0)</f>
        <v>44041</v>
      </c>
      <c r="C17" s="65">
        <f>VLOOKUP($A17,'Return Data'!$B$7:$R$1700,4,0)</f>
        <v>3026.3782000000001</v>
      </c>
      <c r="D17" s="65">
        <f>VLOOKUP($A17,'Return Data'!$B$7:$R$1700,5,0)</f>
        <v>2.504</v>
      </c>
      <c r="E17" s="66">
        <f t="shared" si="12"/>
        <v>37</v>
      </c>
      <c r="F17" s="65">
        <f>VLOOKUP($A17,'Return Data'!$B$7:$R$1700,6,0)</f>
        <v>2.5015000000000001</v>
      </c>
      <c r="G17" s="66">
        <f t="shared" si="13"/>
        <v>24</v>
      </c>
      <c r="H17" s="65">
        <f>VLOOKUP($A17,'Return Data'!$B$7:$R$1700,7,0)</f>
        <v>2.8990999999999998</v>
      </c>
      <c r="I17" s="66">
        <f t="shared" si="14"/>
        <v>25</v>
      </c>
      <c r="J17" s="65">
        <f>VLOOKUP($A17,'Return Data'!$B$7:$R$1700,8,0)</f>
        <v>2.8904000000000001</v>
      </c>
      <c r="K17" s="66">
        <f t="shared" si="15"/>
        <v>26</v>
      </c>
      <c r="L17" s="65">
        <f>VLOOKUP($A17,'Return Data'!$B$7:$R$1700,9,0)</f>
        <v>3.0615000000000001</v>
      </c>
      <c r="M17" s="66">
        <f t="shared" si="16"/>
        <v>30</v>
      </c>
      <c r="N17" s="65">
        <f>VLOOKUP($A17,'Return Data'!$B$7:$R$1700,10,0)</f>
        <v>4.0590999999999999</v>
      </c>
      <c r="O17" s="66">
        <f t="shared" si="17"/>
        <v>13</v>
      </c>
      <c r="P17" s="65">
        <f>VLOOKUP($A17,'Return Data'!$B$7:$R$1700,11,0)</f>
        <v>5.1620999999999997</v>
      </c>
      <c r="Q17" s="66">
        <f t="shared" si="18"/>
        <v>4</v>
      </c>
      <c r="R17" s="65">
        <f>VLOOKUP($A17,'Return Data'!$B$7:$R$1700,12,0)</f>
        <v>5.3487999999999998</v>
      </c>
      <c r="S17" s="66">
        <f t="shared" si="19"/>
        <v>3</v>
      </c>
      <c r="T17" s="65">
        <f>VLOOKUP($A17,'Return Data'!$B$7:$R$1700,13,0)</f>
        <v>5.6212999999999997</v>
      </c>
      <c r="U17" s="66">
        <f t="shared" si="20"/>
        <v>2</v>
      </c>
      <c r="V17" s="65">
        <f>VLOOKUP($A17,'Return Data'!$B$7:$R$1700,17,0)</f>
        <v>6.6414999999999997</v>
      </c>
      <c r="W17" s="66">
        <f t="shared" si="21"/>
        <v>2</v>
      </c>
      <c r="X17" s="65">
        <f>VLOOKUP($A17,'Return Data'!$B$7:$R$1700,14,0)</f>
        <v>6.7679</v>
      </c>
      <c r="Y17" s="66">
        <f t="shared" si="22"/>
        <v>2</v>
      </c>
      <c r="Z17" s="65">
        <f>VLOOKUP($A17,'Return Data'!$B$7:$R$1700,16,0)</f>
        <v>7.8253000000000004</v>
      </c>
      <c r="AA17" s="67">
        <f t="shared" si="23"/>
        <v>2</v>
      </c>
    </row>
    <row r="18" spans="1:27" x14ac:dyDescent="0.3">
      <c r="A18" s="63" t="s">
        <v>128</v>
      </c>
      <c r="B18" s="64">
        <f>VLOOKUP($A18,'Return Data'!$B$7:$R$1700,3,0)</f>
        <v>44041</v>
      </c>
      <c r="C18" s="65">
        <f>VLOOKUP($A18,'Return Data'!$B$7:$R$1700,4,0)</f>
        <v>3961.2370999999998</v>
      </c>
      <c r="D18" s="65">
        <f>VLOOKUP($A18,'Return Data'!$B$7:$R$1700,5,0)</f>
        <v>2.8769</v>
      </c>
      <c r="E18" s="66">
        <f t="shared" si="12"/>
        <v>22</v>
      </c>
      <c r="F18" s="65">
        <f>VLOOKUP($A18,'Return Data'!$B$7:$R$1700,6,0)</f>
        <v>2.5640000000000001</v>
      </c>
      <c r="G18" s="66">
        <f t="shared" si="13"/>
        <v>22</v>
      </c>
      <c r="H18" s="65">
        <f>VLOOKUP($A18,'Return Data'!$B$7:$R$1700,7,0)</f>
        <v>2.9405999999999999</v>
      </c>
      <c r="I18" s="66">
        <f t="shared" si="14"/>
        <v>21</v>
      </c>
      <c r="J18" s="65">
        <f>VLOOKUP($A18,'Return Data'!$B$7:$R$1700,8,0)</f>
        <v>2.9639000000000002</v>
      </c>
      <c r="K18" s="66">
        <f t="shared" si="15"/>
        <v>19</v>
      </c>
      <c r="L18" s="65">
        <f>VLOOKUP($A18,'Return Data'!$B$7:$R$1700,9,0)</f>
        <v>3.2181999999999999</v>
      </c>
      <c r="M18" s="66">
        <f t="shared" si="16"/>
        <v>16</v>
      </c>
      <c r="N18" s="65">
        <f>VLOOKUP($A18,'Return Data'!$B$7:$R$1700,10,0)</f>
        <v>3.9361000000000002</v>
      </c>
      <c r="O18" s="66">
        <f t="shared" si="17"/>
        <v>20</v>
      </c>
      <c r="P18" s="65">
        <f>VLOOKUP($A18,'Return Data'!$B$7:$R$1700,11,0)</f>
        <v>4.8556999999999997</v>
      </c>
      <c r="Q18" s="66">
        <f t="shared" si="18"/>
        <v>18</v>
      </c>
      <c r="R18" s="65">
        <f>VLOOKUP($A18,'Return Data'!$B$7:$R$1700,12,0)</f>
        <v>4.9805999999999999</v>
      </c>
      <c r="S18" s="66">
        <f t="shared" si="19"/>
        <v>22</v>
      </c>
      <c r="T18" s="65">
        <f>VLOOKUP($A18,'Return Data'!$B$7:$R$1700,13,0)</f>
        <v>5.2432999999999996</v>
      </c>
      <c r="U18" s="66">
        <f t="shared" si="20"/>
        <v>22</v>
      </c>
      <c r="V18" s="65">
        <f>VLOOKUP($A18,'Return Data'!$B$7:$R$1700,17,0)</f>
        <v>6.3220999999999998</v>
      </c>
      <c r="W18" s="66">
        <f t="shared" si="21"/>
        <v>22</v>
      </c>
      <c r="X18" s="65">
        <f>VLOOKUP($A18,'Return Data'!$B$7:$R$1700,14,0)</f>
        <v>6.5101000000000004</v>
      </c>
      <c r="Y18" s="66">
        <f t="shared" si="22"/>
        <v>26</v>
      </c>
      <c r="Z18" s="65">
        <f>VLOOKUP($A18,'Return Data'!$B$7:$R$1700,16,0)</f>
        <v>7.6510999999999996</v>
      </c>
      <c r="AA18" s="67">
        <f t="shared" si="23"/>
        <v>23</v>
      </c>
    </row>
    <row r="19" spans="1:27" x14ac:dyDescent="0.3">
      <c r="A19" s="63" t="s">
        <v>129</v>
      </c>
      <c r="B19" s="64">
        <f>VLOOKUP($A19,'Return Data'!$B$7:$R$1700,3,0)</f>
        <v>44041</v>
      </c>
      <c r="C19" s="65">
        <f>VLOOKUP($A19,'Return Data'!$B$7:$R$1700,4,0)</f>
        <v>2005.4746</v>
      </c>
      <c r="D19" s="65">
        <f>VLOOKUP($A19,'Return Data'!$B$7:$R$1700,5,0)</f>
        <v>2.7957999999999998</v>
      </c>
      <c r="E19" s="66">
        <f t="shared" si="12"/>
        <v>27</v>
      </c>
      <c r="F19" s="65">
        <f>VLOOKUP($A19,'Return Data'!$B$7:$R$1700,6,0)</f>
        <v>2.5747</v>
      </c>
      <c r="G19" s="66">
        <f t="shared" si="13"/>
        <v>21</v>
      </c>
      <c r="H19" s="65">
        <f>VLOOKUP($A19,'Return Data'!$B$7:$R$1700,7,0)</f>
        <v>2.9584000000000001</v>
      </c>
      <c r="I19" s="66">
        <f t="shared" si="14"/>
        <v>17</v>
      </c>
      <c r="J19" s="65">
        <f>VLOOKUP($A19,'Return Data'!$B$7:$R$1700,8,0)</f>
        <v>2.9922</v>
      </c>
      <c r="K19" s="66">
        <f t="shared" si="15"/>
        <v>17</v>
      </c>
      <c r="L19" s="65">
        <f>VLOOKUP($A19,'Return Data'!$B$7:$R$1700,9,0)</f>
        <v>3.2378</v>
      </c>
      <c r="M19" s="66">
        <f t="shared" si="16"/>
        <v>12</v>
      </c>
      <c r="N19" s="65">
        <f>VLOOKUP($A19,'Return Data'!$B$7:$R$1700,10,0)</f>
        <v>3.9011999999999998</v>
      </c>
      <c r="O19" s="66">
        <f t="shared" si="17"/>
        <v>23</v>
      </c>
      <c r="P19" s="65">
        <f>VLOOKUP($A19,'Return Data'!$B$7:$R$1700,11,0)</f>
        <v>4.6020000000000003</v>
      </c>
      <c r="Q19" s="66">
        <f t="shared" si="18"/>
        <v>27</v>
      </c>
      <c r="R19" s="65">
        <f>VLOOKUP($A19,'Return Data'!$B$7:$R$1700,12,0)</f>
        <v>4.8902999999999999</v>
      </c>
      <c r="S19" s="66">
        <f t="shared" si="19"/>
        <v>25</v>
      </c>
      <c r="T19" s="65">
        <f>VLOOKUP($A19,'Return Data'!$B$7:$R$1700,13,0)</f>
        <v>5.2118000000000002</v>
      </c>
      <c r="U19" s="66">
        <f t="shared" si="20"/>
        <v>23</v>
      </c>
      <c r="V19" s="65">
        <f>VLOOKUP($A19,'Return Data'!$B$7:$R$1700,17,0)</f>
        <v>6.3593999999999999</v>
      </c>
      <c r="W19" s="66">
        <f t="shared" si="21"/>
        <v>18</v>
      </c>
      <c r="X19" s="65">
        <f>VLOOKUP($A19,'Return Data'!$B$7:$R$1700,14,0)</f>
        <v>6.5953999999999997</v>
      </c>
      <c r="Y19" s="66">
        <f t="shared" si="22"/>
        <v>17</v>
      </c>
      <c r="Z19" s="65">
        <f>VLOOKUP($A19,'Return Data'!$B$7:$R$1700,16,0)</f>
        <v>7.6676000000000002</v>
      </c>
      <c r="AA19" s="67">
        <f t="shared" si="23"/>
        <v>22</v>
      </c>
    </row>
    <row r="20" spans="1:27" x14ac:dyDescent="0.3">
      <c r="A20" s="63" t="s">
        <v>130</v>
      </c>
      <c r="B20" s="64">
        <f>VLOOKUP($A20,'Return Data'!$B$7:$R$1700,3,0)</f>
        <v>44041</v>
      </c>
      <c r="C20" s="65">
        <f>VLOOKUP($A20,'Return Data'!$B$7:$R$1700,4,0)</f>
        <v>298.18889999999999</v>
      </c>
      <c r="D20" s="65">
        <f>VLOOKUP($A20,'Return Data'!$B$7:$R$1700,5,0)</f>
        <v>3.0604</v>
      </c>
      <c r="E20" s="66">
        <f t="shared" si="12"/>
        <v>12</v>
      </c>
      <c r="F20" s="65">
        <f>VLOOKUP($A20,'Return Data'!$B$7:$R$1700,6,0)</f>
        <v>2.7017000000000002</v>
      </c>
      <c r="G20" s="66">
        <f t="shared" si="13"/>
        <v>12</v>
      </c>
      <c r="H20" s="65">
        <f>VLOOKUP($A20,'Return Data'!$B$7:$R$1700,7,0)</f>
        <v>3.0497000000000001</v>
      </c>
      <c r="I20" s="66">
        <f t="shared" si="14"/>
        <v>10</v>
      </c>
      <c r="J20" s="65">
        <f>VLOOKUP($A20,'Return Data'!$B$7:$R$1700,8,0)</f>
        <v>3.0874000000000001</v>
      </c>
      <c r="K20" s="66">
        <f t="shared" si="15"/>
        <v>10</v>
      </c>
      <c r="L20" s="65">
        <f>VLOOKUP($A20,'Return Data'!$B$7:$R$1700,9,0)</f>
        <v>3.3603000000000001</v>
      </c>
      <c r="M20" s="66">
        <f t="shared" si="16"/>
        <v>7</v>
      </c>
      <c r="N20" s="65">
        <f>VLOOKUP($A20,'Return Data'!$B$7:$R$1700,10,0)</f>
        <v>4.2900999999999998</v>
      </c>
      <c r="O20" s="66">
        <f t="shared" si="17"/>
        <v>5</v>
      </c>
      <c r="P20" s="65">
        <f>VLOOKUP($A20,'Return Data'!$B$7:$R$1700,11,0)</f>
        <v>5.1148999999999996</v>
      </c>
      <c r="Q20" s="66">
        <f t="shared" si="18"/>
        <v>8</v>
      </c>
      <c r="R20" s="65">
        <f>VLOOKUP($A20,'Return Data'!$B$7:$R$1700,12,0)</f>
        <v>5.1867000000000001</v>
      </c>
      <c r="S20" s="66">
        <f t="shared" si="19"/>
        <v>11</v>
      </c>
      <c r="T20" s="65">
        <f>VLOOKUP($A20,'Return Data'!$B$7:$R$1700,13,0)</f>
        <v>5.4109999999999996</v>
      </c>
      <c r="U20" s="66">
        <f t="shared" si="20"/>
        <v>11</v>
      </c>
      <c r="V20" s="65">
        <f>VLOOKUP($A20,'Return Data'!$B$7:$R$1700,17,0)</f>
        <v>6.4324000000000003</v>
      </c>
      <c r="W20" s="66">
        <f t="shared" si="21"/>
        <v>13</v>
      </c>
      <c r="X20" s="65">
        <f>VLOOKUP($A20,'Return Data'!$B$7:$R$1700,14,0)</f>
        <v>6.6291000000000002</v>
      </c>
      <c r="Y20" s="66">
        <f t="shared" si="22"/>
        <v>14</v>
      </c>
      <c r="Z20" s="65">
        <f>VLOOKUP($A20,'Return Data'!$B$7:$R$1700,16,0)</f>
        <v>7.7054</v>
      </c>
      <c r="AA20" s="67">
        <f t="shared" si="23"/>
        <v>11</v>
      </c>
    </row>
    <row r="21" spans="1:27" x14ac:dyDescent="0.3">
      <c r="A21" s="63" t="s">
        <v>131</v>
      </c>
      <c r="B21" s="64">
        <f>VLOOKUP($A21,'Return Data'!$B$7:$R$1700,3,0)</f>
        <v>44041</v>
      </c>
      <c r="C21" s="65">
        <f>VLOOKUP($A21,'Return Data'!$B$7:$R$1700,4,0)</f>
        <v>2163.7941999999998</v>
      </c>
      <c r="D21" s="65">
        <f>VLOOKUP($A21,'Return Data'!$B$7:$R$1700,5,0)</f>
        <v>4.1653000000000002</v>
      </c>
      <c r="E21" s="66">
        <f t="shared" si="12"/>
        <v>2</v>
      </c>
      <c r="F21" s="65">
        <f>VLOOKUP($A21,'Return Data'!$B$7:$R$1700,6,0)</f>
        <v>3.3622999999999998</v>
      </c>
      <c r="G21" s="66">
        <f t="shared" si="13"/>
        <v>3</v>
      </c>
      <c r="H21" s="65">
        <f>VLOOKUP($A21,'Return Data'!$B$7:$R$1700,7,0)</f>
        <v>3.7416999999999998</v>
      </c>
      <c r="I21" s="66">
        <f t="shared" si="14"/>
        <v>2</v>
      </c>
      <c r="J21" s="65">
        <f>VLOOKUP($A21,'Return Data'!$B$7:$R$1700,8,0)</f>
        <v>3.6987999999999999</v>
      </c>
      <c r="K21" s="66">
        <f t="shared" si="15"/>
        <v>2</v>
      </c>
      <c r="L21" s="65">
        <f>VLOOKUP($A21,'Return Data'!$B$7:$R$1700,9,0)</f>
        <v>3.8384999999999998</v>
      </c>
      <c r="M21" s="66">
        <f t="shared" si="16"/>
        <v>2</v>
      </c>
      <c r="N21" s="65">
        <f>VLOOKUP($A21,'Return Data'!$B$7:$R$1700,10,0)</f>
        <v>4.4363000000000001</v>
      </c>
      <c r="O21" s="66">
        <f t="shared" si="17"/>
        <v>2</v>
      </c>
      <c r="P21" s="65">
        <f>VLOOKUP($A21,'Return Data'!$B$7:$R$1700,11,0)</f>
        <v>5.306</v>
      </c>
      <c r="Q21" s="66">
        <f t="shared" si="18"/>
        <v>2</v>
      </c>
      <c r="R21" s="65">
        <f>VLOOKUP($A21,'Return Data'!$B$7:$R$1700,12,0)</f>
        <v>5.3665000000000003</v>
      </c>
      <c r="S21" s="66">
        <f t="shared" si="19"/>
        <v>2</v>
      </c>
      <c r="T21" s="65">
        <f>VLOOKUP($A21,'Return Data'!$B$7:$R$1700,13,0)</f>
        <v>5.5621999999999998</v>
      </c>
      <c r="U21" s="66">
        <f t="shared" si="20"/>
        <v>3</v>
      </c>
      <c r="V21" s="65">
        <f>VLOOKUP($A21,'Return Data'!$B$7:$R$1700,17,0)</f>
        <v>6.5621</v>
      </c>
      <c r="W21" s="66">
        <f t="shared" si="21"/>
        <v>3</v>
      </c>
      <c r="X21" s="65">
        <f>VLOOKUP($A21,'Return Data'!$B$7:$R$1700,14,0)</f>
        <v>6.7397</v>
      </c>
      <c r="Y21" s="66">
        <f t="shared" si="22"/>
        <v>3</v>
      </c>
      <c r="Z21" s="65">
        <f>VLOOKUP($A21,'Return Data'!$B$7:$R$1700,16,0)</f>
        <v>7.7046000000000001</v>
      </c>
      <c r="AA21" s="67">
        <f t="shared" si="23"/>
        <v>12</v>
      </c>
    </row>
    <row r="22" spans="1:27" x14ac:dyDescent="0.3">
      <c r="A22" s="63" t="s">
        <v>132</v>
      </c>
      <c r="B22" s="64">
        <f>VLOOKUP($A22,'Return Data'!$B$7:$R$1700,3,0)</f>
        <v>44041</v>
      </c>
      <c r="C22" s="65">
        <f>VLOOKUP($A22,'Return Data'!$B$7:$R$1700,4,0)</f>
        <v>2434.3346999999999</v>
      </c>
      <c r="D22" s="65">
        <f>VLOOKUP($A22,'Return Data'!$B$7:$R$1700,5,0)</f>
        <v>2.5535999999999999</v>
      </c>
      <c r="E22" s="66">
        <f t="shared" si="12"/>
        <v>34</v>
      </c>
      <c r="F22" s="65">
        <f>VLOOKUP($A22,'Return Data'!$B$7:$R$1700,6,0)</f>
        <v>2.2155</v>
      </c>
      <c r="G22" s="66">
        <f t="shared" si="13"/>
        <v>41</v>
      </c>
      <c r="H22" s="65">
        <f>VLOOKUP($A22,'Return Data'!$B$7:$R$1700,7,0)</f>
        <v>2.7393000000000001</v>
      </c>
      <c r="I22" s="66">
        <f t="shared" si="14"/>
        <v>35</v>
      </c>
      <c r="J22" s="65">
        <f>VLOOKUP($A22,'Return Data'!$B$7:$R$1700,8,0)</f>
        <v>2.7829999999999999</v>
      </c>
      <c r="K22" s="66">
        <f t="shared" si="15"/>
        <v>34</v>
      </c>
      <c r="L22" s="65">
        <f>VLOOKUP($A22,'Return Data'!$B$7:$R$1700,9,0)</f>
        <v>3.0356000000000001</v>
      </c>
      <c r="M22" s="66">
        <f t="shared" si="16"/>
        <v>32</v>
      </c>
      <c r="N22" s="65">
        <f>VLOOKUP($A22,'Return Data'!$B$7:$R$1700,10,0)</f>
        <v>3.7608000000000001</v>
      </c>
      <c r="O22" s="66">
        <f t="shared" si="17"/>
        <v>24</v>
      </c>
      <c r="P22" s="65">
        <f>VLOOKUP($A22,'Return Data'!$B$7:$R$1700,11,0)</f>
        <v>4.6485000000000003</v>
      </c>
      <c r="Q22" s="66">
        <f t="shared" si="18"/>
        <v>26</v>
      </c>
      <c r="R22" s="65">
        <f>VLOOKUP($A22,'Return Data'!$B$7:$R$1700,12,0)</f>
        <v>4.7987000000000002</v>
      </c>
      <c r="S22" s="66">
        <f t="shared" si="19"/>
        <v>27</v>
      </c>
      <c r="T22" s="65">
        <f>VLOOKUP($A22,'Return Data'!$B$7:$R$1700,13,0)</f>
        <v>5.0505000000000004</v>
      </c>
      <c r="U22" s="66">
        <f t="shared" si="20"/>
        <v>29</v>
      </c>
      <c r="V22" s="65">
        <f>VLOOKUP($A22,'Return Data'!$B$7:$R$1700,17,0)</f>
        <v>6.1489000000000003</v>
      </c>
      <c r="W22" s="66">
        <f t="shared" si="21"/>
        <v>28</v>
      </c>
      <c r="X22" s="65">
        <f>VLOOKUP($A22,'Return Data'!$B$7:$R$1700,14,0)</f>
        <v>6.4379</v>
      </c>
      <c r="Y22" s="66">
        <f t="shared" si="22"/>
        <v>28</v>
      </c>
      <c r="Z22" s="65">
        <f>VLOOKUP($A22,'Return Data'!$B$7:$R$1700,16,0)</f>
        <v>7.6056999999999997</v>
      </c>
      <c r="AA22" s="67">
        <f t="shared" si="23"/>
        <v>26</v>
      </c>
    </row>
    <row r="23" spans="1:27" x14ac:dyDescent="0.3">
      <c r="A23" s="63" t="s">
        <v>133</v>
      </c>
      <c r="B23" s="64">
        <f>VLOOKUP($A23,'Return Data'!$B$7:$R$1700,3,0)</f>
        <v>44041</v>
      </c>
      <c r="C23" s="65">
        <f>VLOOKUP($A23,'Return Data'!$B$7:$R$1700,4,0)</f>
        <v>1560.2747999999999</v>
      </c>
      <c r="D23" s="65">
        <f>VLOOKUP($A23,'Return Data'!$B$7:$R$1700,5,0)</f>
        <v>3.8485999999999998</v>
      </c>
      <c r="E23" s="66">
        <f t="shared" si="12"/>
        <v>4</v>
      </c>
      <c r="F23" s="65">
        <f>VLOOKUP($A23,'Return Data'!$B$7:$R$1700,6,0)</f>
        <v>2.3835000000000002</v>
      </c>
      <c r="G23" s="66">
        <f t="shared" si="13"/>
        <v>32</v>
      </c>
      <c r="H23" s="65">
        <f>VLOOKUP($A23,'Return Data'!$B$7:$R$1700,7,0)</f>
        <v>2.7183999999999999</v>
      </c>
      <c r="I23" s="66">
        <f t="shared" si="14"/>
        <v>37</v>
      </c>
      <c r="J23" s="65">
        <f>VLOOKUP($A23,'Return Data'!$B$7:$R$1700,8,0)</f>
        <v>2.6815000000000002</v>
      </c>
      <c r="K23" s="66">
        <f t="shared" si="15"/>
        <v>41</v>
      </c>
      <c r="L23" s="65">
        <f>VLOOKUP($A23,'Return Data'!$B$7:$R$1700,9,0)</f>
        <v>2.8980000000000001</v>
      </c>
      <c r="M23" s="66">
        <f t="shared" si="16"/>
        <v>37</v>
      </c>
      <c r="N23" s="65">
        <f>VLOOKUP($A23,'Return Data'!$B$7:$R$1700,10,0)</f>
        <v>3.2183000000000002</v>
      </c>
      <c r="O23" s="66">
        <f t="shared" si="17"/>
        <v>35</v>
      </c>
      <c r="P23" s="65">
        <f>VLOOKUP($A23,'Return Data'!$B$7:$R$1700,11,0)</f>
        <v>3.7664</v>
      </c>
      <c r="Q23" s="66">
        <f t="shared" si="18"/>
        <v>36</v>
      </c>
      <c r="R23" s="65">
        <f>VLOOKUP($A23,'Return Data'!$B$7:$R$1700,12,0)</f>
        <v>4.1143000000000001</v>
      </c>
      <c r="S23" s="66">
        <f t="shared" si="19"/>
        <v>36</v>
      </c>
      <c r="T23" s="65">
        <f>VLOOKUP($A23,'Return Data'!$B$7:$R$1700,13,0)</f>
        <v>4.4471999999999996</v>
      </c>
      <c r="U23" s="66">
        <f t="shared" si="20"/>
        <v>36</v>
      </c>
      <c r="V23" s="65">
        <f>VLOOKUP($A23,'Return Data'!$B$7:$R$1700,17,0)</f>
        <v>5.5686999999999998</v>
      </c>
      <c r="W23" s="66">
        <f t="shared" si="21"/>
        <v>33</v>
      </c>
      <c r="X23" s="65">
        <f>VLOOKUP($A23,'Return Data'!$B$7:$R$1700,14,0)</f>
        <v>5.9095000000000004</v>
      </c>
      <c r="Y23" s="66">
        <f t="shared" si="22"/>
        <v>31</v>
      </c>
      <c r="Z23" s="65">
        <f>VLOOKUP($A23,'Return Data'!$B$7:$R$1700,16,0)</f>
        <v>6.8483999999999998</v>
      </c>
      <c r="AA23" s="67">
        <f t="shared" si="23"/>
        <v>32</v>
      </c>
    </row>
    <row r="24" spans="1:27" x14ac:dyDescent="0.3">
      <c r="A24" s="63" t="s">
        <v>134</v>
      </c>
      <c r="B24" s="64">
        <f>VLOOKUP($A24,'Return Data'!$B$7:$R$1700,3,0)</f>
        <v>44041</v>
      </c>
      <c r="C24" s="65">
        <f>VLOOKUP($A24,'Return Data'!$B$7:$R$1700,4,0)</f>
        <v>1962.6790000000001</v>
      </c>
      <c r="D24" s="65">
        <f>VLOOKUP($A24,'Return Data'!$B$7:$R$1700,5,0)</f>
        <v>2.8828</v>
      </c>
      <c r="E24" s="66">
        <f t="shared" si="12"/>
        <v>19</v>
      </c>
      <c r="F24" s="65">
        <f>VLOOKUP($A24,'Return Data'!$B$7:$R$1700,6,0)</f>
        <v>2.3454999999999999</v>
      </c>
      <c r="G24" s="66">
        <f t="shared" si="13"/>
        <v>35</v>
      </c>
      <c r="H24" s="65">
        <f>VLOOKUP($A24,'Return Data'!$B$7:$R$1700,7,0)</f>
        <v>2.7902</v>
      </c>
      <c r="I24" s="66">
        <f t="shared" si="14"/>
        <v>31</v>
      </c>
      <c r="J24" s="65">
        <f>VLOOKUP($A24,'Return Data'!$B$7:$R$1700,8,0)</f>
        <v>2.8033000000000001</v>
      </c>
      <c r="K24" s="66">
        <f t="shared" si="15"/>
        <v>33</v>
      </c>
      <c r="L24" s="65">
        <f>VLOOKUP($A24,'Return Data'!$B$7:$R$1700,9,0)</f>
        <v>3.0297000000000001</v>
      </c>
      <c r="M24" s="66">
        <f t="shared" si="16"/>
        <v>34</v>
      </c>
      <c r="N24" s="65">
        <f>VLOOKUP($A24,'Return Data'!$B$7:$R$1700,10,0)</f>
        <v>3.2696000000000001</v>
      </c>
      <c r="O24" s="66">
        <f t="shared" si="17"/>
        <v>31</v>
      </c>
      <c r="P24" s="65">
        <f>VLOOKUP($A24,'Return Data'!$B$7:$R$1700,11,0)</f>
        <v>4.4122000000000003</v>
      </c>
      <c r="Q24" s="66">
        <f t="shared" si="18"/>
        <v>29</v>
      </c>
      <c r="R24" s="65">
        <f>VLOOKUP($A24,'Return Data'!$B$7:$R$1700,12,0)</f>
        <v>4.7457000000000003</v>
      </c>
      <c r="S24" s="66">
        <f t="shared" si="19"/>
        <v>29</v>
      </c>
      <c r="T24" s="65">
        <f>VLOOKUP($A24,'Return Data'!$B$7:$R$1700,13,0)</f>
        <v>5.0744999999999996</v>
      </c>
      <c r="U24" s="66">
        <f t="shared" si="20"/>
        <v>28</v>
      </c>
      <c r="V24" s="65">
        <f>VLOOKUP($A24,'Return Data'!$B$7:$R$1700,17,0)</f>
        <v>6.2305000000000001</v>
      </c>
      <c r="W24" s="66">
        <f t="shared" si="21"/>
        <v>27</v>
      </c>
      <c r="X24" s="65">
        <f>VLOOKUP($A24,'Return Data'!$B$7:$R$1700,14,0)</f>
        <v>6.5130999999999997</v>
      </c>
      <c r="Y24" s="66">
        <f t="shared" si="22"/>
        <v>25</v>
      </c>
      <c r="Z24" s="65">
        <f>VLOOKUP($A24,'Return Data'!$B$7:$R$1700,16,0)</f>
        <v>7.7172000000000001</v>
      </c>
      <c r="AA24" s="67">
        <f t="shared" si="23"/>
        <v>9</v>
      </c>
    </row>
    <row r="25" spans="1:27" x14ac:dyDescent="0.3">
      <c r="A25" s="63" t="s">
        <v>135</v>
      </c>
      <c r="B25" s="64">
        <f>VLOOKUP($A25,'Return Data'!$B$7:$R$1700,3,0)</f>
        <v>44041</v>
      </c>
      <c r="C25" s="65">
        <f>VLOOKUP($A25,'Return Data'!$B$7:$R$1700,4,0)</f>
        <v>1959.4737</v>
      </c>
      <c r="D25" s="65">
        <f>VLOOKUP($A25,'Return Data'!$B$7:$R$1700,5,0)</f>
        <v>1.4008</v>
      </c>
      <c r="E25" s="66">
        <f t="shared" si="12"/>
        <v>43</v>
      </c>
      <c r="F25" s="65">
        <f>VLOOKUP($A25,'Return Data'!$B$7:$R$1700,6,0)</f>
        <v>0.93389999999999995</v>
      </c>
      <c r="G25" s="66">
        <f t="shared" si="13"/>
        <v>43</v>
      </c>
      <c r="H25" s="65">
        <f>VLOOKUP($A25,'Return Data'!$B$7:$R$1700,7,0)</f>
        <v>1.2007000000000001</v>
      </c>
      <c r="I25" s="66">
        <f t="shared" si="14"/>
        <v>43</v>
      </c>
      <c r="J25" s="65">
        <f>VLOOKUP($A25,'Return Data'!$B$7:$R$1700,8,0)</f>
        <v>1.5014000000000001</v>
      </c>
      <c r="K25" s="66">
        <f t="shared" si="15"/>
        <v>43</v>
      </c>
      <c r="L25" s="65">
        <f>VLOOKUP($A25,'Return Data'!$B$7:$R$1700,9,0)</f>
        <v>1.7766999999999999</v>
      </c>
      <c r="M25" s="66">
        <f t="shared" si="16"/>
        <v>43</v>
      </c>
      <c r="N25" s="65">
        <f>VLOOKUP($A25,'Return Data'!$B$7:$R$1700,10,0)</f>
        <v>2.8519999999999999</v>
      </c>
      <c r="O25" s="66">
        <f t="shared" si="17"/>
        <v>42</v>
      </c>
      <c r="P25" s="65"/>
      <c r="Q25" s="66"/>
      <c r="R25" s="65"/>
      <c r="S25" s="66"/>
      <c r="T25" s="65"/>
      <c r="U25" s="66"/>
      <c r="V25" s="65"/>
      <c r="W25" s="66"/>
      <c r="X25" s="65"/>
      <c r="Y25" s="66"/>
      <c r="Z25" s="65">
        <f>VLOOKUP($A25,'Return Data'!$B$7:$R$1700,16,0)</f>
        <v>4.133</v>
      </c>
      <c r="AA25" s="67">
        <f t="shared" si="23"/>
        <v>43</v>
      </c>
    </row>
    <row r="26" spans="1:27" x14ac:dyDescent="0.3">
      <c r="A26" s="63" t="s">
        <v>136</v>
      </c>
      <c r="B26" s="64">
        <f>VLOOKUP($A26,'Return Data'!$B$7:$R$1700,3,0)</f>
        <v>44041</v>
      </c>
      <c r="C26" s="65">
        <f>VLOOKUP($A26,'Return Data'!$B$7:$R$1700,4,0)</f>
        <v>1963.4455</v>
      </c>
      <c r="D26" s="65">
        <f>VLOOKUP($A26,'Return Data'!$B$7:$R$1700,5,0)</f>
        <v>2.8778999999999999</v>
      </c>
      <c r="E26" s="66">
        <f t="shared" si="12"/>
        <v>21</v>
      </c>
      <c r="F26" s="65">
        <f>VLOOKUP($A26,'Return Data'!$B$7:$R$1700,6,0)</f>
        <v>2.3774999999999999</v>
      </c>
      <c r="G26" s="66">
        <f t="shared" si="13"/>
        <v>33</v>
      </c>
      <c r="H26" s="65">
        <f>VLOOKUP($A26,'Return Data'!$B$7:$R$1700,7,0)</f>
        <v>2.8252999999999999</v>
      </c>
      <c r="I26" s="66">
        <f t="shared" si="14"/>
        <v>29</v>
      </c>
      <c r="J26" s="65">
        <f>VLOOKUP($A26,'Return Data'!$B$7:$R$1700,8,0)</f>
        <v>2.8267000000000002</v>
      </c>
      <c r="K26" s="66">
        <f t="shared" si="15"/>
        <v>31</v>
      </c>
      <c r="L26" s="65">
        <f>VLOOKUP($A26,'Return Data'!$B$7:$R$1700,9,0)</f>
        <v>3.0769000000000002</v>
      </c>
      <c r="M26" s="66">
        <f t="shared" si="16"/>
        <v>27</v>
      </c>
      <c r="N26" s="65">
        <f>VLOOKUP($A26,'Return Data'!$B$7:$R$1700,10,0)</f>
        <v>3.3085</v>
      </c>
      <c r="O26" s="66">
        <f t="shared" si="17"/>
        <v>30</v>
      </c>
      <c r="P26" s="65"/>
      <c r="Q26" s="66"/>
      <c r="R26" s="65"/>
      <c r="S26" s="66"/>
      <c r="T26" s="65"/>
      <c r="U26" s="66"/>
      <c r="V26" s="65"/>
      <c r="W26" s="66"/>
      <c r="X26" s="65"/>
      <c r="Y26" s="66"/>
      <c r="Z26" s="65">
        <f>VLOOKUP($A26,'Return Data'!$B$7:$R$1700,16,0)</f>
        <v>4.4965000000000002</v>
      </c>
      <c r="AA26" s="67">
        <f t="shared" si="23"/>
        <v>40</v>
      </c>
    </row>
    <row r="27" spans="1:27" x14ac:dyDescent="0.3">
      <c r="A27" s="63" t="s">
        <v>137</v>
      </c>
      <c r="B27" s="64">
        <f>VLOOKUP($A27,'Return Data'!$B$7:$R$1700,3,0)</f>
        <v>44041</v>
      </c>
      <c r="C27" s="65">
        <f>VLOOKUP($A27,'Return Data'!$B$7:$R$1700,4,0)</f>
        <v>1963.0378000000001</v>
      </c>
      <c r="D27" s="65">
        <f>VLOOKUP($A27,'Return Data'!$B$7:$R$1700,5,0)</f>
        <v>2.8079000000000001</v>
      </c>
      <c r="E27" s="66">
        <f t="shared" si="12"/>
        <v>26</v>
      </c>
      <c r="F27" s="65">
        <f>VLOOKUP($A27,'Return Data'!$B$7:$R$1700,6,0)</f>
        <v>2.3209</v>
      </c>
      <c r="G27" s="66">
        <f t="shared" si="13"/>
        <v>36</v>
      </c>
      <c r="H27" s="65">
        <f>VLOOKUP($A27,'Return Data'!$B$7:$R$1700,7,0)</f>
        <v>2.7801999999999998</v>
      </c>
      <c r="I27" s="66">
        <f t="shared" si="14"/>
        <v>32</v>
      </c>
      <c r="J27" s="65">
        <f>VLOOKUP($A27,'Return Data'!$B$7:$R$1700,8,0)</f>
        <v>2.8052999999999999</v>
      </c>
      <c r="K27" s="66">
        <f t="shared" si="15"/>
        <v>32</v>
      </c>
      <c r="L27" s="65">
        <f>VLOOKUP($A27,'Return Data'!$B$7:$R$1700,9,0)</f>
        <v>3.0310000000000001</v>
      </c>
      <c r="M27" s="66">
        <f t="shared" si="16"/>
        <v>33</v>
      </c>
      <c r="N27" s="65">
        <f>VLOOKUP($A27,'Return Data'!$B$7:$R$1700,10,0)</f>
        <v>3.2686999999999999</v>
      </c>
      <c r="O27" s="66">
        <f t="shared" si="17"/>
        <v>32</v>
      </c>
      <c r="P27" s="65"/>
      <c r="Q27" s="66"/>
      <c r="R27" s="65"/>
      <c r="S27" s="66"/>
      <c r="T27" s="65"/>
      <c r="U27" s="66"/>
      <c r="V27" s="65"/>
      <c r="W27" s="66"/>
      <c r="X27" s="65"/>
      <c r="Y27" s="66"/>
      <c r="Z27" s="65">
        <f>VLOOKUP($A27,'Return Data'!$B$7:$R$1700,16,0)</f>
        <v>4.4595000000000002</v>
      </c>
      <c r="AA27" s="67">
        <f t="shared" si="23"/>
        <v>41</v>
      </c>
    </row>
    <row r="28" spans="1:27" x14ac:dyDescent="0.3">
      <c r="A28" s="63" t="s">
        <v>138</v>
      </c>
      <c r="B28" s="64">
        <f>VLOOKUP($A28,'Return Data'!$B$7:$R$1700,3,0)</f>
        <v>44041</v>
      </c>
      <c r="C28" s="65">
        <f>VLOOKUP($A28,'Return Data'!$B$7:$R$1700,4,0)</f>
        <v>1963.0699</v>
      </c>
      <c r="D28" s="65">
        <f>VLOOKUP($A28,'Return Data'!$B$7:$R$1700,5,0)</f>
        <v>2.9398</v>
      </c>
      <c r="E28" s="66">
        <f t="shared" si="12"/>
        <v>14</v>
      </c>
      <c r="F28" s="65">
        <f>VLOOKUP($A28,'Return Data'!$B$7:$R$1700,6,0)</f>
        <v>2.3209</v>
      </c>
      <c r="G28" s="66">
        <f t="shared" si="13"/>
        <v>36</v>
      </c>
      <c r="H28" s="65">
        <f>VLOOKUP($A28,'Return Data'!$B$7:$R$1700,7,0)</f>
        <v>2.6753999999999998</v>
      </c>
      <c r="I28" s="66">
        <f t="shared" si="14"/>
        <v>38</v>
      </c>
      <c r="J28" s="65">
        <f>VLOOKUP($A28,'Return Data'!$B$7:$R$1700,8,0)</f>
        <v>2.7320000000000002</v>
      </c>
      <c r="K28" s="66">
        <f t="shared" si="15"/>
        <v>38</v>
      </c>
      <c r="L28" s="65">
        <f>VLOOKUP($A28,'Return Data'!$B$7:$R$1700,9,0)</f>
        <v>2.9306999999999999</v>
      </c>
      <c r="M28" s="66">
        <f t="shared" si="16"/>
        <v>36</v>
      </c>
      <c r="N28" s="65">
        <f>VLOOKUP($A28,'Return Data'!$B$7:$R$1700,10,0)</f>
        <v>3.2490000000000001</v>
      </c>
      <c r="O28" s="66">
        <f t="shared" si="17"/>
        <v>33</v>
      </c>
      <c r="P28" s="65"/>
      <c r="Q28" s="66"/>
      <c r="R28" s="65"/>
      <c r="S28" s="66"/>
      <c r="T28" s="65"/>
      <c r="U28" s="66"/>
      <c r="V28" s="65"/>
      <c r="W28" s="66"/>
      <c r="X28" s="65"/>
      <c r="Y28" s="66"/>
      <c r="Z28" s="65">
        <f>VLOOKUP($A28,'Return Data'!$B$7:$R$1700,16,0)</f>
        <v>4.4562999999999997</v>
      </c>
      <c r="AA28" s="67">
        <f t="shared" si="23"/>
        <v>42</v>
      </c>
    </row>
    <row r="29" spans="1:27" x14ac:dyDescent="0.3">
      <c r="A29" s="63" t="s">
        <v>139</v>
      </c>
      <c r="B29" s="64">
        <f>VLOOKUP($A29,'Return Data'!$B$7:$R$1700,3,0)</f>
        <v>44041</v>
      </c>
      <c r="C29" s="65">
        <f>VLOOKUP($A29,'Return Data'!$B$7:$R$1700,4,0)</f>
        <v>2766.3453</v>
      </c>
      <c r="D29" s="65">
        <f>VLOOKUP($A29,'Return Data'!$B$7:$R$1700,5,0)</f>
        <v>2.9108999999999998</v>
      </c>
      <c r="E29" s="66">
        <f t="shared" si="12"/>
        <v>16</v>
      </c>
      <c r="F29" s="65">
        <f>VLOOKUP($A29,'Return Data'!$B$7:$R$1700,6,0)</f>
        <v>2.4281999999999999</v>
      </c>
      <c r="G29" s="66">
        <f t="shared" si="13"/>
        <v>30</v>
      </c>
      <c r="H29" s="65">
        <f>VLOOKUP($A29,'Return Data'!$B$7:$R$1700,7,0)</f>
        <v>2.8553000000000002</v>
      </c>
      <c r="I29" s="66">
        <f t="shared" si="14"/>
        <v>28</v>
      </c>
      <c r="J29" s="65">
        <f>VLOOKUP($A29,'Return Data'!$B$7:$R$1700,8,0)</f>
        <v>2.8454000000000002</v>
      </c>
      <c r="K29" s="66">
        <f t="shared" si="15"/>
        <v>30</v>
      </c>
      <c r="L29" s="65">
        <f>VLOOKUP($A29,'Return Data'!$B$7:$R$1700,9,0)</f>
        <v>3.1516999999999999</v>
      </c>
      <c r="M29" s="66">
        <f t="shared" si="16"/>
        <v>22</v>
      </c>
      <c r="N29" s="65">
        <f>VLOOKUP($A29,'Return Data'!$B$7:$R$1700,10,0)</f>
        <v>3.9081999999999999</v>
      </c>
      <c r="O29" s="66">
        <f t="shared" si="17"/>
        <v>22</v>
      </c>
      <c r="P29" s="65">
        <f>VLOOKUP($A29,'Return Data'!$B$7:$R$1700,11,0)</f>
        <v>4.7159000000000004</v>
      </c>
      <c r="Q29" s="66">
        <f t="shared" si="18"/>
        <v>25</v>
      </c>
      <c r="R29" s="65">
        <f>VLOOKUP($A29,'Return Data'!$B$7:$R$1700,12,0)</f>
        <v>4.8872999999999998</v>
      </c>
      <c r="S29" s="66">
        <f t="shared" si="19"/>
        <v>26</v>
      </c>
      <c r="T29" s="65">
        <f>VLOOKUP($A29,'Return Data'!$B$7:$R$1700,13,0)</f>
        <v>5.125</v>
      </c>
      <c r="U29" s="66">
        <f t="shared" si="20"/>
        <v>26</v>
      </c>
      <c r="V29" s="65">
        <f>VLOOKUP($A29,'Return Data'!$B$7:$R$1700,17,0)</f>
        <v>6.2739000000000003</v>
      </c>
      <c r="W29" s="66">
        <f t="shared" si="21"/>
        <v>25</v>
      </c>
      <c r="X29" s="65">
        <f>VLOOKUP($A29,'Return Data'!$B$7:$R$1700,14,0)</f>
        <v>6.5309999999999997</v>
      </c>
      <c r="Y29" s="66">
        <f t="shared" si="22"/>
        <v>24</v>
      </c>
      <c r="Z29" s="65">
        <f>VLOOKUP($A29,'Return Data'!$B$7:$R$1700,16,0)</f>
        <v>7.6761999999999997</v>
      </c>
      <c r="AA29" s="67">
        <f t="shared" si="23"/>
        <v>18</v>
      </c>
    </row>
    <row r="30" spans="1:27" x14ac:dyDescent="0.3">
      <c r="A30" s="63" t="s">
        <v>140</v>
      </c>
      <c r="B30" s="64">
        <f>VLOOKUP($A30,'Return Data'!$B$7:$R$1700,3,0)</f>
        <v>44041</v>
      </c>
      <c r="C30" s="65">
        <f>VLOOKUP($A30,'Return Data'!$B$7:$R$1700,4,0)</f>
        <v>1058.8554999999999</v>
      </c>
      <c r="D30" s="65">
        <f>VLOOKUP($A30,'Return Data'!$B$7:$R$1700,5,0)</f>
        <v>2.9853999999999998</v>
      </c>
      <c r="E30" s="66">
        <f t="shared" si="12"/>
        <v>13</v>
      </c>
      <c r="F30" s="65">
        <f>VLOOKUP($A30,'Return Data'!$B$7:$R$1700,6,0)</f>
        <v>2.8767</v>
      </c>
      <c r="G30" s="66">
        <f t="shared" si="13"/>
        <v>5</v>
      </c>
      <c r="H30" s="65">
        <f>VLOOKUP($A30,'Return Data'!$B$7:$R$1700,7,0)</f>
        <v>2.9493999999999998</v>
      </c>
      <c r="I30" s="66">
        <f t="shared" si="14"/>
        <v>19</v>
      </c>
      <c r="J30" s="65">
        <f>VLOOKUP($A30,'Return Data'!$B$7:$R$1700,8,0)</f>
        <v>2.9611999999999998</v>
      </c>
      <c r="K30" s="66">
        <f t="shared" si="15"/>
        <v>21</v>
      </c>
      <c r="L30" s="65">
        <f>VLOOKUP($A30,'Return Data'!$B$7:$R$1700,9,0)</f>
        <v>2.9784999999999999</v>
      </c>
      <c r="M30" s="66">
        <f t="shared" si="16"/>
        <v>35</v>
      </c>
      <c r="N30" s="65">
        <f>VLOOKUP($A30,'Return Data'!$B$7:$R$1700,10,0)</f>
        <v>2.8908</v>
      </c>
      <c r="O30" s="66">
        <f t="shared" si="17"/>
        <v>41</v>
      </c>
      <c r="P30" s="65">
        <f>VLOOKUP($A30,'Return Data'!$B$7:$R$1700,11,0)</f>
        <v>3.3860999999999999</v>
      </c>
      <c r="Q30" s="66">
        <f t="shared" si="18"/>
        <v>38</v>
      </c>
      <c r="R30" s="65">
        <f>VLOOKUP($A30,'Return Data'!$B$7:$R$1700,12,0)</f>
        <v>3.8269000000000002</v>
      </c>
      <c r="S30" s="66">
        <f t="shared" si="19"/>
        <v>38</v>
      </c>
      <c r="T30" s="65">
        <f>VLOOKUP($A30,'Return Data'!$B$7:$R$1700,13,0)</f>
        <v>4.1985999999999999</v>
      </c>
      <c r="U30" s="66">
        <f t="shared" si="20"/>
        <v>38</v>
      </c>
      <c r="V30" s="65"/>
      <c r="W30" s="66"/>
      <c r="X30" s="65"/>
      <c r="Y30" s="66"/>
      <c r="Z30" s="65">
        <f>VLOOKUP($A30,'Return Data'!$B$7:$R$1700,16,0)</f>
        <v>4.6146000000000003</v>
      </c>
      <c r="AA30" s="67">
        <f t="shared" si="23"/>
        <v>39</v>
      </c>
    </row>
    <row r="31" spans="1:27" x14ac:dyDescent="0.3">
      <c r="A31" s="63" t="s">
        <v>141</v>
      </c>
      <c r="B31" s="64">
        <f>VLOOKUP($A31,'Return Data'!$B$7:$R$1700,3,0)</f>
        <v>44041</v>
      </c>
      <c r="C31" s="65">
        <f>VLOOKUP($A31,'Return Data'!$B$7:$R$1700,4,0)</f>
        <v>55.055100000000003</v>
      </c>
      <c r="D31" s="65">
        <f>VLOOKUP($A31,'Return Data'!$B$7:$R$1700,5,0)</f>
        <v>2.9173</v>
      </c>
      <c r="E31" s="66">
        <f t="shared" si="12"/>
        <v>15</v>
      </c>
      <c r="F31" s="65">
        <f>VLOOKUP($A31,'Return Data'!$B$7:$R$1700,6,0)</f>
        <v>2.7408999999999999</v>
      </c>
      <c r="G31" s="66">
        <f t="shared" si="13"/>
        <v>8</v>
      </c>
      <c r="H31" s="65">
        <f>VLOOKUP($A31,'Return Data'!$B$7:$R$1700,7,0)</f>
        <v>2.9756</v>
      </c>
      <c r="I31" s="66">
        <f t="shared" si="14"/>
        <v>14</v>
      </c>
      <c r="J31" s="65">
        <f>VLOOKUP($A31,'Return Data'!$B$7:$R$1700,8,0)</f>
        <v>2.9963000000000002</v>
      </c>
      <c r="K31" s="66">
        <f t="shared" si="15"/>
        <v>15</v>
      </c>
      <c r="L31" s="65">
        <f>VLOOKUP($A31,'Return Data'!$B$7:$R$1700,9,0)</f>
        <v>3.2149999999999999</v>
      </c>
      <c r="M31" s="66">
        <f t="shared" si="16"/>
        <v>18</v>
      </c>
      <c r="N31" s="65">
        <f>VLOOKUP($A31,'Return Data'!$B$7:$R$1700,10,0)</f>
        <v>3.7265000000000001</v>
      </c>
      <c r="O31" s="66">
        <f t="shared" si="17"/>
        <v>26</v>
      </c>
      <c r="P31" s="65">
        <f>VLOOKUP($A31,'Return Data'!$B$7:$R$1700,11,0)</f>
        <v>4.5410000000000004</v>
      </c>
      <c r="Q31" s="66">
        <f t="shared" si="18"/>
        <v>28</v>
      </c>
      <c r="R31" s="65">
        <f>VLOOKUP($A31,'Return Data'!$B$7:$R$1700,12,0)</f>
        <v>4.7712000000000003</v>
      </c>
      <c r="S31" s="66">
        <f t="shared" si="19"/>
        <v>28</v>
      </c>
      <c r="T31" s="65">
        <f>VLOOKUP($A31,'Return Data'!$B$7:$R$1700,13,0)</f>
        <v>5.0781000000000001</v>
      </c>
      <c r="U31" s="66">
        <f t="shared" si="20"/>
        <v>27</v>
      </c>
      <c r="V31" s="65">
        <f>VLOOKUP($A31,'Return Data'!$B$7:$R$1700,17,0)</f>
        <v>6.3071999999999999</v>
      </c>
      <c r="W31" s="66">
        <f t="shared" si="21"/>
        <v>23</v>
      </c>
      <c r="X31" s="65">
        <f>VLOOKUP($A31,'Return Data'!$B$7:$R$1700,14,0)</f>
        <v>6.5529999999999999</v>
      </c>
      <c r="Y31" s="66">
        <f t="shared" si="22"/>
        <v>22</v>
      </c>
      <c r="Z31" s="65">
        <f>VLOOKUP($A31,'Return Data'!$B$7:$R$1700,16,0)</f>
        <v>7.7276999999999996</v>
      </c>
      <c r="AA31" s="67">
        <f t="shared" si="23"/>
        <v>7</v>
      </c>
    </row>
    <row r="32" spans="1:27" x14ac:dyDescent="0.3">
      <c r="A32" s="63" t="s">
        <v>142</v>
      </c>
      <c r="B32" s="64">
        <f>VLOOKUP($A32,'Return Data'!$B$7:$R$1700,3,0)</f>
        <v>44041</v>
      </c>
      <c r="C32" s="65">
        <f>VLOOKUP($A32,'Return Data'!$B$7:$R$1700,4,0)</f>
        <v>4071.1538999999998</v>
      </c>
      <c r="D32" s="65">
        <f>VLOOKUP($A32,'Return Data'!$B$7:$R$1700,5,0)</f>
        <v>2.88</v>
      </c>
      <c r="E32" s="66">
        <f t="shared" si="12"/>
        <v>20</v>
      </c>
      <c r="F32" s="65">
        <f>VLOOKUP($A32,'Return Data'!$B$7:$R$1700,6,0)</f>
        <v>2.4451000000000001</v>
      </c>
      <c r="G32" s="66">
        <f t="shared" si="13"/>
        <v>29</v>
      </c>
      <c r="H32" s="65">
        <f>VLOOKUP($A32,'Return Data'!$B$7:$R$1700,7,0)</f>
        <v>2.8744999999999998</v>
      </c>
      <c r="I32" s="66">
        <f t="shared" si="14"/>
        <v>27</v>
      </c>
      <c r="J32" s="65">
        <f>VLOOKUP($A32,'Return Data'!$B$7:$R$1700,8,0)</f>
        <v>2.9043000000000001</v>
      </c>
      <c r="K32" s="66">
        <f t="shared" si="15"/>
        <v>25</v>
      </c>
      <c r="L32" s="65">
        <f>VLOOKUP($A32,'Return Data'!$B$7:$R$1700,9,0)</f>
        <v>3.2486000000000002</v>
      </c>
      <c r="M32" s="66">
        <f t="shared" si="16"/>
        <v>10</v>
      </c>
      <c r="N32" s="65">
        <f>VLOOKUP($A32,'Return Data'!$B$7:$R$1700,10,0)</f>
        <v>4.0174000000000003</v>
      </c>
      <c r="O32" s="66">
        <f t="shared" si="17"/>
        <v>15</v>
      </c>
      <c r="P32" s="65">
        <f>VLOOKUP($A32,'Return Data'!$B$7:$R$1700,11,0)</f>
        <v>4.7766999999999999</v>
      </c>
      <c r="Q32" s="66">
        <f t="shared" si="18"/>
        <v>23</v>
      </c>
      <c r="R32" s="65">
        <f>VLOOKUP($A32,'Return Data'!$B$7:$R$1700,12,0)</f>
        <v>4.9431000000000003</v>
      </c>
      <c r="S32" s="66">
        <f t="shared" si="19"/>
        <v>23</v>
      </c>
      <c r="T32" s="65">
        <f>VLOOKUP($A32,'Return Data'!$B$7:$R$1700,13,0)</f>
        <v>5.1825000000000001</v>
      </c>
      <c r="U32" s="66">
        <f t="shared" si="20"/>
        <v>24</v>
      </c>
      <c r="V32" s="65">
        <f>VLOOKUP($A32,'Return Data'!$B$7:$R$1700,17,0)</f>
        <v>6.2618999999999998</v>
      </c>
      <c r="W32" s="66">
        <f t="shared" si="21"/>
        <v>26</v>
      </c>
      <c r="X32" s="65">
        <f>VLOOKUP($A32,'Return Data'!$B$7:$R$1700,14,0)</f>
        <v>6.5096999999999996</v>
      </c>
      <c r="Y32" s="66">
        <f t="shared" si="22"/>
        <v>27</v>
      </c>
      <c r="Z32" s="65">
        <f>VLOOKUP($A32,'Return Data'!$B$7:$R$1700,16,0)</f>
        <v>7.6394000000000002</v>
      </c>
      <c r="AA32" s="67">
        <f t="shared" si="23"/>
        <v>24</v>
      </c>
    </row>
    <row r="33" spans="1:27" x14ac:dyDescent="0.3">
      <c r="A33" s="63" t="s">
        <v>143</v>
      </c>
      <c r="B33" s="64">
        <f>VLOOKUP($A33,'Return Data'!$B$7:$R$1700,3,0)</f>
        <v>44041</v>
      </c>
      <c r="C33" s="65">
        <f>VLOOKUP($A33,'Return Data'!$B$7:$R$1700,4,0)</f>
        <v>2759.7523000000001</v>
      </c>
      <c r="D33" s="65">
        <f>VLOOKUP($A33,'Return Data'!$B$7:$R$1700,5,0)</f>
        <v>3.1307999999999998</v>
      </c>
      <c r="E33" s="66">
        <f t="shared" si="12"/>
        <v>9</v>
      </c>
      <c r="F33" s="65">
        <f>VLOOKUP($A33,'Return Data'!$B$7:$R$1700,6,0)</f>
        <v>2.7256</v>
      </c>
      <c r="G33" s="66">
        <f t="shared" si="13"/>
        <v>9</v>
      </c>
      <c r="H33" s="65">
        <f>VLOOKUP($A33,'Return Data'!$B$7:$R$1700,7,0)</f>
        <v>3.0083000000000002</v>
      </c>
      <c r="I33" s="66">
        <f t="shared" si="14"/>
        <v>13</v>
      </c>
      <c r="J33" s="65">
        <f>VLOOKUP($A33,'Return Data'!$B$7:$R$1700,8,0)</f>
        <v>2.9878999999999998</v>
      </c>
      <c r="K33" s="66">
        <f t="shared" si="15"/>
        <v>18</v>
      </c>
      <c r="L33" s="65">
        <f>VLOOKUP($A33,'Return Data'!$B$7:$R$1700,9,0)</f>
        <v>3.2103999999999999</v>
      </c>
      <c r="M33" s="66">
        <f t="shared" si="16"/>
        <v>20</v>
      </c>
      <c r="N33" s="65">
        <f>VLOOKUP($A33,'Return Data'!$B$7:$R$1700,10,0)</f>
        <v>3.9215</v>
      </c>
      <c r="O33" s="66">
        <f t="shared" si="17"/>
        <v>21</v>
      </c>
      <c r="P33" s="65">
        <f>VLOOKUP($A33,'Return Data'!$B$7:$R$1700,11,0)</f>
        <v>4.9370000000000003</v>
      </c>
      <c r="Q33" s="66">
        <f t="shared" si="18"/>
        <v>14</v>
      </c>
      <c r="R33" s="65">
        <f>VLOOKUP($A33,'Return Data'!$B$7:$R$1700,12,0)</f>
        <v>5.0711000000000004</v>
      </c>
      <c r="S33" s="66">
        <f t="shared" si="19"/>
        <v>14</v>
      </c>
      <c r="T33" s="65">
        <f>VLOOKUP($A33,'Return Data'!$B$7:$R$1700,13,0)</f>
        <v>5.2859999999999996</v>
      </c>
      <c r="U33" s="66">
        <f t="shared" si="20"/>
        <v>17</v>
      </c>
      <c r="V33" s="65">
        <f>VLOOKUP($A33,'Return Data'!$B$7:$R$1700,17,0)</f>
        <v>6.3446999999999996</v>
      </c>
      <c r="W33" s="66">
        <f t="shared" si="21"/>
        <v>20</v>
      </c>
      <c r="X33" s="65">
        <f>VLOOKUP($A33,'Return Data'!$B$7:$R$1700,14,0)</f>
        <v>6.5857999999999999</v>
      </c>
      <c r="Y33" s="66">
        <f t="shared" si="22"/>
        <v>20</v>
      </c>
      <c r="Z33" s="65">
        <f>VLOOKUP($A33,'Return Data'!$B$7:$R$1700,16,0)</f>
        <v>7.6738999999999997</v>
      </c>
      <c r="AA33" s="67">
        <f t="shared" si="23"/>
        <v>19</v>
      </c>
    </row>
    <row r="34" spans="1:27" x14ac:dyDescent="0.3">
      <c r="A34" s="63" t="s">
        <v>144</v>
      </c>
      <c r="B34" s="64">
        <f>VLOOKUP($A34,'Return Data'!$B$7:$R$1700,3,0)</f>
        <v>44041</v>
      </c>
      <c r="C34" s="65">
        <f>VLOOKUP($A34,'Return Data'!$B$7:$R$1700,4,0)</f>
        <v>3656.0556999999999</v>
      </c>
      <c r="D34" s="65">
        <f>VLOOKUP($A34,'Return Data'!$B$7:$R$1700,5,0)</f>
        <v>3.1160999999999999</v>
      </c>
      <c r="E34" s="66">
        <f t="shared" si="12"/>
        <v>10</v>
      </c>
      <c r="F34" s="65">
        <f>VLOOKUP($A34,'Return Data'!$B$7:$R$1700,6,0)</f>
        <v>2.7684000000000002</v>
      </c>
      <c r="G34" s="66">
        <f t="shared" si="13"/>
        <v>7</v>
      </c>
      <c r="H34" s="65">
        <f>VLOOKUP($A34,'Return Data'!$B$7:$R$1700,7,0)</f>
        <v>3.1023000000000001</v>
      </c>
      <c r="I34" s="66">
        <f t="shared" si="14"/>
        <v>5</v>
      </c>
      <c r="J34" s="65">
        <f>VLOOKUP($A34,'Return Data'!$B$7:$R$1700,8,0)</f>
        <v>3.1572</v>
      </c>
      <c r="K34" s="66">
        <f t="shared" si="15"/>
        <v>5</v>
      </c>
      <c r="L34" s="65">
        <f>VLOOKUP($A34,'Return Data'!$B$7:$R$1700,9,0)</f>
        <v>3.3849</v>
      </c>
      <c r="M34" s="66">
        <f t="shared" si="16"/>
        <v>6</v>
      </c>
      <c r="N34" s="65">
        <f>VLOOKUP($A34,'Return Data'!$B$7:$R$1700,10,0)</f>
        <v>4.1665999999999999</v>
      </c>
      <c r="O34" s="66">
        <f t="shared" si="17"/>
        <v>8</v>
      </c>
      <c r="P34" s="65">
        <f>VLOOKUP($A34,'Return Data'!$B$7:$R$1700,11,0)</f>
        <v>5.1567999999999996</v>
      </c>
      <c r="Q34" s="66">
        <f t="shared" si="18"/>
        <v>5</v>
      </c>
      <c r="R34" s="65">
        <f>VLOOKUP($A34,'Return Data'!$B$7:$R$1700,12,0)</f>
        <v>5.2447999999999997</v>
      </c>
      <c r="S34" s="66">
        <f t="shared" si="19"/>
        <v>5</v>
      </c>
      <c r="T34" s="65">
        <f>VLOOKUP($A34,'Return Data'!$B$7:$R$1700,13,0)</f>
        <v>5.4645999999999999</v>
      </c>
      <c r="U34" s="66">
        <f t="shared" si="20"/>
        <v>5</v>
      </c>
      <c r="V34" s="65">
        <f>VLOOKUP($A34,'Return Data'!$B$7:$R$1700,17,0)</f>
        <v>6.4360999999999997</v>
      </c>
      <c r="W34" s="66">
        <f t="shared" si="21"/>
        <v>12</v>
      </c>
      <c r="X34" s="65">
        <f>VLOOKUP($A34,'Return Data'!$B$7:$R$1700,14,0)</f>
        <v>6.6486999999999998</v>
      </c>
      <c r="Y34" s="66">
        <f t="shared" si="22"/>
        <v>12</v>
      </c>
      <c r="Z34" s="65">
        <f>VLOOKUP($A34,'Return Data'!$B$7:$R$1700,16,0)</f>
        <v>7.6906999999999996</v>
      </c>
      <c r="AA34" s="67">
        <f t="shared" si="23"/>
        <v>14</v>
      </c>
    </row>
    <row r="35" spans="1:27" x14ac:dyDescent="0.3">
      <c r="A35" s="63" t="s">
        <v>437</v>
      </c>
      <c r="B35" s="64">
        <f>VLOOKUP($A35,'Return Data'!$B$7:$R$1700,3,0)</f>
        <v>44041</v>
      </c>
      <c r="C35" s="65">
        <f>VLOOKUP($A35,'Return Data'!$B$7:$R$1700,4,0)</f>
        <v>1307.6531</v>
      </c>
      <c r="D35" s="65">
        <f>VLOOKUP($A35,'Return Data'!$B$7:$R$1700,5,0)</f>
        <v>3.4754</v>
      </c>
      <c r="E35" s="66">
        <f t="shared" si="12"/>
        <v>6</v>
      </c>
      <c r="F35" s="65">
        <f>VLOOKUP($A35,'Return Data'!$B$7:$R$1700,6,0)</f>
        <v>2.7732999999999999</v>
      </c>
      <c r="G35" s="66">
        <f t="shared" si="13"/>
        <v>6</v>
      </c>
      <c r="H35" s="65">
        <f>VLOOKUP($A35,'Return Data'!$B$7:$R$1700,7,0)</f>
        <v>3.1173000000000002</v>
      </c>
      <c r="I35" s="66">
        <f t="shared" si="14"/>
        <v>4</v>
      </c>
      <c r="J35" s="65">
        <f>VLOOKUP($A35,'Return Data'!$B$7:$R$1700,8,0)</f>
        <v>3.1438000000000001</v>
      </c>
      <c r="K35" s="66">
        <f t="shared" si="15"/>
        <v>6</v>
      </c>
      <c r="L35" s="65">
        <f>VLOOKUP($A35,'Return Data'!$B$7:$R$1700,9,0)</f>
        <v>3.4272999999999998</v>
      </c>
      <c r="M35" s="66">
        <f t="shared" si="16"/>
        <v>4</v>
      </c>
      <c r="N35" s="65">
        <f>VLOOKUP($A35,'Return Data'!$B$7:$R$1700,10,0)</f>
        <v>4.1829999999999998</v>
      </c>
      <c r="O35" s="66">
        <f t="shared" si="17"/>
        <v>7</v>
      </c>
      <c r="P35" s="65">
        <f>VLOOKUP($A35,'Return Data'!$B$7:$R$1700,11,0)</f>
        <v>4.9922000000000004</v>
      </c>
      <c r="Q35" s="66">
        <f t="shared" si="18"/>
        <v>13</v>
      </c>
      <c r="R35" s="65">
        <f>VLOOKUP($A35,'Return Data'!$B$7:$R$1700,12,0)</f>
        <v>5.1883999999999997</v>
      </c>
      <c r="S35" s="66">
        <f t="shared" si="19"/>
        <v>10</v>
      </c>
      <c r="T35" s="65">
        <f>VLOOKUP($A35,'Return Data'!$B$7:$R$1700,13,0)</f>
        <v>5.4561000000000002</v>
      </c>
      <c r="U35" s="66">
        <f t="shared" si="20"/>
        <v>6</v>
      </c>
      <c r="V35" s="65">
        <f>VLOOKUP($A35,'Return Data'!$B$7:$R$1700,17,0)</f>
        <v>6.5274999999999999</v>
      </c>
      <c r="W35" s="66">
        <f t="shared" si="21"/>
        <v>4</v>
      </c>
      <c r="X35" s="65">
        <f>VLOOKUP($A35,'Return Data'!$B$7:$R$1700,14,0)</f>
        <v>6.7138999999999998</v>
      </c>
      <c r="Y35" s="66">
        <f t="shared" si="22"/>
        <v>4</v>
      </c>
      <c r="Z35" s="65">
        <f>VLOOKUP($A35,'Return Data'!$B$7:$R$1700,16,0)</f>
        <v>6.8061999999999996</v>
      </c>
      <c r="AA35" s="67">
        <f t="shared" si="23"/>
        <v>33</v>
      </c>
    </row>
    <row r="36" spans="1:27" x14ac:dyDescent="0.3">
      <c r="A36" s="63" t="s">
        <v>146</v>
      </c>
      <c r="B36" s="64">
        <f>VLOOKUP($A36,'Return Data'!$B$7:$R$1700,3,0)</f>
        <v>44041</v>
      </c>
      <c r="C36" s="65">
        <f>VLOOKUP($A36,'Return Data'!$B$7:$R$1700,4,0)</f>
        <v>2123.5884000000001</v>
      </c>
      <c r="D36" s="65">
        <f>VLOOKUP($A36,'Return Data'!$B$7:$R$1700,5,0)</f>
        <v>2.6745999999999999</v>
      </c>
      <c r="E36" s="66">
        <f t="shared" si="12"/>
        <v>31</v>
      </c>
      <c r="F36" s="65">
        <f>VLOOKUP($A36,'Return Data'!$B$7:$R$1700,6,0)</f>
        <v>2.4944999999999999</v>
      </c>
      <c r="G36" s="66">
        <f t="shared" si="13"/>
        <v>25</v>
      </c>
      <c r="H36" s="65">
        <f>VLOOKUP($A36,'Return Data'!$B$7:$R$1700,7,0)</f>
        <v>2.9487000000000001</v>
      </c>
      <c r="I36" s="66">
        <f t="shared" si="14"/>
        <v>20</v>
      </c>
      <c r="J36" s="65">
        <f>VLOOKUP($A36,'Return Data'!$B$7:$R$1700,8,0)</f>
        <v>2.9634999999999998</v>
      </c>
      <c r="K36" s="66">
        <f t="shared" si="15"/>
        <v>20</v>
      </c>
      <c r="L36" s="65">
        <f>VLOOKUP($A36,'Return Data'!$B$7:$R$1700,9,0)</f>
        <v>3.2290000000000001</v>
      </c>
      <c r="M36" s="66">
        <f t="shared" si="16"/>
        <v>13</v>
      </c>
      <c r="N36" s="65">
        <f>VLOOKUP($A36,'Return Data'!$B$7:$R$1700,10,0)</f>
        <v>3.9403000000000001</v>
      </c>
      <c r="O36" s="66">
        <f t="shared" si="17"/>
        <v>19</v>
      </c>
      <c r="P36" s="65">
        <f>VLOOKUP($A36,'Return Data'!$B$7:$R$1700,11,0)</f>
        <v>4.8308999999999997</v>
      </c>
      <c r="Q36" s="66">
        <f t="shared" si="18"/>
        <v>19</v>
      </c>
      <c r="R36" s="65">
        <f>VLOOKUP($A36,'Return Data'!$B$7:$R$1700,12,0)</f>
        <v>5.0082000000000004</v>
      </c>
      <c r="S36" s="66">
        <f t="shared" si="19"/>
        <v>21</v>
      </c>
      <c r="T36" s="65">
        <f>VLOOKUP($A36,'Return Data'!$B$7:$R$1700,13,0)</f>
        <v>5.2638999999999996</v>
      </c>
      <c r="U36" s="66">
        <f t="shared" si="20"/>
        <v>20</v>
      </c>
      <c r="V36" s="65">
        <f>VLOOKUP($A36,'Return Data'!$B$7:$R$1700,17,0)</f>
        <v>6.3464999999999998</v>
      </c>
      <c r="W36" s="66">
        <f t="shared" si="21"/>
        <v>19</v>
      </c>
      <c r="X36" s="65">
        <f>VLOOKUP($A36,'Return Data'!$B$7:$R$1700,14,0)</f>
        <v>6.5913000000000004</v>
      </c>
      <c r="Y36" s="66">
        <f t="shared" si="22"/>
        <v>19</v>
      </c>
      <c r="Z36" s="65">
        <f>VLOOKUP($A36,'Return Data'!$B$7:$R$1700,16,0)</f>
        <v>7.4452999999999996</v>
      </c>
      <c r="AA36" s="67">
        <f t="shared" si="23"/>
        <v>29</v>
      </c>
    </row>
    <row r="37" spans="1:27" x14ac:dyDescent="0.3">
      <c r="A37" s="63" t="s">
        <v>147</v>
      </c>
      <c r="B37" s="64">
        <f>VLOOKUP($A37,'Return Data'!$B$7:$R$1700,3,0)</f>
        <v>44041</v>
      </c>
      <c r="C37" s="65">
        <f>VLOOKUP($A37,'Return Data'!$B$7:$R$1700,4,0)</f>
        <v>10.820600000000001</v>
      </c>
      <c r="D37" s="65">
        <f>VLOOKUP($A37,'Return Data'!$B$7:$R$1700,5,0)</f>
        <v>2.024</v>
      </c>
      <c r="E37" s="66">
        <f t="shared" si="12"/>
        <v>41</v>
      </c>
      <c r="F37" s="65">
        <f>VLOOKUP($A37,'Return Data'!$B$7:$R$1700,6,0)</f>
        <v>2.3616999999999999</v>
      </c>
      <c r="G37" s="66">
        <f t="shared" si="13"/>
        <v>34</v>
      </c>
      <c r="H37" s="65">
        <f>VLOOKUP($A37,'Return Data'!$B$7:$R$1700,7,0)</f>
        <v>2.6516999999999999</v>
      </c>
      <c r="I37" s="66">
        <f t="shared" si="14"/>
        <v>40</v>
      </c>
      <c r="J37" s="65">
        <f>VLOOKUP($A37,'Return Data'!$B$7:$R$1700,8,0)</f>
        <v>2.7254999999999998</v>
      </c>
      <c r="K37" s="66">
        <f t="shared" si="15"/>
        <v>39</v>
      </c>
      <c r="L37" s="65">
        <f>VLOOKUP($A37,'Return Data'!$B$7:$R$1700,9,0)</f>
        <v>2.8288000000000002</v>
      </c>
      <c r="M37" s="66">
        <f t="shared" si="16"/>
        <v>40</v>
      </c>
      <c r="N37" s="65">
        <f>VLOOKUP($A37,'Return Data'!$B$7:$R$1700,10,0)</f>
        <v>3.0476999999999999</v>
      </c>
      <c r="O37" s="66">
        <f t="shared" si="17"/>
        <v>40</v>
      </c>
      <c r="P37" s="65">
        <f>VLOOKUP($A37,'Return Data'!$B$7:$R$1700,11,0)</f>
        <v>3.7305000000000001</v>
      </c>
      <c r="Q37" s="66">
        <f t="shared" si="18"/>
        <v>37</v>
      </c>
      <c r="R37" s="65">
        <f>VLOOKUP($A37,'Return Data'!$B$7:$R$1700,12,0)</f>
        <v>4.0609000000000002</v>
      </c>
      <c r="S37" s="66">
        <f t="shared" si="19"/>
        <v>37</v>
      </c>
      <c r="T37" s="65">
        <f>VLOOKUP($A37,'Return Data'!$B$7:$R$1700,13,0)</f>
        <v>4.4097</v>
      </c>
      <c r="U37" s="66">
        <f t="shared" si="20"/>
        <v>37</v>
      </c>
      <c r="V37" s="65"/>
      <c r="W37" s="66"/>
      <c r="X37" s="65"/>
      <c r="Y37" s="66"/>
      <c r="Z37" s="65">
        <f>VLOOKUP($A37,'Return Data'!$B$7:$R$1700,16,0)</f>
        <v>5.0174000000000003</v>
      </c>
      <c r="AA37" s="67">
        <f t="shared" si="23"/>
        <v>38</v>
      </c>
    </row>
    <row r="38" spans="1:27" x14ac:dyDescent="0.3">
      <c r="A38" s="63" t="s">
        <v>148</v>
      </c>
      <c r="B38" s="64">
        <f>VLOOKUP($A38,'Return Data'!$B$7:$R$1700,3,0)</f>
        <v>44041</v>
      </c>
      <c r="C38" s="65">
        <f>VLOOKUP($A38,'Return Data'!$B$7:$R$1700,4,0)</f>
        <v>4924.9396999999999</v>
      </c>
      <c r="D38" s="65">
        <f>VLOOKUP($A38,'Return Data'!$B$7:$R$1700,5,0)</f>
        <v>2.9054000000000002</v>
      </c>
      <c r="E38" s="66">
        <f t="shared" si="12"/>
        <v>17</v>
      </c>
      <c r="F38" s="65">
        <f>VLOOKUP($A38,'Return Data'!$B$7:$R$1700,6,0)</f>
        <v>2.5792000000000002</v>
      </c>
      <c r="G38" s="66">
        <f t="shared" si="13"/>
        <v>19</v>
      </c>
      <c r="H38" s="65">
        <f>VLOOKUP($A38,'Return Data'!$B$7:$R$1700,7,0)</f>
        <v>2.9525000000000001</v>
      </c>
      <c r="I38" s="66">
        <f t="shared" si="14"/>
        <v>18</v>
      </c>
      <c r="J38" s="65">
        <f>VLOOKUP($A38,'Return Data'!$B$7:$R$1700,8,0)</f>
        <v>3.028</v>
      </c>
      <c r="K38" s="66">
        <f t="shared" si="15"/>
        <v>12</v>
      </c>
      <c r="L38" s="65">
        <f>VLOOKUP($A38,'Return Data'!$B$7:$R$1700,9,0)</f>
        <v>3.3159000000000001</v>
      </c>
      <c r="M38" s="66">
        <f t="shared" si="16"/>
        <v>8</v>
      </c>
      <c r="N38" s="65">
        <f>VLOOKUP($A38,'Return Data'!$B$7:$R$1700,10,0)</f>
        <v>4.2561999999999998</v>
      </c>
      <c r="O38" s="66">
        <f t="shared" si="17"/>
        <v>6</v>
      </c>
      <c r="P38" s="65">
        <f>VLOOKUP($A38,'Return Data'!$B$7:$R$1700,11,0)</f>
        <v>5.0835999999999997</v>
      </c>
      <c r="Q38" s="66">
        <f t="shared" si="18"/>
        <v>9</v>
      </c>
      <c r="R38" s="65">
        <f>VLOOKUP($A38,'Return Data'!$B$7:$R$1700,12,0)</f>
        <v>5.1772</v>
      </c>
      <c r="S38" s="66">
        <f t="shared" si="19"/>
        <v>12</v>
      </c>
      <c r="T38" s="65">
        <f>VLOOKUP($A38,'Return Data'!$B$7:$R$1700,13,0)</f>
        <v>5.4236000000000004</v>
      </c>
      <c r="U38" s="66">
        <f t="shared" si="20"/>
        <v>10</v>
      </c>
      <c r="V38" s="65">
        <f>VLOOKUP($A38,'Return Data'!$B$7:$R$1700,17,0)</f>
        <v>6.5102000000000002</v>
      </c>
      <c r="W38" s="66">
        <f t="shared" si="21"/>
        <v>5</v>
      </c>
      <c r="X38" s="65">
        <f>VLOOKUP($A38,'Return Data'!$B$7:$R$1700,14,0)</f>
        <v>6.6944999999999997</v>
      </c>
      <c r="Y38" s="66">
        <f t="shared" si="22"/>
        <v>7</v>
      </c>
      <c r="Z38" s="65">
        <f>VLOOKUP($A38,'Return Data'!$B$7:$R$1700,16,0)</f>
        <v>7.7455999999999996</v>
      </c>
      <c r="AA38" s="67">
        <f t="shared" si="23"/>
        <v>6</v>
      </c>
    </row>
    <row r="39" spans="1:27" x14ac:dyDescent="0.3">
      <c r="A39" s="63" t="s">
        <v>149</v>
      </c>
      <c r="B39" s="64">
        <f>VLOOKUP($A39,'Return Data'!$B$7:$R$1700,3,0)</f>
        <v>44041</v>
      </c>
      <c r="C39" s="65">
        <f>VLOOKUP($A39,'Return Data'!$B$7:$R$1700,4,0)</f>
        <v>1129.7282</v>
      </c>
      <c r="D39" s="65">
        <f>VLOOKUP($A39,'Return Data'!$B$7:$R$1700,5,0)</f>
        <v>2.5202</v>
      </c>
      <c r="E39" s="66">
        <f t="shared" si="12"/>
        <v>36</v>
      </c>
      <c r="F39" s="65">
        <f>VLOOKUP($A39,'Return Data'!$B$7:$R$1700,6,0)</f>
        <v>2.5842000000000001</v>
      </c>
      <c r="G39" s="66">
        <f t="shared" si="13"/>
        <v>18</v>
      </c>
      <c r="H39" s="65">
        <f>VLOOKUP($A39,'Return Data'!$B$7:$R$1700,7,0)</f>
        <v>2.7347000000000001</v>
      </c>
      <c r="I39" s="66">
        <f t="shared" si="14"/>
        <v>36</v>
      </c>
      <c r="J39" s="65">
        <f>VLOOKUP($A39,'Return Data'!$B$7:$R$1700,8,0)</f>
        <v>2.7665000000000002</v>
      </c>
      <c r="K39" s="66">
        <f t="shared" si="15"/>
        <v>36</v>
      </c>
      <c r="L39" s="65">
        <f>VLOOKUP($A39,'Return Data'!$B$7:$R$1700,9,0)</f>
        <v>2.8774999999999999</v>
      </c>
      <c r="M39" s="66">
        <f t="shared" si="16"/>
        <v>38</v>
      </c>
      <c r="N39" s="65">
        <f>VLOOKUP($A39,'Return Data'!$B$7:$R$1700,10,0)</f>
        <v>3.2250000000000001</v>
      </c>
      <c r="O39" s="66">
        <f t="shared" si="17"/>
        <v>34</v>
      </c>
      <c r="P39" s="65">
        <f>VLOOKUP($A39,'Return Data'!$B$7:$R$1700,11,0)</f>
        <v>4.0437000000000003</v>
      </c>
      <c r="Q39" s="66">
        <f t="shared" si="18"/>
        <v>32</v>
      </c>
      <c r="R39" s="65">
        <f>VLOOKUP($A39,'Return Data'!$B$7:$R$1700,12,0)</f>
        <v>4.335</v>
      </c>
      <c r="S39" s="66">
        <f t="shared" si="19"/>
        <v>33</v>
      </c>
      <c r="T39" s="65">
        <f>VLOOKUP($A39,'Return Data'!$B$7:$R$1700,13,0)</f>
        <v>4.7221000000000002</v>
      </c>
      <c r="U39" s="66">
        <f t="shared" si="20"/>
        <v>32</v>
      </c>
      <c r="V39" s="65">
        <f>VLOOKUP($A39,'Return Data'!$B$7:$R$1700,17,0)</f>
        <v>5.5761000000000003</v>
      </c>
      <c r="W39" s="66">
        <f t="shared" si="21"/>
        <v>32</v>
      </c>
      <c r="X39" s="65"/>
      <c r="Y39" s="66"/>
      <c r="Z39" s="65">
        <f>VLOOKUP($A39,'Return Data'!$B$7:$R$1700,16,0)</f>
        <v>5.6504000000000003</v>
      </c>
      <c r="AA39" s="67">
        <f t="shared" si="23"/>
        <v>37</v>
      </c>
    </row>
    <row r="40" spans="1:27" x14ac:dyDescent="0.3">
      <c r="A40" s="63" t="s">
        <v>150</v>
      </c>
      <c r="B40" s="64">
        <f>VLOOKUP($A40,'Return Data'!$B$7:$R$1700,3,0)</f>
        <v>44041</v>
      </c>
      <c r="C40" s="65">
        <f>VLOOKUP($A40,'Return Data'!$B$7:$R$1700,4,0)</f>
        <v>262.3048</v>
      </c>
      <c r="D40" s="65">
        <f>VLOOKUP($A40,'Return Data'!$B$7:$R$1700,5,0)</f>
        <v>2.8527999999999998</v>
      </c>
      <c r="E40" s="66">
        <f t="shared" si="12"/>
        <v>25</v>
      </c>
      <c r="F40" s="65">
        <f>VLOOKUP($A40,'Return Data'!$B$7:$R$1700,6,0)</f>
        <v>2.6212</v>
      </c>
      <c r="G40" s="66">
        <f t="shared" si="13"/>
        <v>17</v>
      </c>
      <c r="H40" s="65">
        <f>VLOOKUP($A40,'Return Data'!$B$7:$R$1700,7,0)</f>
        <v>3.0910000000000002</v>
      </c>
      <c r="I40" s="66">
        <f t="shared" si="14"/>
        <v>6</v>
      </c>
      <c r="J40" s="65">
        <f>VLOOKUP($A40,'Return Data'!$B$7:$R$1700,8,0)</f>
        <v>3.1227</v>
      </c>
      <c r="K40" s="66">
        <f t="shared" si="15"/>
        <v>8</v>
      </c>
      <c r="L40" s="65">
        <f>VLOOKUP($A40,'Return Data'!$B$7:$R$1700,9,0)</f>
        <v>3.4146000000000001</v>
      </c>
      <c r="M40" s="66">
        <f t="shared" si="16"/>
        <v>5</v>
      </c>
      <c r="N40" s="65">
        <f>VLOOKUP($A40,'Return Data'!$B$7:$R$1700,10,0)</f>
        <v>4.4351000000000003</v>
      </c>
      <c r="O40" s="66">
        <f t="shared" si="17"/>
        <v>3</v>
      </c>
      <c r="P40" s="65">
        <f>VLOOKUP($A40,'Return Data'!$B$7:$R$1700,11,0)</f>
        <v>5.0365000000000002</v>
      </c>
      <c r="Q40" s="66">
        <f t="shared" si="18"/>
        <v>11</v>
      </c>
      <c r="R40" s="65">
        <f>VLOOKUP($A40,'Return Data'!$B$7:$R$1700,12,0)</f>
        <v>5.1959</v>
      </c>
      <c r="S40" s="66">
        <f t="shared" si="19"/>
        <v>8</v>
      </c>
      <c r="T40" s="65">
        <f>VLOOKUP($A40,'Return Data'!$B$7:$R$1700,13,0)</f>
        <v>5.4321000000000002</v>
      </c>
      <c r="U40" s="66">
        <f t="shared" si="20"/>
        <v>9</v>
      </c>
      <c r="V40" s="65">
        <f>VLOOKUP($A40,'Return Data'!$B$7:$R$1700,17,0)</f>
        <v>6.5084</v>
      </c>
      <c r="W40" s="66">
        <f t="shared" si="21"/>
        <v>7</v>
      </c>
      <c r="X40" s="65">
        <f>VLOOKUP($A40,'Return Data'!$B$7:$R$1700,14,0)</f>
        <v>6.6858000000000004</v>
      </c>
      <c r="Y40" s="66">
        <f t="shared" si="22"/>
        <v>8</v>
      </c>
      <c r="Z40" s="65">
        <f>VLOOKUP($A40,'Return Data'!$B$7:$R$1700,16,0)</f>
        <v>7.7206000000000001</v>
      </c>
      <c r="AA40" s="67">
        <f t="shared" si="23"/>
        <v>8</v>
      </c>
    </row>
    <row r="41" spans="1:27" x14ac:dyDescent="0.3">
      <c r="A41" s="63" t="s">
        <v>151</v>
      </c>
      <c r="B41" s="64">
        <f>VLOOKUP($A41,'Return Data'!$B$7:$R$1700,3,0)</f>
        <v>44041</v>
      </c>
      <c r="C41" s="65">
        <f>VLOOKUP($A41,'Return Data'!$B$7:$R$1700,4,0)</f>
        <v>2847.5622400000002</v>
      </c>
      <c r="D41" s="65">
        <f>VLOOKUP($A41,'Return Data'!$B$7:$R$1700,5,0)</f>
        <v>5.8398000000000003</v>
      </c>
      <c r="E41" s="66">
        <f t="shared" si="12"/>
        <v>1</v>
      </c>
      <c r="F41" s="65">
        <f>VLOOKUP($A41,'Return Data'!$B$7:$R$1700,6,0)</f>
        <v>3.7111999999999998</v>
      </c>
      <c r="G41" s="66">
        <f t="shared" si="13"/>
        <v>2</v>
      </c>
      <c r="H41" s="65">
        <f>VLOOKUP($A41,'Return Data'!$B$7:$R$1700,7,0)</f>
        <v>3.3847</v>
      </c>
      <c r="I41" s="66">
        <f t="shared" si="14"/>
        <v>3</v>
      </c>
      <c r="J41" s="65">
        <f>VLOOKUP($A41,'Return Data'!$B$7:$R$1700,8,0)</f>
        <v>3.2111999999999998</v>
      </c>
      <c r="K41" s="66">
        <f t="shared" si="15"/>
        <v>4</v>
      </c>
      <c r="L41" s="65">
        <f>VLOOKUP($A41,'Return Data'!$B$7:$R$1700,9,0)</f>
        <v>3.2118000000000002</v>
      </c>
      <c r="M41" s="66">
        <f t="shared" si="16"/>
        <v>19</v>
      </c>
      <c r="N41" s="65">
        <f>VLOOKUP($A41,'Return Data'!$B$7:$R$1700,10,0)</f>
        <v>3.5363000000000002</v>
      </c>
      <c r="O41" s="66">
        <f t="shared" si="17"/>
        <v>28</v>
      </c>
      <c r="P41" s="65">
        <f>VLOOKUP($A41,'Return Data'!$B$7:$R$1700,11,0)</f>
        <v>4.2074999999999996</v>
      </c>
      <c r="Q41" s="66">
        <f t="shared" si="18"/>
        <v>30</v>
      </c>
      <c r="R41" s="65">
        <f>VLOOKUP($A41,'Return Data'!$B$7:$R$1700,12,0)</f>
        <v>4.5023999999999997</v>
      </c>
      <c r="S41" s="66">
        <f t="shared" si="19"/>
        <v>30</v>
      </c>
      <c r="T41" s="65">
        <f>VLOOKUP($A41,'Return Data'!$B$7:$R$1700,13,0)</f>
        <v>4.7938000000000001</v>
      </c>
      <c r="U41" s="66">
        <f t="shared" si="20"/>
        <v>31</v>
      </c>
      <c r="V41" s="65">
        <f>VLOOKUP($A41,'Return Data'!$B$7:$R$1700,17,0)</f>
        <v>1.3147</v>
      </c>
      <c r="W41" s="66">
        <f t="shared" si="21"/>
        <v>36</v>
      </c>
      <c r="X41" s="65">
        <f>VLOOKUP($A41,'Return Data'!$B$7:$R$1700,14,0)</f>
        <v>3.2073</v>
      </c>
      <c r="Y41" s="66">
        <f t="shared" si="22"/>
        <v>35</v>
      </c>
      <c r="Z41" s="65">
        <f>VLOOKUP($A41,'Return Data'!$B$7:$R$1700,16,0)</f>
        <v>6.3403999999999998</v>
      </c>
      <c r="AA41" s="67">
        <f t="shared" si="23"/>
        <v>35</v>
      </c>
    </row>
    <row r="42" spans="1:27" x14ac:dyDescent="0.3">
      <c r="A42" s="63" t="s">
        <v>152</v>
      </c>
      <c r="B42" s="64">
        <f>VLOOKUP($A42,'Return Data'!$B$7:$R$1700,3,0)</f>
        <v>44041</v>
      </c>
      <c r="C42" s="65">
        <f>VLOOKUP($A42,'Return Data'!$B$7:$R$1700,4,0)</f>
        <v>31.892099999999999</v>
      </c>
      <c r="D42" s="65">
        <f>VLOOKUP($A42,'Return Data'!$B$7:$R$1700,5,0)</f>
        <v>4.1205999999999996</v>
      </c>
      <c r="E42" s="66">
        <f t="shared" si="12"/>
        <v>3</v>
      </c>
      <c r="F42" s="65">
        <f>VLOOKUP($A42,'Return Data'!$B$7:$R$1700,6,0)</f>
        <v>3.9306999999999999</v>
      </c>
      <c r="G42" s="66">
        <f t="shared" si="13"/>
        <v>1</v>
      </c>
      <c r="H42" s="65">
        <f>VLOOKUP($A42,'Return Data'!$B$7:$R$1700,7,0)</f>
        <v>3.976</v>
      </c>
      <c r="I42" s="66">
        <f t="shared" si="14"/>
        <v>1</v>
      </c>
      <c r="J42" s="65">
        <f>VLOOKUP($A42,'Return Data'!$B$7:$R$1700,8,0)</f>
        <v>3.7494999999999998</v>
      </c>
      <c r="K42" s="66">
        <f t="shared" si="15"/>
        <v>1</v>
      </c>
      <c r="L42" s="65">
        <f>VLOOKUP($A42,'Return Data'!$B$7:$R$1700,9,0)</f>
        <v>4.7451999999999996</v>
      </c>
      <c r="M42" s="66">
        <f t="shared" si="16"/>
        <v>1</v>
      </c>
      <c r="N42" s="65">
        <f>VLOOKUP($A42,'Return Data'!$B$7:$R$1700,10,0)</f>
        <v>5.0224000000000002</v>
      </c>
      <c r="O42" s="66">
        <f t="shared" si="17"/>
        <v>1</v>
      </c>
      <c r="P42" s="65">
        <f>VLOOKUP($A42,'Return Data'!$B$7:$R$1700,11,0)</f>
        <v>5.3833000000000002</v>
      </c>
      <c r="Q42" s="66">
        <f t="shared" si="18"/>
        <v>1</v>
      </c>
      <c r="R42" s="65">
        <f>VLOOKUP($A42,'Return Data'!$B$7:$R$1700,12,0)</f>
        <v>5.7721</v>
      </c>
      <c r="S42" s="66">
        <f t="shared" si="19"/>
        <v>1</v>
      </c>
      <c r="T42" s="65">
        <f>VLOOKUP($A42,'Return Data'!$B$7:$R$1700,13,0)</f>
        <v>6.1222000000000003</v>
      </c>
      <c r="U42" s="66">
        <f t="shared" si="20"/>
        <v>1</v>
      </c>
      <c r="V42" s="65">
        <f>VLOOKUP($A42,'Return Data'!$B$7:$R$1700,17,0)</f>
        <v>6.9675000000000002</v>
      </c>
      <c r="W42" s="66">
        <f t="shared" si="21"/>
        <v>1</v>
      </c>
      <c r="X42" s="65">
        <f>VLOOKUP($A42,'Return Data'!$B$7:$R$1700,14,0)</f>
        <v>6.9309000000000003</v>
      </c>
      <c r="Y42" s="66">
        <f t="shared" si="22"/>
        <v>1</v>
      </c>
      <c r="Z42" s="65">
        <f>VLOOKUP($A42,'Return Data'!$B$7:$R$1700,16,0)</f>
        <v>8.0748999999999995</v>
      </c>
      <c r="AA42" s="67">
        <f t="shared" si="23"/>
        <v>1</v>
      </c>
    </row>
    <row r="43" spans="1:27" x14ac:dyDescent="0.3">
      <c r="A43" s="63" t="s">
        <v>153</v>
      </c>
      <c r="B43" s="64">
        <f>VLOOKUP($A43,'Return Data'!$B$7:$R$1700,3,0)</f>
        <v>44041</v>
      </c>
      <c r="C43" s="65">
        <f>VLOOKUP($A43,'Return Data'!$B$7:$R$1700,4,0)</f>
        <v>27.223299999999998</v>
      </c>
      <c r="D43" s="65">
        <f>VLOOKUP($A43,'Return Data'!$B$7:$R$1700,5,0)</f>
        <v>2.1453000000000002</v>
      </c>
      <c r="E43" s="66">
        <f t="shared" si="12"/>
        <v>40</v>
      </c>
      <c r="F43" s="65">
        <f>VLOOKUP($A43,'Return Data'!$B$7:$R$1700,6,0)</f>
        <v>2.2349999999999999</v>
      </c>
      <c r="G43" s="66">
        <f t="shared" si="13"/>
        <v>40</v>
      </c>
      <c r="H43" s="65">
        <f>VLOOKUP($A43,'Return Data'!$B$7:$R$1700,7,0)</f>
        <v>2.6637</v>
      </c>
      <c r="I43" s="66">
        <f t="shared" si="14"/>
        <v>39</v>
      </c>
      <c r="J43" s="65">
        <f>VLOOKUP($A43,'Return Data'!$B$7:$R$1700,8,0)</f>
        <v>2.7323</v>
      </c>
      <c r="K43" s="66">
        <f t="shared" si="15"/>
        <v>37</v>
      </c>
      <c r="L43" s="65">
        <f>VLOOKUP($A43,'Return Data'!$B$7:$R$1700,9,0)</f>
        <v>2.8445999999999998</v>
      </c>
      <c r="M43" s="66">
        <f t="shared" si="16"/>
        <v>39</v>
      </c>
      <c r="N43" s="65">
        <f>VLOOKUP($A43,'Return Data'!$B$7:$R$1700,10,0)</f>
        <v>3.157</v>
      </c>
      <c r="O43" s="66">
        <f t="shared" si="17"/>
        <v>39</v>
      </c>
      <c r="P43" s="65">
        <f>VLOOKUP($A43,'Return Data'!$B$7:$R$1700,11,0)</f>
        <v>3.9314</v>
      </c>
      <c r="Q43" s="66">
        <f t="shared" si="18"/>
        <v>34</v>
      </c>
      <c r="R43" s="65">
        <f>VLOOKUP($A43,'Return Data'!$B$7:$R$1700,12,0)</f>
        <v>4.2563000000000004</v>
      </c>
      <c r="S43" s="66">
        <f t="shared" si="19"/>
        <v>35</v>
      </c>
      <c r="T43" s="65">
        <f>VLOOKUP($A43,'Return Data'!$B$7:$R$1700,13,0)</f>
        <v>4.5906000000000002</v>
      </c>
      <c r="U43" s="66">
        <f t="shared" si="20"/>
        <v>35</v>
      </c>
      <c r="V43" s="65">
        <f>VLOOKUP($A43,'Return Data'!$B$7:$R$1700,17,0)</f>
        <v>5.6679000000000004</v>
      </c>
      <c r="W43" s="66">
        <f t="shared" si="21"/>
        <v>31</v>
      </c>
      <c r="X43" s="65">
        <f>VLOOKUP($A43,'Return Data'!$B$7:$R$1700,14,0)</f>
        <v>5.8441999999999998</v>
      </c>
      <c r="Y43" s="66">
        <f t="shared" si="22"/>
        <v>32</v>
      </c>
      <c r="Z43" s="65">
        <f>VLOOKUP($A43,'Return Data'!$B$7:$R$1700,16,0)</f>
        <v>7.2436999999999996</v>
      </c>
      <c r="AA43" s="67">
        <f t="shared" si="23"/>
        <v>30</v>
      </c>
    </row>
    <row r="44" spans="1:27" x14ac:dyDescent="0.3">
      <c r="A44" s="63" t="s">
        <v>156</v>
      </c>
      <c r="B44" s="64">
        <f>VLOOKUP($A44,'Return Data'!$B$7:$R$1700,3,0)</f>
        <v>44041</v>
      </c>
      <c r="C44" s="65">
        <f>VLOOKUP($A44,'Return Data'!$B$7:$R$1700,4,0)</f>
        <v>3153.1680999999999</v>
      </c>
      <c r="D44" s="65">
        <f>VLOOKUP($A44,'Return Data'!$B$7:$R$1700,5,0)</f>
        <v>2.8837000000000002</v>
      </c>
      <c r="E44" s="66">
        <f t="shared" si="12"/>
        <v>18</v>
      </c>
      <c r="F44" s="65">
        <f>VLOOKUP($A44,'Return Data'!$B$7:$R$1700,6,0)</f>
        <v>2.5221</v>
      </c>
      <c r="G44" s="66">
        <f t="shared" si="13"/>
        <v>23</v>
      </c>
      <c r="H44" s="65">
        <f>VLOOKUP($A44,'Return Data'!$B$7:$R$1700,7,0)</f>
        <v>2.8997999999999999</v>
      </c>
      <c r="I44" s="66">
        <f t="shared" si="14"/>
        <v>24</v>
      </c>
      <c r="J44" s="65">
        <f>VLOOKUP($A44,'Return Data'!$B$7:$R$1700,8,0)</f>
        <v>2.9939</v>
      </c>
      <c r="K44" s="66">
        <f t="shared" si="15"/>
        <v>16</v>
      </c>
      <c r="L44" s="65">
        <f>VLOOKUP($A44,'Return Data'!$B$7:$R$1700,9,0)</f>
        <v>3.2235</v>
      </c>
      <c r="M44" s="66">
        <f t="shared" si="16"/>
        <v>15</v>
      </c>
      <c r="N44" s="65">
        <f>VLOOKUP($A44,'Return Data'!$B$7:$R$1700,10,0)</f>
        <v>4.0617999999999999</v>
      </c>
      <c r="O44" s="66">
        <f t="shared" si="17"/>
        <v>12</v>
      </c>
      <c r="P44" s="65">
        <f>VLOOKUP($A44,'Return Data'!$B$7:$R$1700,11,0)</f>
        <v>4.9095000000000004</v>
      </c>
      <c r="Q44" s="66">
        <f t="shared" si="18"/>
        <v>16</v>
      </c>
      <c r="R44" s="65">
        <f>VLOOKUP($A44,'Return Data'!$B$7:$R$1700,12,0)</f>
        <v>5.0298999999999996</v>
      </c>
      <c r="S44" s="66">
        <f t="shared" si="19"/>
        <v>16</v>
      </c>
      <c r="T44" s="65">
        <f>VLOOKUP($A44,'Return Data'!$B$7:$R$1700,13,0)</f>
        <v>5.2793000000000001</v>
      </c>
      <c r="U44" s="66">
        <f t="shared" si="20"/>
        <v>18</v>
      </c>
      <c r="V44" s="65">
        <f>VLOOKUP($A44,'Return Data'!$B$7:$R$1700,17,0)</f>
        <v>6.3284000000000002</v>
      </c>
      <c r="W44" s="66">
        <f t="shared" si="21"/>
        <v>21</v>
      </c>
      <c r="X44" s="65">
        <f>VLOOKUP($A44,'Return Data'!$B$7:$R$1700,14,0)</f>
        <v>6.5416999999999996</v>
      </c>
      <c r="Y44" s="66">
        <f t="shared" si="22"/>
        <v>23</v>
      </c>
      <c r="Z44" s="65">
        <f>VLOOKUP($A44,'Return Data'!$B$7:$R$1700,16,0)</f>
        <v>7.6322999999999999</v>
      </c>
      <c r="AA44" s="67">
        <f t="shared" si="23"/>
        <v>25</v>
      </c>
    </row>
    <row r="45" spans="1:27" x14ac:dyDescent="0.3">
      <c r="A45" s="63" t="s">
        <v>157</v>
      </c>
      <c r="B45" s="64">
        <f>VLOOKUP($A45,'Return Data'!$B$7:$R$1700,3,0)</f>
        <v>44041</v>
      </c>
      <c r="C45" s="65">
        <f>VLOOKUP($A45,'Return Data'!$B$7:$R$1700,4,0)</f>
        <v>42.454900000000002</v>
      </c>
      <c r="D45" s="65">
        <f>VLOOKUP($A45,'Return Data'!$B$7:$R$1700,5,0)</f>
        <v>3.2673000000000001</v>
      </c>
      <c r="E45" s="66">
        <f t="shared" si="12"/>
        <v>8</v>
      </c>
      <c r="F45" s="65">
        <f>VLOOKUP($A45,'Return Data'!$B$7:$R$1700,6,0)</f>
        <v>2.6943999999999999</v>
      </c>
      <c r="G45" s="66">
        <f t="shared" si="13"/>
        <v>13</v>
      </c>
      <c r="H45" s="65">
        <f>VLOOKUP($A45,'Return Data'!$B$7:$R$1700,7,0)</f>
        <v>3.0108000000000001</v>
      </c>
      <c r="I45" s="66">
        <f t="shared" si="14"/>
        <v>12</v>
      </c>
      <c r="J45" s="65">
        <f>VLOOKUP($A45,'Return Data'!$B$7:$R$1700,8,0)</f>
        <v>3.2465000000000002</v>
      </c>
      <c r="K45" s="66">
        <f t="shared" si="15"/>
        <v>3</v>
      </c>
      <c r="L45" s="65">
        <f>VLOOKUP($A45,'Return Data'!$B$7:$R$1700,9,0)</f>
        <v>3.2844000000000002</v>
      </c>
      <c r="M45" s="66">
        <f t="shared" si="16"/>
        <v>9</v>
      </c>
      <c r="N45" s="65">
        <f>VLOOKUP($A45,'Return Data'!$B$7:$R$1700,10,0)</f>
        <v>3.9643000000000002</v>
      </c>
      <c r="O45" s="66">
        <f t="shared" si="17"/>
        <v>18</v>
      </c>
      <c r="P45" s="65">
        <f>VLOOKUP($A45,'Return Data'!$B$7:$R$1700,11,0)</f>
        <v>4.8198999999999996</v>
      </c>
      <c r="Q45" s="66">
        <f t="shared" si="18"/>
        <v>21</v>
      </c>
      <c r="R45" s="65">
        <f>VLOOKUP($A45,'Return Data'!$B$7:$R$1700,12,0)</f>
        <v>5.0140000000000002</v>
      </c>
      <c r="S45" s="66">
        <f t="shared" si="19"/>
        <v>18</v>
      </c>
      <c r="T45" s="65">
        <f>VLOOKUP($A45,'Return Data'!$B$7:$R$1700,13,0)</f>
        <v>5.2721</v>
      </c>
      <c r="U45" s="66">
        <f t="shared" si="20"/>
        <v>19</v>
      </c>
      <c r="V45" s="65">
        <f>VLOOKUP($A45,'Return Data'!$B$7:$R$1700,17,0)</f>
        <v>6.3891</v>
      </c>
      <c r="W45" s="66">
        <f t="shared" si="21"/>
        <v>16</v>
      </c>
      <c r="X45" s="65">
        <f>VLOOKUP($A45,'Return Data'!$B$7:$R$1700,14,0)</f>
        <v>6.5993000000000004</v>
      </c>
      <c r="Y45" s="66">
        <f t="shared" si="22"/>
        <v>16</v>
      </c>
      <c r="Z45" s="65">
        <f>VLOOKUP($A45,'Return Data'!$B$7:$R$1700,16,0)</f>
        <v>7.6859000000000002</v>
      </c>
      <c r="AA45" s="67">
        <f t="shared" si="23"/>
        <v>15</v>
      </c>
    </row>
    <row r="46" spans="1:27" x14ac:dyDescent="0.3">
      <c r="A46" s="63" t="s">
        <v>158</v>
      </c>
      <c r="B46" s="64">
        <f>VLOOKUP($A46,'Return Data'!$B$7:$R$1700,3,0)</f>
        <v>44041</v>
      </c>
      <c r="C46" s="65">
        <f>VLOOKUP($A46,'Return Data'!$B$7:$R$1700,4,0)</f>
        <v>3178.3597</v>
      </c>
      <c r="D46" s="65">
        <f>VLOOKUP($A46,'Return Data'!$B$7:$R$1700,5,0)</f>
        <v>2.7724000000000002</v>
      </c>
      <c r="E46" s="66">
        <f t="shared" si="12"/>
        <v>29</v>
      </c>
      <c r="F46" s="65">
        <f>VLOOKUP($A46,'Return Data'!$B$7:$R$1700,6,0)</f>
        <v>2.6595</v>
      </c>
      <c r="G46" s="66">
        <f t="shared" si="13"/>
        <v>15</v>
      </c>
      <c r="H46" s="65">
        <f>VLOOKUP($A46,'Return Data'!$B$7:$R$1700,7,0)</f>
        <v>3.0880000000000001</v>
      </c>
      <c r="I46" s="66">
        <f t="shared" si="14"/>
        <v>7</v>
      </c>
      <c r="J46" s="65">
        <f>VLOOKUP($A46,'Return Data'!$B$7:$R$1700,8,0)</f>
        <v>3.0573999999999999</v>
      </c>
      <c r="K46" s="66">
        <f t="shared" si="15"/>
        <v>11</v>
      </c>
      <c r="L46" s="65">
        <f>VLOOKUP($A46,'Return Data'!$B$7:$R$1700,9,0)</f>
        <v>3.2431000000000001</v>
      </c>
      <c r="M46" s="66">
        <f t="shared" si="16"/>
        <v>11</v>
      </c>
      <c r="N46" s="65">
        <f>VLOOKUP($A46,'Return Data'!$B$7:$R$1700,10,0)</f>
        <v>4.0941999999999998</v>
      </c>
      <c r="O46" s="66">
        <f t="shared" si="17"/>
        <v>9</v>
      </c>
      <c r="P46" s="65">
        <f>VLOOKUP($A46,'Return Data'!$B$7:$R$1700,11,0)</f>
        <v>5.1836000000000002</v>
      </c>
      <c r="Q46" s="66">
        <f t="shared" si="18"/>
        <v>3</v>
      </c>
      <c r="R46" s="65">
        <f>VLOOKUP($A46,'Return Data'!$B$7:$R$1700,12,0)</f>
        <v>5.2466999999999997</v>
      </c>
      <c r="S46" s="66">
        <f t="shared" si="19"/>
        <v>4</v>
      </c>
      <c r="T46" s="65">
        <f>VLOOKUP($A46,'Return Data'!$B$7:$R$1700,13,0)</f>
        <v>5.4523000000000001</v>
      </c>
      <c r="U46" s="66">
        <f t="shared" si="20"/>
        <v>8</v>
      </c>
      <c r="V46" s="65">
        <f>VLOOKUP($A46,'Return Data'!$B$7:$R$1700,17,0)</f>
        <v>6.4650999999999996</v>
      </c>
      <c r="W46" s="66">
        <f t="shared" si="21"/>
        <v>9</v>
      </c>
      <c r="X46" s="65">
        <f>VLOOKUP($A46,'Return Data'!$B$7:$R$1700,14,0)</f>
        <v>6.6619000000000002</v>
      </c>
      <c r="Y46" s="66">
        <f t="shared" si="22"/>
        <v>9</v>
      </c>
      <c r="Z46" s="65">
        <f>VLOOKUP($A46,'Return Data'!$B$7:$R$1700,16,0)</f>
        <v>7.7458</v>
      </c>
      <c r="AA46" s="67">
        <f t="shared" si="23"/>
        <v>5</v>
      </c>
    </row>
    <row r="47" spans="1:27" x14ac:dyDescent="0.3">
      <c r="A47" s="63" t="s">
        <v>159</v>
      </c>
      <c r="B47" s="64">
        <f>VLOOKUP($A47,'Return Data'!$B$7:$R$1700,3,0)</f>
        <v>44041</v>
      </c>
      <c r="C47" s="65">
        <f>VLOOKUP($A47,'Return Data'!$B$7:$R$1700,4,0)</f>
        <v>1976.9422999999999</v>
      </c>
      <c r="D47" s="65">
        <f>VLOOKUP($A47,'Return Data'!$B$7:$R$1700,5,0)</f>
        <v>2.4742000000000002</v>
      </c>
      <c r="E47" s="66">
        <f t="shared" si="12"/>
        <v>38</v>
      </c>
      <c r="F47" s="65">
        <f>VLOOKUP($A47,'Return Data'!$B$7:$R$1700,6,0)</f>
        <v>2.4542000000000002</v>
      </c>
      <c r="G47" s="66">
        <f t="shared" si="13"/>
        <v>28</v>
      </c>
      <c r="H47" s="65">
        <f>VLOOKUP($A47,'Return Data'!$B$7:$R$1700,7,0)</f>
        <v>2.5390999999999999</v>
      </c>
      <c r="I47" s="66">
        <f t="shared" si="14"/>
        <v>42</v>
      </c>
      <c r="J47" s="65">
        <f>VLOOKUP($A47,'Return Data'!$B$7:$R$1700,8,0)</f>
        <v>2.6943999999999999</v>
      </c>
      <c r="K47" s="66">
        <f t="shared" si="15"/>
        <v>40</v>
      </c>
      <c r="L47" s="65">
        <f>VLOOKUP($A47,'Return Data'!$B$7:$R$1700,9,0)</f>
        <v>2.6856</v>
      </c>
      <c r="M47" s="66">
        <f t="shared" si="16"/>
        <v>42</v>
      </c>
      <c r="N47" s="65">
        <f>VLOOKUP($A47,'Return Data'!$B$7:$R$1700,10,0)</f>
        <v>2.6850999999999998</v>
      </c>
      <c r="O47" s="66">
        <f t="shared" si="17"/>
        <v>43</v>
      </c>
      <c r="P47" s="65">
        <f>VLOOKUP($A47,'Return Data'!$B$7:$R$1700,11,0)</f>
        <v>3.0331999999999999</v>
      </c>
      <c r="Q47" s="66">
        <f t="shared" si="18"/>
        <v>39</v>
      </c>
      <c r="R47" s="65">
        <f>VLOOKUP($A47,'Return Data'!$B$7:$R$1700,12,0)</f>
        <v>3.4925999999999999</v>
      </c>
      <c r="S47" s="66">
        <f t="shared" si="19"/>
        <v>39</v>
      </c>
      <c r="T47" s="65">
        <f>VLOOKUP($A47,'Return Data'!$B$7:$R$1700,13,0)</f>
        <v>3.8304999999999998</v>
      </c>
      <c r="U47" s="66">
        <f t="shared" si="20"/>
        <v>39</v>
      </c>
      <c r="V47" s="65">
        <f>VLOOKUP($A47,'Return Data'!$B$7:$R$1700,17,0)</f>
        <v>4.8448000000000002</v>
      </c>
      <c r="W47" s="66">
        <f t="shared" si="21"/>
        <v>34</v>
      </c>
      <c r="X47" s="65">
        <f>VLOOKUP($A47,'Return Data'!$B$7:$R$1700,14,0)</f>
        <v>5.0877999999999997</v>
      </c>
      <c r="Y47" s="66">
        <f t="shared" si="22"/>
        <v>34</v>
      </c>
      <c r="Z47" s="65">
        <f>VLOOKUP($A47,'Return Data'!$B$7:$R$1700,16,0)</f>
        <v>6.3581000000000003</v>
      </c>
      <c r="AA47" s="67">
        <f t="shared" si="23"/>
        <v>34</v>
      </c>
    </row>
    <row r="48" spans="1:27" x14ac:dyDescent="0.3">
      <c r="A48" s="63" t="s">
        <v>160</v>
      </c>
      <c r="B48" s="64">
        <f>VLOOKUP($A48,'Return Data'!$B$7:$R$1700,3,0)</f>
        <v>44041</v>
      </c>
      <c r="C48" s="65">
        <f>VLOOKUP($A48,'Return Data'!$B$7:$R$1700,4,0)</f>
        <v>1939.3692000000001</v>
      </c>
      <c r="D48" s="65">
        <f>VLOOKUP($A48,'Return Data'!$B$7:$R$1700,5,0)</f>
        <v>2.8721999999999999</v>
      </c>
      <c r="E48" s="66">
        <f t="shared" si="12"/>
        <v>23</v>
      </c>
      <c r="F48" s="65">
        <f>VLOOKUP($A48,'Return Data'!$B$7:$R$1700,6,0)</f>
        <v>2.5771000000000002</v>
      </c>
      <c r="G48" s="66">
        <f t="shared" si="13"/>
        <v>20</v>
      </c>
      <c r="H48" s="65">
        <f>VLOOKUP($A48,'Return Data'!$B$7:$R$1700,7,0)</f>
        <v>2.9586999999999999</v>
      </c>
      <c r="I48" s="66">
        <f t="shared" si="14"/>
        <v>16</v>
      </c>
      <c r="J48" s="65">
        <f>VLOOKUP($A48,'Return Data'!$B$7:$R$1700,8,0)</f>
        <v>3.1374</v>
      </c>
      <c r="K48" s="66">
        <f t="shared" si="15"/>
        <v>7</v>
      </c>
      <c r="L48" s="65">
        <f>VLOOKUP($A48,'Return Data'!$B$7:$R$1700,9,0)</f>
        <v>3.1884000000000001</v>
      </c>
      <c r="M48" s="66">
        <f t="shared" si="16"/>
        <v>21</v>
      </c>
      <c r="N48" s="65">
        <f>VLOOKUP($A48,'Return Data'!$B$7:$R$1700,10,0)</f>
        <v>4.0932000000000004</v>
      </c>
      <c r="O48" s="66">
        <f t="shared" si="17"/>
        <v>10</v>
      </c>
      <c r="P48" s="65">
        <f>VLOOKUP($A48,'Return Data'!$B$7:$R$1700,11,0)</f>
        <v>5.1523000000000003</v>
      </c>
      <c r="Q48" s="66">
        <f t="shared" si="18"/>
        <v>6</v>
      </c>
      <c r="R48" s="65">
        <f>VLOOKUP($A48,'Return Data'!$B$7:$R$1700,12,0)</f>
        <v>5.2175000000000002</v>
      </c>
      <c r="S48" s="66">
        <f t="shared" si="19"/>
        <v>6</v>
      </c>
      <c r="T48" s="65">
        <f>VLOOKUP($A48,'Return Data'!$B$7:$R$1700,13,0)</f>
        <v>5.3852000000000002</v>
      </c>
      <c r="U48" s="66">
        <f t="shared" si="20"/>
        <v>12</v>
      </c>
      <c r="V48" s="65">
        <f>VLOOKUP($A48,'Return Data'!$B$7:$R$1700,17,0)</f>
        <v>4.4847999999999999</v>
      </c>
      <c r="W48" s="66">
        <f t="shared" si="21"/>
        <v>35</v>
      </c>
      <c r="X48" s="65">
        <f>VLOOKUP($A48,'Return Data'!$B$7:$R$1700,14,0)</f>
        <v>5.3148999999999997</v>
      </c>
      <c r="Y48" s="66">
        <f t="shared" si="22"/>
        <v>33</v>
      </c>
      <c r="Z48" s="65">
        <f>VLOOKUP($A48,'Return Data'!$B$7:$R$1700,16,0)</f>
        <v>7.1284000000000001</v>
      </c>
      <c r="AA48" s="67">
        <f t="shared" si="23"/>
        <v>31</v>
      </c>
    </row>
    <row r="49" spans="1:27" x14ac:dyDescent="0.3">
      <c r="A49" s="63" t="s">
        <v>161</v>
      </c>
      <c r="B49" s="64">
        <f>VLOOKUP($A49,'Return Data'!$B$7:$R$1700,3,0)</f>
        <v>44041</v>
      </c>
      <c r="C49" s="65">
        <f>VLOOKUP($A49,'Return Data'!$B$7:$R$1700,4,0)</f>
        <v>3298.4081000000001</v>
      </c>
      <c r="D49" s="65">
        <f>VLOOKUP($A49,'Return Data'!$B$7:$R$1700,5,0)</f>
        <v>2.6549</v>
      </c>
      <c r="E49" s="66">
        <f t="shared" si="12"/>
        <v>32</v>
      </c>
      <c r="F49" s="65">
        <f>VLOOKUP($A49,'Return Data'!$B$7:$R$1700,6,0)</f>
        <v>2.4173</v>
      </c>
      <c r="G49" s="66">
        <f t="shared" si="13"/>
        <v>31</v>
      </c>
      <c r="H49" s="65">
        <f>VLOOKUP($A49,'Return Data'!$B$7:$R$1700,7,0)</f>
        <v>2.8210999999999999</v>
      </c>
      <c r="I49" s="66">
        <f t="shared" si="14"/>
        <v>30</v>
      </c>
      <c r="J49" s="65">
        <f>VLOOKUP($A49,'Return Data'!$B$7:$R$1700,8,0)</f>
        <v>2.9197000000000002</v>
      </c>
      <c r="K49" s="66">
        <f t="shared" si="15"/>
        <v>24</v>
      </c>
      <c r="L49" s="65">
        <f>VLOOKUP($A49,'Return Data'!$B$7:$R$1700,9,0)</f>
        <v>3.2275</v>
      </c>
      <c r="M49" s="66">
        <f t="shared" si="16"/>
        <v>14</v>
      </c>
      <c r="N49" s="65">
        <f>VLOOKUP($A49,'Return Data'!$B$7:$R$1700,10,0)</f>
        <v>4.0759999999999996</v>
      </c>
      <c r="O49" s="66">
        <f t="shared" si="17"/>
        <v>11</v>
      </c>
      <c r="P49" s="65">
        <f>VLOOKUP($A49,'Return Data'!$B$7:$R$1700,11,0)</f>
        <v>4.9119999999999999</v>
      </c>
      <c r="Q49" s="66">
        <f t="shared" si="18"/>
        <v>15</v>
      </c>
      <c r="R49" s="65">
        <f>VLOOKUP($A49,'Return Data'!$B$7:$R$1700,12,0)</f>
        <v>5.0414000000000003</v>
      </c>
      <c r="S49" s="66">
        <f t="shared" si="19"/>
        <v>15</v>
      </c>
      <c r="T49" s="65">
        <f>VLOOKUP($A49,'Return Data'!$B$7:$R$1700,13,0)</f>
        <v>5.2927</v>
      </c>
      <c r="U49" s="66">
        <f t="shared" si="20"/>
        <v>16</v>
      </c>
      <c r="V49" s="65">
        <f>VLOOKUP($A49,'Return Data'!$B$7:$R$1700,17,0)</f>
        <v>6.4032999999999998</v>
      </c>
      <c r="W49" s="66">
        <f t="shared" si="21"/>
        <v>15</v>
      </c>
      <c r="X49" s="65">
        <f>VLOOKUP($A49,'Return Data'!$B$7:$R$1700,14,0)</f>
        <v>6.6166999999999998</v>
      </c>
      <c r="Y49" s="66">
        <f t="shared" si="22"/>
        <v>15</v>
      </c>
      <c r="Z49" s="65">
        <f>VLOOKUP($A49,'Return Data'!$B$7:$R$1700,16,0)</f>
        <v>7.6677</v>
      </c>
      <c r="AA49" s="67">
        <f t="shared" si="23"/>
        <v>21</v>
      </c>
    </row>
    <row r="50" spans="1:27" x14ac:dyDescent="0.3">
      <c r="A50" s="63" t="s">
        <v>162</v>
      </c>
      <c r="B50" s="64">
        <f>VLOOKUP($A50,'Return Data'!$B$7:$R$1700,3,0)</f>
        <v>44041</v>
      </c>
      <c r="C50" s="65">
        <f>VLOOKUP($A50,'Return Data'!$B$7:$R$1700,4,0)</f>
        <v>1089.9934000000001</v>
      </c>
      <c r="D50" s="65">
        <f>VLOOKUP($A50,'Return Data'!$B$7:$R$1700,5,0)</f>
        <v>1.5404</v>
      </c>
      <c r="E50" s="66">
        <f t="shared" si="12"/>
        <v>42</v>
      </c>
      <c r="F50" s="65">
        <f>VLOOKUP($A50,'Return Data'!$B$7:$R$1700,6,0)</f>
        <v>2.0329999999999999</v>
      </c>
      <c r="G50" s="66">
        <f t="shared" si="13"/>
        <v>42</v>
      </c>
      <c r="H50" s="65">
        <f>VLOOKUP($A50,'Return Data'!$B$7:$R$1700,7,0)</f>
        <v>2.5552999999999999</v>
      </c>
      <c r="I50" s="66">
        <f t="shared" si="14"/>
        <v>41</v>
      </c>
      <c r="J50" s="65">
        <f>VLOOKUP($A50,'Return Data'!$B$7:$R$1700,8,0)</f>
        <v>2.6215000000000002</v>
      </c>
      <c r="K50" s="66">
        <f t="shared" si="15"/>
        <v>42</v>
      </c>
      <c r="L50" s="65">
        <f>VLOOKUP($A50,'Return Data'!$B$7:$R$1700,9,0)</f>
        <v>2.8073000000000001</v>
      </c>
      <c r="M50" s="66">
        <f t="shared" si="16"/>
        <v>41</v>
      </c>
      <c r="N50" s="65">
        <f>VLOOKUP($A50,'Return Data'!$B$7:$R$1700,10,0)</f>
        <v>3.1656</v>
      </c>
      <c r="O50" s="66">
        <f t="shared" si="17"/>
        <v>38</v>
      </c>
      <c r="P50" s="65">
        <f>VLOOKUP($A50,'Return Data'!$B$7:$R$1700,11,0)</f>
        <v>3.9584999999999999</v>
      </c>
      <c r="Q50" s="66">
        <f t="shared" si="18"/>
        <v>33</v>
      </c>
      <c r="R50" s="65">
        <f>VLOOKUP($A50,'Return Data'!$B$7:$R$1700,12,0)</f>
        <v>4.3979999999999997</v>
      </c>
      <c r="S50" s="66">
        <f t="shared" si="19"/>
        <v>31</v>
      </c>
      <c r="T50" s="65">
        <f>VLOOKUP($A50,'Return Data'!$B$7:$R$1700,13,0)</f>
        <v>4.8861999999999997</v>
      </c>
      <c r="U50" s="66">
        <f t="shared" si="20"/>
        <v>30</v>
      </c>
      <c r="V50" s="65"/>
      <c r="W50" s="66"/>
      <c r="X50" s="65"/>
      <c r="Y50" s="66"/>
      <c r="Z50" s="65">
        <f>VLOOKUP($A50,'Return Data'!$B$7:$R$1700,16,0)</f>
        <v>5.7626999999999997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2.9185906976744187</v>
      </c>
      <c r="E52" s="74"/>
      <c r="F52" s="75">
        <f>AVERAGE(F8:F50)</f>
        <v>2.5688558139534883</v>
      </c>
      <c r="G52" s="74"/>
      <c r="H52" s="75">
        <f>AVERAGE(H8:H50)</f>
        <v>2.9038767441860465</v>
      </c>
      <c r="I52" s="74"/>
      <c r="J52" s="75">
        <f>AVERAGE(J8:J50)</f>
        <v>2.9338279069767439</v>
      </c>
      <c r="K52" s="74"/>
      <c r="L52" s="75">
        <f>AVERAGE(L8:L50)</f>
        <v>3.1534441860465114</v>
      </c>
      <c r="M52" s="74"/>
      <c r="N52" s="75">
        <f>AVERAGE(N8:N50)</f>
        <v>3.7396790697674422</v>
      </c>
      <c r="O52" s="74"/>
      <c r="P52" s="75">
        <f>AVERAGE(P8:P50)</f>
        <v>4.6427102564102558</v>
      </c>
      <c r="Q52" s="74"/>
      <c r="R52" s="75">
        <f>AVERAGE(R8:R50)</f>
        <v>4.8539512820512831</v>
      </c>
      <c r="S52" s="74"/>
      <c r="T52" s="75">
        <f>AVERAGE(T8:T50)</f>
        <v>5.1339128205128208</v>
      </c>
      <c r="U52" s="74"/>
      <c r="V52" s="75">
        <f>AVERAGE(V8:V50)</f>
        <v>6.087127777777777</v>
      </c>
      <c r="W52" s="74"/>
      <c r="X52" s="75">
        <f>AVERAGE(X8:X50)</f>
        <v>6.3886742857142851</v>
      </c>
      <c r="Y52" s="74"/>
      <c r="Z52" s="75">
        <f>AVERAGE(Z8:Z50)</f>
        <v>7.0323139534883694</v>
      </c>
      <c r="AA52" s="76"/>
    </row>
    <row r="53" spans="1:27" x14ac:dyDescent="0.3">
      <c r="A53" s="73" t="s">
        <v>28</v>
      </c>
      <c r="B53" s="74"/>
      <c r="C53" s="74"/>
      <c r="D53" s="75">
        <f>MIN(D8:D50)</f>
        <v>1.4008</v>
      </c>
      <c r="E53" s="74"/>
      <c r="F53" s="75">
        <f>MIN(F8:F50)</f>
        <v>0.93389999999999995</v>
      </c>
      <c r="G53" s="74"/>
      <c r="H53" s="75">
        <f>MIN(H8:H50)</f>
        <v>1.2007000000000001</v>
      </c>
      <c r="I53" s="74"/>
      <c r="J53" s="75">
        <f>MIN(J8:J50)</f>
        <v>1.5014000000000001</v>
      </c>
      <c r="K53" s="74"/>
      <c r="L53" s="75">
        <f>MIN(L8:L50)</f>
        <v>1.7766999999999999</v>
      </c>
      <c r="M53" s="74"/>
      <c r="N53" s="75">
        <f>MIN(N8:N50)</f>
        <v>2.6850999999999998</v>
      </c>
      <c r="O53" s="74"/>
      <c r="P53" s="75">
        <f>MIN(P8:P50)</f>
        <v>3.0331999999999999</v>
      </c>
      <c r="Q53" s="74"/>
      <c r="R53" s="75">
        <f>MIN(R8:R50)</f>
        <v>3.4925999999999999</v>
      </c>
      <c r="S53" s="74"/>
      <c r="T53" s="75">
        <f>MIN(T8:T50)</f>
        <v>3.8304999999999998</v>
      </c>
      <c r="U53" s="74"/>
      <c r="V53" s="75">
        <f>MIN(V8:V50)</f>
        <v>1.3147</v>
      </c>
      <c r="W53" s="74"/>
      <c r="X53" s="75">
        <f>MIN(X8:X50)</f>
        <v>3.2073</v>
      </c>
      <c r="Y53" s="74"/>
      <c r="Z53" s="75">
        <f>MIN(Z8:Z50)</f>
        <v>4.133</v>
      </c>
      <c r="AA53" s="76"/>
    </row>
    <row r="54" spans="1:27" ht="15" thickBot="1" x14ac:dyDescent="0.35">
      <c r="A54" s="77" t="s">
        <v>29</v>
      </c>
      <c r="B54" s="78"/>
      <c r="C54" s="78"/>
      <c r="D54" s="79">
        <f>MAX(D8:D50)</f>
        <v>5.8398000000000003</v>
      </c>
      <c r="E54" s="78"/>
      <c r="F54" s="79">
        <f>MAX(F8:F50)</f>
        <v>3.9306999999999999</v>
      </c>
      <c r="G54" s="78"/>
      <c r="H54" s="79">
        <f>MAX(H8:H50)</f>
        <v>3.976</v>
      </c>
      <c r="I54" s="78"/>
      <c r="J54" s="79">
        <f>MAX(J8:J50)</f>
        <v>3.7494999999999998</v>
      </c>
      <c r="K54" s="78"/>
      <c r="L54" s="79">
        <f>MAX(L8:L50)</f>
        <v>4.7451999999999996</v>
      </c>
      <c r="M54" s="78"/>
      <c r="N54" s="79">
        <f>MAX(N8:N50)</f>
        <v>5.0224000000000002</v>
      </c>
      <c r="O54" s="78"/>
      <c r="P54" s="79">
        <f>MAX(P8:P50)</f>
        <v>5.3833000000000002</v>
      </c>
      <c r="Q54" s="78"/>
      <c r="R54" s="79">
        <f>MAX(R8:R50)</f>
        <v>5.7721</v>
      </c>
      <c r="S54" s="78"/>
      <c r="T54" s="79">
        <f>MAX(T8:T50)</f>
        <v>6.1222000000000003</v>
      </c>
      <c r="U54" s="78"/>
      <c r="V54" s="79">
        <f>MAX(V8:V50)</f>
        <v>6.9675000000000002</v>
      </c>
      <c r="W54" s="78"/>
      <c r="X54" s="79">
        <f>MAX(X8:X50)</f>
        <v>6.9309000000000003</v>
      </c>
      <c r="Y54" s="78"/>
      <c r="Z54" s="79">
        <f>MAX(Z8:Z50)</f>
        <v>8.0748999999999995</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44041</v>
      </c>
      <c r="C8" s="65">
        <f>VLOOKUP($A8,'Return Data'!$B$7:$R$1700,4,0)</f>
        <v>322.4873</v>
      </c>
      <c r="D8" s="65">
        <f>VLOOKUP($A8,'Return Data'!$B$7:$R$1700,5,0)</f>
        <v>3.2033999999999998</v>
      </c>
      <c r="E8" s="66">
        <f>RANK(D8,D$8:D$45,0)</f>
        <v>8</v>
      </c>
      <c r="F8" s="65">
        <f>VLOOKUP($A8,'Return Data'!$B$7:$R$1700,6,0)</f>
        <v>2.5434000000000001</v>
      </c>
      <c r="G8" s="66">
        <f>RANK(F8,F$8:F$45,0)</f>
        <v>16</v>
      </c>
      <c r="H8" s="65">
        <f>VLOOKUP($A8,'Return Data'!$B$7:$R$1700,7,0)</f>
        <v>2.9735999999999998</v>
      </c>
      <c r="I8" s="66">
        <f>RANK(H8,H$8:H$45,0)</f>
        <v>8</v>
      </c>
      <c r="J8" s="65">
        <f>VLOOKUP($A8,'Return Data'!$B$7:$R$1700,8,0)</f>
        <v>2.9996</v>
      </c>
      <c r="K8" s="66">
        <f>RANK(J8,J$8:J$45,0)</f>
        <v>9</v>
      </c>
      <c r="L8" s="65">
        <f>VLOOKUP($A8,'Return Data'!$B$7:$R$1700,9,0)</f>
        <v>3.3799000000000001</v>
      </c>
      <c r="M8" s="66">
        <f>RANK(L8,L$8:L$45,0)</f>
        <v>4</v>
      </c>
      <c r="N8" s="65">
        <f>VLOOKUP($A8,'Return Data'!$B$7:$R$1700,10,0)</f>
        <v>4.3171999999999997</v>
      </c>
      <c r="O8" s="66">
        <f>RANK(N8,N$8:N$45,0)</f>
        <v>3</v>
      </c>
      <c r="P8" s="65">
        <f>VLOOKUP($A8,'Return Data'!$B$7:$R$1700,11,0)</f>
        <v>5.0198</v>
      </c>
      <c r="Q8" s="66">
        <f>RANK(P8,P$8:P$45,0)</f>
        <v>5</v>
      </c>
      <c r="R8" s="65">
        <f>VLOOKUP($A8,'Return Data'!$B$7:$R$1700,12,0)</f>
        <v>5.1106999999999996</v>
      </c>
      <c r="S8" s="66">
        <f>RANK(R8,R$8:R$45,0)</f>
        <v>5</v>
      </c>
      <c r="T8" s="65">
        <f>VLOOKUP($A8,'Return Data'!$B$7:$R$1700,13,0)</f>
        <v>5.3528000000000002</v>
      </c>
      <c r="U8" s="66">
        <f>RANK(T8,T$8:T$45,0)</f>
        <v>3</v>
      </c>
      <c r="V8" s="65">
        <f>VLOOKUP($A8,'Return Data'!$B$7:$R$1700,17,0)</f>
        <v>6.4101999999999997</v>
      </c>
      <c r="W8" s="66">
        <f>RANK(V8,V$8:V$45,0)</f>
        <v>4</v>
      </c>
      <c r="X8" s="65">
        <f>VLOOKUP($A8,'Return Data'!$B$7:$R$1700,14,0)</f>
        <v>6.6025</v>
      </c>
      <c r="Y8" s="66">
        <f>RANK(X8,X$8:X$45,0)</f>
        <v>4</v>
      </c>
      <c r="Z8" s="65">
        <f>VLOOKUP($A8,'Return Data'!$B$7:$R$1700,16,0)</f>
        <v>7.4268000000000001</v>
      </c>
      <c r="AA8" s="67">
        <f>RANK(Z8,Z$8:Z$45,0)</f>
        <v>17</v>
      </c>
    </row>
    <row r="9" spans="1:27" x14ac:dyDescent="0.3">
      <c r="A9" s="63" t="s">
        <v>228</v>
      </c>
      <c r="B9" s="64">
        <f>VLOOKUP($A9,'Return Data'!$B$7:$R$1700,3,0)</f>
        <v>44041</v>
      </c>
      <c r="C9" s="65">
        <f>VLOOKUP($A9,'Return Data'!$B$7:$R$1700,4,0)</f>
        <v>2225.2692999999999</v>
      </c>
      <c r="D9" s="65">
        <f>VLOOKUP($A9,'Return Data'!$B$7:$R$1700,5,0)</f>
        <v>2.6919</v>
      </c>
      <c r="E9" s="66">
        <f t="shared" ref="E9:E45" si="0">RANK(D9,D$8:D$45,0)</f>
        <v>27</v>
      </c>
      <c r="F9" s="65">
        <f>VLOOKUP($A9,'Return Data'!$B$7:$R$1700,6,0)</f>
        <v>2.3919999999999999</v>
      </c>
      <c r="G9" s="66">
        <f t="shared" ref="G9:G45" si="1">RANK(F9,F$8:F$45,0)</f>
        <v>27</v>
      </c>
      <c r="H9" s="65">
        <f>VLOOKUP($A9,'Return Data'!$B$7:$R$1700,7,0)</f>
        <v>2.8586</v>
      </c>
      <c r="I9" s="66">
        <f t="shared" ref="I9:I45" si="2">RANK(H9,H$8:H$45,0)</f>
        <v>20</v>
      </c>
      <c r="J9" s="65">
        <f>VLOOKUP($A9,'Return Data'!$B$7:$R$1700,8,0)</f>
        <v>2.8607</v>
      </c>
      <c r="K9" s="66">
        <f t="shared" ref="K9:K45" si="3">RANK(J9,J$8:J$45,0)</f>
        <v>22</v>
      </c>
      <c r="L9" s="65">
        <f>VLOOKUP($A9,'Return Data'!$B$7:$R$1700,9,0)</f>
        <v>3.1463999999999999</v>
      </c>
      <c r="M9" s="66">
        <f t="shared" ref="M9:M45" si="4">RANK(L9,L$8:L$45,0)</f>
        <v>14</v>
      </c>
      <c r="N9" s="65">
        <f>VLOOKUP($A9,'Return Data'!$B$7:$R$1700,10,0)</f>
        <v>3.9394</v>
      </c>
      <c r="O9" s="66">
        <f t="shared" ref="O9:O45" si="5">RANK(N9,N$8:N$45,0)</f>
        <v>15</v>
      </c>
      <c r="P9" s="65">
        <f>VLOOKUP($A9,'Return Data'!$B$7:$R$1700,11,0)</f>
        <v>4.9583000000000004</v>
      </c>
      <c r="Q9" s="66">
        <f t="shared" ref="Q9:Q45" si="6">RANK(P9,P$8:P$45,0)</f>
        <v>9</v>
      </c>
      <c r="R9" s="65">
        <f>VLOOKUP($A9,'Return Data'!$B$7:$R$1700,12,0)</f>
        <v>5.0838999999999999</v>
      </c>
      <c r="S9" s="66">
        <f t="shared" ref="S9:S45" si="7">RANK(R9,R$8:R$45,0)</f>
        <v>7</v>
      </c>
      <c r="T9" s="65">
        <f>VLOOKUP($A9,'Return Data'!$B$7:$R$1700,13,0)</f>
        <v>5.3152999999999997</v>
      </c>
      <c r="U9" s="66">
        <f t="shared" ref="U9:W45" si="8">RANK(T9,T$8:T$45,0)</f>
        <v>8</v>
      </c>
      <c r="V9" s="65">
        <f>VLOOKUP($A9,'Return Data'!$B$7:$R$1700,17,0)</f>
        <v>6.3792</v>
      </c>
      <c r="W9" s="66">
        <f t="shared" si="8"/>
        <v>7</v>
      </c>
      <c r="X9" s="65">
        <f>VLOOKUP($A9,'Return Data'!$B$7:$R$1700,14,0)</f>
        <v>6.5949</v>
      </c>
      <c r="Y9" s="66">
        <f t="shared" ref="Y9:Y44" si="9">RANK(X9,X$8:X$45,0)</f>
        <v>5</v>
      </c>
      <c r="Z9" s="65">
        <f>VLOOKUP($A9,'Return Data'!$B$7:$R$1700,16,0)</f>
        <v>7.6794000000000002</v>
      </c>
      <c r="AA9" s="67">
        <f t="shared" ref="AA9:AA45" si="10">RANK(Z9,Z$8:Z$45,0)</f>
        <v>7</v>
      </c>
    </row>
    <row r="10" spans="1:27" x14ac:dyDescent="0.3">
      <c r="A10" s="63" t="s">
        <v>229</v>
      </c>
      <c r="B10" s="64">
        <f>VLOOKUP($A10,'Return Data'!$B$7:$R$1700,3,0)</f>
        <v>44041</v>
      </c>
      <c r="C10" s="65">
        <f>VLOOKUP($A10,'Return Data'!$B$7:$R$1700,4,0)</f>
        <v>2301.4517000000001</v>
      </c>
      <c r="D10" s="65">
        <f>VLOOKUP($A10,'Return Data'!$B$7:$R$1700,5,0)</f>
        <v>2.4346000000000001</v>
      </c>
      <c r="E10" s="66">
        <f t="shared" si="0"/>
        <v>32</v>
      </c>
      <c r="F10" s="65">
        <f>VLOOKUP($A10,'Return Data'!$B$7:$R$1700,6,0)</f>
        <v>2.1758000000000002</v>
      </c>
      <c r="G10" s="66">
        <f t="shared" si="1"/>
        <v>34</v>
      </c>
      <c r="H10" s="65">
        <f>VLOOKUP($A10,'Return Data'!$B$7:$R$1700,7,0)</f>
        <v>2.6456</v>
      </c>
      <c r="I10" s="66">
        <f t="shared" si="2"/>
        <v>34</v>
      </c>
      <c r="J10" s="65">
        <f>VLOOKUP($A10,'Return Data'!$B$7:$R$1700,8,0)</f>
        <v>2.7862</v>
      </c>
      <c r="K10" s="66">
        <f t="shared" si="3"/>
        <v>28</v>
      </c>
      <c r="L10" s="65">
        <f>VLOOKUP($A10,'Return Data'!$B$7:$R$1700,9,0)</f>
        <v>2.9883000000000002</v>
      </c>
      <c r="M10" s="66">
        <f t="shared" si="4"/>
        <v>28</v>
      </c>
      <c r="N10" s="65">
        <f>VLOOKUP($A10,'Return Data'!$B$7:$R$1700,10,0)</f>
        <v>3.3628</v>
      </c>
      <c r="O10" s="66">
        <f t="shared" si="5"/>
        <v>29</v>
      </c>
      <c r="P10" s="65">
        <f>VLOOKUP($A10,'Return Data'!$B$7:$R$1700,11,0)</f>
        <v>4.6951000000000001</v>
      </c>
      <c r="Q10" s="66">
        <f t="shared" si="6"/>
        <v>22</v>
      </c>
      <c r="R10" s="65">
        <f>VLOOKUP($A10,'Return Data'!$B$7:$R$1700,12,0)</f>
        <v>4.9089</v>
      </c>
      <c r="S10" s="66">
        <f t="shared" si="7"/>
        <v>18</v>
      </c>
      <c r="T10" s="65">
        <f>VLOOKUP($A10,'Return Data'!$B$7:$R$1700,13,0)</f>
        <v>5.1913999999999998</v>
      </c>
      <c r="U10" s="66">
        <f t="shared" si="8"/>
        <v>17</v>
      </c>
      <c r="V10" s="65">
        <f>VLOOKUP($A10,'Return Data'!$B$7:$R$1700,17,0)</f>
        <v>6.3047000000000004</v>
      </c>
      <c r="W10" s="66">
        <f t="shared" si="8"/>
        <v>13</v>
      </c>
      <c r="X10" s="65">
        <f>VLOOKUP($A10,'Return Data'!$B$7:$R$1700,14,0)</f>
        <v>6.5387000000000004</v>
      </c>
      <c r="Y10" s="66">
        <f t="shared" si="9"/>
        <v>11</v>
      </c>
      <c r="Z10" s="65">
        <f>VLOOKUP($A10,'Return Data'!$B$7:$R$1700,16,0)</f>
        <v>7.5274999999999999</v>
      </c>
      <c r="AA10" s="67">
        <f t="shared" si="10"/>
        <v>14</v>
      </c>
    </row>
    <row r="11" spans="1:27" x14ac:dyDescent="0.3">
      <c r="A11" s="63" t="s">
        <v>230</v>
      </c>
      <c r="B11" s="64">
        <f>VLOOKUP($A11,'Return Data'!$B$7:$R$1700,3,0)</f>
        <v>44041</v>
      </c>
      <c r="C11" s="65">
        <f>VLOOKUP($A11,'Return Data'!$B$7:$R$1700,4,0)</f>
        <v>3074.5164</v>
      </c>
      <c r="D11" s="65">
        <f>VLOOKUP($A11,'Return Data'!$B$7:$R$1700,5,0)</f>
        <v>3.423</v>
      </c>
      <c r="E11" s="66">
        <f t="shared" si="0"/>
        <v>6</v>
      </c>
      <c r="F11" s="65">
        <f>VLOOKUP($A11,'Return Data'!$B$7:$R$1700,6,0)</f>
        <v>2.6211000000000002</v>
      </c>
      <c r="G11" s="66">
        <f t="shared" si="1"/>
        <v>12</v>
      </c>
      <c r="H11" s="65">
        <f>VLOOKUP($A11,'Return Data'!$B$7:$R$1700,7,0)</f>
        <v>2.9420000000000002</v>
      </c>
      <c r="I11" s="66">
        <f t="shared" si="2"/>
        <v>12</v>
      </c>
      <c r="J11" s="65">
        <f>VLOOKUP($A11,'Return Data'!$B$7:$R$1700,8,0)</f>
        <v>2.8530000000000002</v>
      </c>
      <c r="K11" s="66">
        <f t="shared" si="3"/>
        <v>24</v>
      </c>
      <c r="L11" s="65">
        <f>VLOOKUP($A11,'Return Data'!$B$7:$R$1700,9,0)</f>
        <v>2.9723000000000002</v>
      </c>
      <c r="M11" s="66">
        <f t="shared" si="4"/>
        <v>30</v>
      </c>
      <c r="N11" s="65">
        <f>VLOOKUP($A11,'Return Data'!$B$7:$R$1700,10,0)</f>
        <v>3.53</v>
      </c>
      <c r="O11" s="66">
        <f t="shared" si="5"/>
        <v>27</v>
      </c>
      <c r="P11" s="65">
        <f>VLOOKUP($A11,'Return Data'!$B$7:$R$1700,11,0)</f>
        <v>4.6731999999999996</v>
      </c>
      <c r="Q11" s="66">
        <f t="shared" si="6"/>
        <v>23</v>
      </c>
      <c r="R11" s="65">
        <f>VLOOKUP($A11,'Return Data'!$B$7:$R$1700,12,0)</f>
        <v>4.9055</v>
      </c>
      <c r="S11" s="66">
        <f t="shared" si="7"/>
        <v>19</v>
      </c>
      <c r="T11" s="65">
        <f>VLOOKUP($A11,'Return Data'!$B$7:$R$1700,13,0)</f>
        <v>5.2182000000000004</v>
      </c>
      <c r="U11" s="66">
        <f t="shared" si="8"/>
        <v>13</v>
      </c>
      <c r="V11" s="65">
        <f>VLOOKUP($A11,'Return Data'!$B$7:$R$1700,17,0)</f>
        <v>6.3182</v>
      </c>
      <c r="W11" s="66">
        <f t="shared" si="8"/>
        <v>11</v>
      </c>
      <c r="X11" s="65">
        <f>VLOOKUP($A11,'Return Data'!$B$7:$R$1700,14,0)</f>
        <v>6.5130999999999997</v>
      </c>
      <c r="Y11" s="66">
        <f t="shared" si="9"/>
        <v>15</v>
      </c>
      <c r="Z11" s="65">
        <f>VLOOKUP($A11,'Return Data'!$B$7:$R$1700,16,0)</f>
        <v>7.3121</v>
      </c>
      <c r="AA11" s="67">
        <f t="shared" si="10"/>
        <v>19</v>
      </c>
    </row>
    <row r="12" spans="1:27" x14ac:dyDescent="0.3">
      <c r="A12" s="63" t="s">
        <v>231</v>
      </c>
      <c r="B12" s="64">
        <f>VLOOKUP($A12,'Return Data'!$B$7:$R$1700,3,0)</f>
        <v>44041</v>
      </c>
      <c r="C12" s="65">
        <f>VLOOKUP($A12,'Return Data'!$B$7:$R$1700,4,0)</f>
        <v>2300.6695</v>
      </c>
      <c r="D12" s="65">
        <f>VLOOKUP($A12,'Return Data'!$B$7:$R$1700,5,0)</f>
        <v>2.2498</v>
      </c>
      <c r="E12" s="66">
        <f t="shared" si="0"/>
        <v>35</v>
      </c>
      <c r="F12" s="65">
        <f>VLOOKUP($A12,'Return Data'!$B$7:$R$1700,6,0)</f>
        <v>2.2256999999999998</v>
      </c>
      <c r="G12" s="66">
        <f t="shared" si="1"/>
        <v>33</v>
      </c>
      <c r="H12" s="65">
        <f>VLOOKUP($A12,'Return Data'!$B$7:$R$1700,7,0)</f>
        <v>2.6903000000000001</v>
      </c>
      <c r="I12" s="66">
        <f t="shared" si="2"/>
        <v>29</v>
      </c>
      <c r="J12" s="65">
        <f>VLOOKUP($A12,'Return Data'!$B$7:$R$1700,8,0)</f>
        <v>2.6947000000000001</v>
      </c>
      <c r="K12" s="66">
        <f t="shared" si="3"/>
        <v>32</v>
      </c>
      <c r="L12" s="65">
        <f>VLOOKUP($A12,'Return Data'!$B$7:$R$1700,9,0)</f>
        <v>3.0064000000000002</v>
      </c>
      <c r="M12" s="66">
        <f t="shared" si="4"/>
        <v>27</v>
      </c>
      <c r="N12" s="65">
        <f>VLOOKUP($A12,'Return Data'!$B$7:$R$1700,10,0)</f>
        <v>3.9401000000000002</v>
      </c>
      <c r="O12" s="66">
        <f t="shared" si="5"/>
        <v>14</v>
      </c>
      <c r="P12" s="65">
        <f>VLOOKUP($A12,'Return Data'!$B$7:$R$1700,11,0)</f>
        <v>4.7397999999999998</v>
      </c>
      <c r="Q12" s="66">
        <f t="shared" si="6"/>
        <v>18</v>
      </c>
      <c r="R12" s="65">
        <f>VLOOKUP($A12,'Return Data'!$B$7:$R$1700,12,0)</f>
        <v>4.8445</v>
      </c>
      <c r="S12" s="66">
        <f t="shared" si="7"/>
        <v>23</v>
      </c>
      <c r="T12" s="65">
        <f>VLOOKUP($A12,'Return Data'!$B$7:$R$1700,13,0)</f>
        <v>5.0869</v>
      </c>
      <c r="U12" s="66">
        <f t="shared" si="8"/>
        <v>24</v>
      </c>
      <c r="V12" s="65">
        <f>VLOOKUP($A12,'Return Data'!$B$7:$R$1700,17,0)</f>
        <v>6.1875999999999998</v>
      </c>
      <c r="W12" s="66">
        <f t="shared" si="8"/>
        <v>25</v>
      </c>
      <c r="X12" s="65">
        <f>VLOOKUP($A12,'Return Data'!$B$7:$R$1700,14,0)</f>
        <v>6.4691000000000001</v>
      </c>
      <c r="Y12" s="66">
        <f t="shared" si="9"/>
        <v>20</v>
      </c>
      <c r="Z12" s="65">
        <f>VLOOKUP($A12,'Return Data'!$B$7:$R$1700,16,0)</f>
        <v>7.1630000000000003</v>
      </c>
      <c r="AA12" s="67">
        <f t="shared" si="10"/>
        <v>27</v>
      </c>
    </row>
    <row r="13" spans="1:27" x14ac:dyDescent="0.3">
      <c r="A13" s="63" t="s">
        <v>232</v>
      </c>
      <c r="B13" s="64">
        <f>VLOOKUP($A13,'Return Data'!$B$7:$R$1700,3,0)</f>
        <v>44041</v>
      </c>
      <c r="C13" s="65">
        <f>VLOOKUP($A13,'Return Data'!$B$7:$R$1700,4,0)</f>
        <v>2409.0652</v>
      </c>
      <c r="D13" s="65">
        <f>VLOOKUP($A13,'Return Data'!$B$7:$R$1700,5,0)</f>
        <v>2.835</v>
      </c>
      <c r="E13" s="66">
        <f t="shared" si="0"/>
        <v>16</v>
      </c>
      <c r="F13" s="65">
        <f>VLOOKUP($A13,'Return Data'!$B$7:$R$1700,6,0)</f>
        <v>2.6949999999999998</v>
      </c>
      <c r="G13" s="66">
        <f t="shared" si="1"/>
        <v>7</v>
      </c>
      <c r="H13" s="65">
        <f>VLOOKUP($A13,'Return Data'!$B$7:$R$1700,7,0)</f>
        <v>2.9363999999999999</v>
      </c>
      <c r="I13" s="66">
        <f t="shared" si="2"/>
        <v>13</v>
      </c>
      <c r="J13" s="65">
        <f>VLOOKUP($A13,'Return Data'!$B$7:$R$1700,8,0)</f>
        <v>2.9939</v>
      </c>
      <c r="K13" s="66">
        <f t="shared" si="3"/>
        <v>10</v>
      </c>
      <c r="L13" s="65">
        <f>VLOOKUP($A13,'Return Data'!$B$7:$R$1700,9,0)</f>
        <v>3.0426000000000002</v>
      </c>
      <c r="M13" s="66">
        <f t="shared" si="4"/>
        <v>25</v>
      </c>
      <c r="N13" s="65">
        <f>VLOOKUP($A13,'Return Data'!$B$7:$R$1700,10,0)</f>
        <v>3.1637</v>
      </c>
      <c r="O13" s="66">
        <f t="shared" si="5"/>
        <v>32</v>
      </c>
      <c r="P13" s="65">
        <f>VLOOKUP($A13,'Return Data'!$B$7:$R$1700,11,0)</f>
        <v>3.8891</v>
      </c>
      <c r="Q13" s="66">
        <f t="shared" si="6"/>
        <v>32</v>
      </c>
      <c r="R13" s="65">
        <f>VLOOKUP($A13,'Return Data'!$B$7:$R$1700,12,0)</f>
        <v>4.3</v>
      </c>
      <c r="S13" s="66">
        <f t="shared" si="7"/>
        <v>32</v>
      </c>
      <c r="T13" s="65">
        <f>VLOOKUP($A13,'Return Data'!$B$7:$R$1700,13,0)</f>
        <v>4.6337000000000002</v>
      </c>
      <c r="U13" s="66">
        <f t="shared" si="8"/>
        <v>31</v>
      </c>
      <c r="V13" s="65">
        <f>VLOOKUP($A13,'Return Data'!$B$7:$R$1700,17,0)</f>
        <v>5.9226000000000001</v>
      </c>
      <c r="W13" s="66">
        <f t="shared" si="8"/>
        <v>29</v>
      </c>
      <c r="X13" s="65">
        <f>VLOOKUP($A13,'Return Data'!$B$7:$R$1700,14,0)</f>
        <v>6.2557</v>
      </c>
      <c r="Y13" s="66">
        <f t="shared" si="9"/>
        <v>29</v>
      </c>
      <c r="Z13" s="65">
        <f>VLOOKUP($A13,'Return Data'!$B$7:$R$1700,16,0)</f>
        <v>7.5328999999999997</v>
      </c>
      <c r="AA13" s="67">
        <f t="shared" si="10"/>
        <v>13</v>
      </c>
    </row>
    <row r="14" spans="1:27" x14ac:dyDescent="0.3">
      <c r="A14" s="63" t="s">
        <v>233</v>
      </c>
      <c r="B14" s="64">
        <f>VLOOKUP($A14,'Return Data'!$B$7:$R$1700,3,0)</f>
        <v>44041</v>
      </c>
      <c r="C14" s="65">
        <f>VLOOKUP($A14,'Return Data'!$B$7:$R$1700,4,0)</f>
        <v>2859.3463999999999</v>
      </c>
      <c r="D14" s="65">
        <f>VLOOKUP($A14,'Return Data'!$B$7:$R$1700,5,0)</f>
        <v>2.7166000000000001</v>
      </c>
      <c r="E14" s="66">
        <f t="shared" si="0"/>
        <v>25</v>
      </c>
      <c r="F14" s="65">
        <f>VLOOKUP($A14,'Return Data'!$B$7:$R$1700,6,0)</f>
        <v>2.3769</v>
      </c>
      <c r="G14" s="66">
        <f t="shared" si="1"/>
        <v>28</v>
      </c>
      <c r="H14" s="65">
        <f>VLOOKUP($A14,'Return Data'!$B$7:$R$1700,7,0)</f>
        <v>2.8005</v>
      </c>
      <c r="I14" s="66">
        <f t="shared" si="2"/>
        <v>26</v>
      </c>
      <c r="J14" s="65">
        <f>VLOOKUP($A14,'Return Data'!$B$7:$R$1700,8,0)</f>
        <v>2.8005</v>
      </c>
      <c r="K14" s="66">
        <f t="shared" si="3"/>
        <v>27</v>
      </c>
      <c r="L14" s="65">
        <f>VLOOKUP($A14,'Return Data'!$B$7:$R$1700,9,0)</f>
        <v>3.0680000000000001</v>
      </c>
      <c r="M14" s="66">
        <f t="shared" si="4"/>
        <v>24</v>
      </c>
      <c r="N14" s="65">
        <f>VLOOKUP($A14,'Return Data'!$B$7:$R$1700,10,0)</f>
        <v>3.6680999999999999</v>
      </c>
      <c r="O14" s="66">
        <f t="shared" si="5"/>
        <v>25</v>
      </c>
      <c r="P14" s="65">
        <f>VLOOKUP($A14,'Return Data'!$B$7:$R$1700,11,0)</f>
        <v>4.8015999999999996</v>
      </c>
      <c r="Q14" s="66">
        <f t="shared" si="6"/>
        <v>14</v>
      </c>
      <c r="R14" s="65">
        <f>VLOOKUP($A14,'Return Data'!$B$7:$R$1700,12,0)</f>
        <v>4.9143999999999997</v>
      </c>
      <c r="S14" s="66">
        <f t="shared" si="7"/>
        <v>17</v>
      </c>
      <c r="T14" s="65">
        <f>VLOOKUP($A14,'Return Data'!$B$7:$R$1700,13,0)</f>
        <v>5.1582999999999997</v>
      </c>
      <c r="U14" s="66">
        <f t="shared" si="8"/>
        <v>20</v>
      </c>
      <c r="V14" s="65">
        <f>VLOOKUP($A14,'Return Data'!$B$7:$R$1700,17,0)</f>
        <v>6.2583000000000002</v>
      </c>
      <c r="W14" s="66">
        <f t="shared" si="8"/>
        <v>19</v>
      </c>
      <c r="X14" s="65">
        <f>VLOOKUP($A14,'Return Data'!$B$7:$R$1700,14,0)</f>
        <v>6.4889000000000001</v>
      </c>
      <c r="Y14" s="66">
        <f t="shared" si="9"/>
        <v>19</v>
      </c>
      <c r="Z14" s="65">
        <f>VLOOKUP($A14,'Return Data'!$B$7:$R$1700,16,0)</f>
        <v>7.4120999999999997</v>
      </c>
      <c r="AA14" s="67">
        <f t="shared" si="10"/>
        <v>18</v>
      </c>
    </row>
    <row r="15" spans="1:27" x14ac:dyDescent="0.3">
      <c r="A15" s="63" t="s">
        <v>234</v>
      </c>
      <c r="B15" s="64">
        <f>VLOOKUP($A15,'Return Data'!$B$7:$R$1700,3,0)</f>
        <v>44041</v>
      </c>
      <c r="C15" s="65">
        <f>VLOOKUP($A15,'Return Data'!$B$7:$R$1700,4,0)</f>
        <v>2569.7496000000001</v>
      </c>
      <c r="D15" s="65">
        <f>VLOOKUP($A15,'Return Data'!$B$7:$R$1700,5,0)</f>
        <v>2.3778999999999999</v>
      </c>
      <c r="E15" s="66">
        <f t="shared" si="0"/>
        <v>34</v>
      </c>
      <c r="F15" s="65">
        <f>VLOOKUP($A15,'Return Data'!$B$7:$R$1700,6,0)</f>
        <v>2.4117999999999999</v>
      </c>
      <c r="G15" s="66">
        <f t="shared" si="1"/>
        <v>24</v>
      </c>
      <c r="H15" s="65">
        <f>VLOOKUP($A15,'Return Data'!$B$7:$R$1700,7,0)</f>
        <v>2.6772</v>
      </c>
      <c r="I15" s="66">
        <f t="shared" si="2"/>
        <v>32</v>
      </c>
      <c r="J15" s="65">
        <f>VLOOKUP($A15,'Return Data'!$B$7:$R$1700,8,0)</f>
        <v>2.6128999999999998</v>
      </c>
      <c r="K15" s="66">
        <f t="shared" si="3"/>
        <v>36</v>
      </c>
      <c r="L15" s="65">
        <f>VLOOKUP($A15,'Return Data'!$B$7:$R$1700,9,0)</f>
        <v>2.8087</v>
      </c>
      <c r="M15" s="66">
        <f t="shared" si="4"/>
        <v>34</v>
      </c>
      <c r="N15" s="65">
        <f>VLOOKUP($A15,'Return Data'!$B$7:$R$1700,10,0)</f>
        <v>3.7414000000000001</v>
      </c>
      <c r="O15" s="66">
        <f t="shared" si="5"/>
        <v>23</v>
      </c>
      <c r="P15" s="65">
        <f>VLOOKUP($A15,'Return Data'!$B$7:$R$1700,11,0)</f>
        <v>4.7782</v>
      </c>
      <c r="Q15" s="66">
        <f t="shared" si="6"/>
        <v>16</v>
      </c>
      <c r="R15" s="65">
        <f>VLOOKUP($A15,'Return Data'!$B$7:$R$1700,12,0)</f>
        <v>4.9225000000000003</v>
      </c>
      <c r="S15" s="66">
        <f t="shared" si="7"/>
        <v>16</v>
      </c>
      <c r="T15" s="65">
        <f>VLOOKUP($A15,'Return Data'!$B$7:$R$1700,13,0)</f>
        <v>5.2043999999999997</v>
      </c>
      <c r="U15" s="66">
        <f t="shared" si="8"/>
        <v>14</v>
      </c>
      <c r="V15" s="65">
        <f>VLOOKUP($A15,'Return Data'!$B$7:$R$1700,17,0)</f>
        <v>6.3014000000000001</v>
      </c>
      <c r="W15" s="66">
        <f t="shared" si="8"/>
        <v>14</v>
      </c>
      <c r="X15" s="65">
        <f>VLOOKUP($A15,'Return Data'!$B$7:$R$1700,14,0)</f>
        <v>6.5266000000000002</v>
      </c>
      <c r="Y15" s="66">
        <f t="shared" si="9"/>
        <v>13</v>
      </c>
      <c r="Z15" s="65">
        <f>VLOOKUP($A15,'Return Data'!$B$7:$R$1700,16,0)</f>
        <v>7.5438000000000001</v>
      </c>
      <c r="AA15" s="67">
        <f t="shared" si="10"/>
        <v>12</v>
      </c>
    </row>
    <row r="16" spans="1:27" x14ac:dyDescent="0.3">
      <c r="A16" s="63" t="s">
        <v>235</v>
      </c>
      <c r="B16" s="64">
        <f>VLOOKUP($A16,'Return Data'!$B$7:$R$1700,3,0)</f>
        <v>44041</v>
      </c>
      <c r="C16" s="65">
        <f>VLOOKUP($A16,'Return Data'!$B$7:$R$1700,4,0)</f>
        <v>2189.4177</v>
      </c>
      <c r="D16" s="65">
        <f>VLOOKUP($A16,'Return Data'!$B$7:$R$1700,5,0)</f>
        <v>3.0211000000000001</v>
      </c>
      <c r="E16" s="66">
        <f t="shared" si="0"/>
        <v>11</v>
      </c>
      <c r="F16" s="65">
        <f>VLOOKUP($A16,'Return Data'!$B$7:$R$1700,6,0)</f>
        <v>2.9253999999999998</v>
      </c>
      <c r="G16" s="66">
        <f t="shared" si="1"/>
        <v>5</v>
      </c>
      <c r="H16" s="65">
        <f>VLOOKUP($A16,'Return Data'!$B$7:$R$1700,7,0)</f>
        <v>3.004</v>
      </c>
      <c r="I16" s="66">
        <f t="shared" si="2"/>
        <v>6</v>
      </c>
      <c r="J16" s="65">
        <f>VLOOKUP($A16,'Return Data'!$B$7:$R$1700,8,0)</f>
        <v>2.9559000000000002</v>
      </c>
      <c r="K16" s="66">
        <f t="shared" si="3"/>
        <v>13</v>
      </c>
      <c r="L16" s="65">
        <f>VLOOKUP($A16,'Return Data'!$B$7:$R$1700,9,0)</f>
        <v>3.0421</v>
      </c>
      <c r="M16" s="66">
        <f t="shared" si="4"/>
        <v>26</v>
      </c>
      <c r="N16" s="65">
        <f>VLOOKUP($A16,'Return Data'!$B$7:$R$1700,10,0)</f>
        <v>3.1545000000000001</v>
      </c>
      <c r="O16" s="66">
        <f t="shared" si="5"/>
        <v>33</v>
      </c>
      <c r="P16" s="65">
        <f>VLOOKUP($A16,'Return Data'!$B$7:$R$1700,11,0)</f>
        <v>4.0425000000000004</v>
      </c>
      <c r="Q16" s="66">
        <f t="shared" si="6"/>
        <v>30</v>
      </c>
      <c r="R16" s="65">
        <f>VLOOKUP($A16,'Return Data'!$B$7:$R$1700,12,0)</f>
        <v>4.3037000000000001</v>
      </c>
      <c r="S16" s="66">
        <f t="shared" si="7"/>
        <v>31</v>
      </c>
      <c r="T16" s="65">
        <f>VLOOKUP($A16,'Return Data'!$B$7:$R$1700,13,0)</f>
        <v>4.5622999999999996</v>
      </c>
      <c r="U16" s="66">
        <f t="shared" si="8"/>
        <v>33</v>
      </c>
      <c r="V16" s="65">
        <f>VLOOKUP($A16,'Return Data'!$B$7:$R$1700,17,0)</f>
        <v>5.9249000000000001</v>
      </c>
      <c r="W16" s="66">
        <f t="shared" si="8"/>
        <v>28</v>
      </c>
      <c r="X16" s="65">
        <f>VLOOKUP($A16,'Return Data'!$B$7:$R$1700,14,0)</f>
        <v>6.2790999999999997</v>
      </c>
      <c r="Y16" s="66">
        <f t="shared" si="9"/>
        <v>28</v>
      </c>
      <c r="Z16" s="65">
        <f>VLOOKUP($A16,'Return Data'!$B$7:$R$1700,16,0)</f>
        <v>7.7899000000000003</v>
      </c>
      <c r="AA16" s="67">
        <f t="shared" si="10"/>
        <v>5</v>
      </c>
    </row>
    <row r="17" spans="1:27" x14ac:dyDescent="0.3">
      <c r="A17" s="63" t="s">
        <v>236</v>
      </c>
      <c r="B17" s="64">
        <f>VLOOKUP($A17,'Return Data'!$B$7:$R$1700,3,0)</f>
        <v>44041</v>
      </c>
      <c r="C17" s="65">
        <f>VLOOKUP($A17,'Return Data'!$B$7:$R$1700,4,0)</f>
        <v>3936.6156999999998</v>
      </c>
      <c r="D17" s="65">
        <f>VLOOKUP($A17,'Return Data'!$B$7:$R$1700,5,0)</f>
        <v>2.7772000000000001</v>
      </c>
      <c r="E17" s="66">
        <f t="shared" si="0"/>
        <v>22</v>
      </c>
      <c r="F17" s="65">
        <f>VLOOKUP($A17,'Return Data'!$B$7:$R$1700,6,0)</f>
        <v>2.464</v>
      </c>
      <c r="G17" s="66">
        <f t="shared" si="1"/>
        <v>22</v>
      </c>
      <c r="H17" s="65">
        <f>VLOOKUP($A17,'Return Data'!$B$7:$R$1700,7,0)</f>
        <v>2.8405</v>
      </c>
      <c r="I17" s="66">
        <f t="shared" si="2"/>
        <v>22</v>
      </c>
      <c r="J17" s="65">
        <f>VLOOKUP($A17,'Return Data'!$B$7:$R$1700,8,0)</f>
        <v>2.8639999999999999</v>
      </c>
      <c r="K17" s="66">
        <f t="shared" si="3"/>
        <v>21</v>
      </c>
      <c r="L17" s="65">
        <f>VLOOKUP($A17,'Return Data'!$B$7:$R$1700,9,0)</f>
        <v>3.1179999999999999</v>
      </c>
      <c r="M17" s="66">
        <f t="shared" si="4"/>
        <v>20</v>
      </c>
      <c r="N17" s="65">
        <f>VLOOKUP($A17,'Return Data'!$B$7:$R$1700,10,0)</f>
        <v>3.8342000000000001</v>
      </c>
      <c r="O17" s="66">
        <f t="shared" si="5"/>
        <v>20</v>
      </c>
      <c r="P17" s="65">
        <f>VLOOKUP($A17,'Return Data'!$B$7:$R$1700,11,0)</f>
        <v>4.7526000000000002</v>
      </c>
      <c r="Q17" s="66">
        <f t="shared" si="6"/>
        <v>17</v>
      </c>
      <c r="R17" s="65">
        <f>VLOOKUP($A17,'Return Data'!$B$7:$R$1700,12,0)</f>
        <v>4.8765000000000001</v>
      </c>
      <c r="S17" s="66">
        <f t="shared" si="7"/>
        <v>22</v>
      </c>
      <c r="T17" s="65">
        <f>VLOOKUP($A17,'Return Data'!$B$7:$R$1700,13,0)</f>
        <v>5.1378000000000004</v>
      </c>
      <c r="U17" s="66">
        <f t="shared" si="8"/>
        <v>21</v>
      </c>
      <c r="V17" s="65">
        <f>VLOOKUP($A17,'Return Data'!$B$7:$R$1700,17,0)</f>
        <v>6.2156000000000002</v>
      </c>
      <c r="W17" s="66">
        <f t="shared" si="8"/>
        <v>22</v>
      </c>
      <c r="X17" s="65">
        <f>VLOOKUP($A17,'Return Data'!$B$7:$R$1700,14,0)</f>
        <v>6.4034000000000004</v>
      </c>
      <c r="Y17" s="66">
        <f t="shared" si="9"/>
        <v>26</v>
      </c>
      <c r="Z17" s="65">
        <f>VLOOKUP($A17,'Return Data'!$B$7:$R$1700,16,0)</f>
        <v>7.1680000000000001</v>
      </c>
      <c r="AA17" s="67">
        <f t="shared" si="10"/>
        <v>26</v>
      </c>
    </row>
    <row r="18" spans="1:27" x14ac:dyDescent="0.3">
      <c r="A18" s="63" t="s">
        <v>237</v>
      </c>
      <c r="B18" s="64">
        <f>VLOOKUP($A18,'Return Data'!$B$7:$R$1700,3,0)</f>
        <v>44041</v>
      </c>
      <c r="C18" s="65">
        <f>VLOOKUP($A18,'Return Data'!$B$7:$R$1700,4,0)</f>
        <v>1996.6331</v>
      </c>
      <c r="D18" s="65">
        <f>VLOOKUP($A18,'Return Data'!$B$7:$R$1700,5,0)</f>
        <v>2.6966000000000001</v>
      </c>
      <c r="E18" s="66">
        <f t="shared" si="0"/>
        <v>26</v>
      </c>
      <c r="F18" s="65">
        <f>VLOOKUP($A18,'Return Data'!$B$7:$R$1700,6,0)</f>
        <v>2.4756999999999998</v>
      </c>
      <c r="G18" s="66">
        <f t="shared" si="1"/>
        <v>21</v>
      </c>
      <c r="H18" s="65">
        <f>VLOOKUP($A18,'Return Data'!$B$7:$R$1700,7,0)</f>
        <v>2.8591000000000002</v>
      </c>
      <c r="I18" s="66">
        <f t="shared" si="2"/>
        <v>18</v>
      </c>
      <c r="J18" s="65">
        <f>VLOOKUP($A18,'Return Data'!$B$7:$R$1700,8,0)</f>
        <v>2.8923999999999999</v>
      </c>
      <c r="K18" s="66">
        <f t="shared" si="3"/>
        <v>19</v>
      </c>
      <c r="L18" s="65">
        <f>VLOOKUP($A18,'Return Data'!$B$7:$R$1700,9,0)</f>
        <v>3.1381999999999999</v>
      </c>
      <c r="M18" s="66">
        <f t="shared" si="4"/>
        <v>16</v>
      </c>
      <c r="N18" s="65">
        <f>VLOOKUP($A18,'Return Data'!$B$7:$R$1700,10,0)</f>
        <v>3.8012000000000001</v>
      </c>
      <c r="O18" s="66">
        <f t="shared" si="5"/>
        <v>21</v>
      </c>
      <c r="P18" s="65">
        <f>VLOOKUP($A18,'Return Data'!$B$7:$R$1700,11,0)</f>
        <v>4.4977</v>
      </c>
      <c r="Q18" s="66">
        <f t="shared" si="6"/>
        <v>26</v>
      </c>
      <c r="R18" s="65">
        <f>VLOOKUP($A18,'Return Data'!$B$7:$R$1700,12,0)</f>
        <v>4.7854999999999999</v>
      </c>
      <c r="S18" s="66">
        <f t="shared" si="7"/>
        <v>25</v>
      </c>
      <c r="T18" s="65">
        <f>VLOOKUP($A18,'Return Data'!$B$7:$R$1700,13,0)</f>
        <v>5.1060999999999996</v>
      </c>
      <c r="U18" s="66">
        <f t="shared" si="8"/>
        <v>23</v>
      </c>
      <c r="V18" s="65">
        <f>VLOOKUP($A18,'Return Data'!$B$7:$R$1700,17,0)</f>
        <v>6.2724000000000002</v>
      </c>
      <c r="W18" s="66">
        <f t="shared" si="8"/>
        <v>17</v>
      </c>
      <c r="X18" s="65">
        <f>VLOOKUP($A18,'Return Data'!$B$7:$R$1700,14,0)</f>
        <v>6.5159000000000002</v>
      </c>
      <c r="Y18" s="66">
        <f t="shared" si="9"/>
        <v>14</v>
      </c>
      <c r="Z18" s="65">
        <f>VLOOKUP($A18,'Return Data'!$B$7:$R$1700,16,0)</f>
        <v>4.3689999999999998</v>
      </c>
      <c r="AA18" s="67">
        <f t="shared" si="10"/>
        <v>38</v>
      </c>
    </row>
    <row r="19" spans="1:27" x14ac:dyDescent="0.3">
      <c r="A19" s="63" t="s">
        <v>238</v>
      </c>
      <c r="B19" s="64">
        <f>VLOOKUP($A19,'Return Data'!$B$7:$R$1700,3,0)</f>
        <v>44041</v>
      </c>
      <c r="C19" s="65">
        <f>VLOOKUP($A19,'Return Data'!$B$7:$R$1700,4,0)</f>
        <v>296.77109999999999</v>
      </c>
      <c r="D19" s="65">
        <f>VLOOKUP($A19,'Return Data'!$B$7:$R$1700,5,0)</f>
        <v>2.9397000000000002</v>
      </c>
      <c r="E19" s="66">
        <f t="shared" si="0"/>
        <v>13</v>
      </c>
      <c r="F19" s="65">
        <f>VLOOKUP($A19,'Return Data'!$B$7:$R$1700,6,0)</f>
        <v>2.5832999999999999</v>
      </c>
      <c r="G19" s="66">
        <f t="shared" si="1"/>
        <v>14</v>
      </c>
      <c r="H19" s="65">
        <f>VLOOKUP($A19,'Return Data'!$B$7:$R$1700,7,0)</f>
        <v>2.9306000000000001</v>
      </c>
      <c r="I19" s="66">
        <f t="shared" si="2"/>
        <v>14</v>
      </c>
      <c r="J19" s="65">
        <f>VLOOKUP($A19,'Return Data'!$B$7:$R$1700,8,0)</f>
        <v>2.9674</v>
      </c>
      <c r="K19" s="66">
        <f t="shared" si="3"/>
        <v>12</v>
      </c>
      <c r="L19" s="65">
        <f>VLOOKUP($A19,'Return Data'!$B$7:$R$1700,9,0)</f>
        <v>3.24</v>
      </c>
      <c r="M19" s="66">
        <f t="shared" si="4"/>
        <v>8</v>
      </c>
      <c r="N19" s="65">
        <f>VLOOKUP($A19,'Return Data'!$B$7:$R$1700,10,0)</f>
        <v>4.1687000000000003</v>
      </c>
      <c r="O19" s="66">
        <f t="shared" si="5"/>
        <v>5</v>
      </c>
      <c r="P19" s="65">
        <f>VLOOKUP($A19,'Return Data'!$B$7:$R$1700,11,0)</f>
        <v>4.9996</v>
      </c>
      <c r="Q19" s="66">
        <f t="shared" si="6"/>
        <v>7</v>
      </c>
      <c r="R19" s="65">
        <f>VLOOKUP($A19,'Return Data'!$B$7:$R$1700,12,0)</f>
        <v>5.0838000000000001</v>
      </c>
      <c r="S19" s="66">
        <f t="shared" si="7"/>
        <v>8</v>
      </c>
      <c r="T19" s="65">
        <f>VLOOKUP($A19,'Return Data'!$B$7:$R$1700,13,0)</f>
        <v>5.3141999999999996</v>
      </c>
      <c r="U19" s="66">
        <f t="shared" si="8"/>
        <v>9</v>
      </c>
      <c r="V19" s="65">
        <f>VLOOKUP($A19,'Return Data'!$B$7:$R$1700,17,0)</f>
        <v>6.3464</v>
      </c>
      <c r="W19" s="66">
        <f t="shared" si="8"/>
        <v>9</v>
      </c>
      <c r="X19" s="65">
        <f>VLOOKUP($A19,'Return Data'!$B$7:$R$1700,14,0)</f>
        <v>6.5473999999999997</v>
      </c>
      <c r="Y19" s="66">
        <f t="shared" si="9"/>
        <v>9</v>
      </c>
      <c r="Z19" s="65">
        <f>VLOOKUP($A19,'Return Data'!$B$7:$R$1700,16,0)</f>
        <v>7.6768999999999998</v>
      </c>
      <c r="AA19" s="67">
        <f t="shared" si="10"/>
        <v>8</v>
      </c>
    </row>
    <row r="20" spans="1:27" x14ac:dyDescent="0.3">
      <c r="A20" s="63" t="s">
        <v>239</v>
      </c>
      <c r="B20" s="64">
        <f>VLOOKUP($A20,'Return Data'!$B$7:$R$1700,3,0)</f>
        <v>44041</v>
      </c>
      <c r="C20" s="65">
        <f>VLOOKUP($A20,'Return Data'!$B$7:$R$1700,4,0)</f>
        <v>2147.7384999999999</v>
      </c>
      <c r="D20" s="65">
        <f>VLOOKUP($A20,'Return Data'!$B$7:$R$1700,5,0)</f>
        <v>4.1250999999999998</v>
      </c>
      <c r="E20" s="66">
        <f t="shared" si="0"/>
        <v>3</v>
      </c>
      <c r="F20" s="65">
        <f>VLOOKUP($A20,'Return Data'!$B$7:$R$1700,6,0)</f>
        <v>3.3222</v>
      </c>
      <c r="G20" s="66">
        <f t="shared" si="1"/>
        <v>4</v>
      </c>
      <c r="H20" s="65">
        <f>VLOOKUP($A20,'Return Data'!$B$7:$R$1700,7,0)</f>
        <v>3.7016</v>
      </c>
      <c r="I20" s="66">
        <f t="shared" si="2"/>
        <v>2</v>
      </c>
      <c r="J20" s="65">
        <f>VLOOKUP($A20,'Return Data'!$B$7:$R$1700,8,0)</f>
        <v>3.6585999999999999</v>
      </c>
      <c r="K20" s="66">
        <f t="shared" si="3"/>
        <v>2</v>
      </c>
      <c r="L20" s="65">
        <f>VLOOKUP($A20,'Return Data'!$B$7:$R$1700,9,0)</f>
        <v>3.7980999999999998</v>
      </c>
      <c r="M20" s="66">
        <f t="shared" si="4"/>
        <v>3</v>
      </c>
      <c r="N20" s="65">
        <f>VLOOKUP($A20,'Return Data'!$B$7:$R$1700,10,0)</f>
        <v>4.3958000000000004</v>
      </c>
      <c r="O20" s="66">
        <f t="shared" si="5"/>
        <v>2</v>
      </c>
      <c r="P20" s="65">
        <f>VLOOKUP($A20,'Return Data'!$B$7:$R$1700,11,0)</f>
        <v>5.2648999999999999</v>
      </c>
      <c r="Q20" s="66">
        <f t="shared" si="6"/>
        <v>1</v>
      </c>
      <c r="R20" s="65">
        <f>VLOOKUP($A20,'Return Data'!$B$7:$R$1700,12,0)</f>
        <v>5.3242000000000003</v>
      </c>
      <c r="S20" s="66">
        <f t="shared" si="7"/>
        <v>2</v>
      </c>
      <c r="T20" s="65">
        <f>VLOOKUP($A20,'Return Data'!$B$7:$R$1700,13,0)</f>
        <v>5.5026000000000002</v>
      </c>
      <c r="U20" s="66">
        <f t="shared" si="8"/>
        <v>2</v>
      </c>
      <c r="V20" s="65">
        <f>VLOOKUP($A20,'Return Data'!$B$7:$R$1700,17,0)</f>
        <v>6.4720000000000004</v>
      </c>
      <c r="W20" s="66">
        <f t="shared" si="8"/>
        <v>2</v>
      </c>
      <c r="X20" s="65">
        <f>VLOOKUP($A20,'Return Data'!$B$7:$R$1700,14,0)</f>
        <v>6.6364000000000001</v>
      </c>
      <c r="Y20" s="66">
        <f t="shared" si="9"/>
        <v>2</v>
      </c>
      <c r="Z20" s="65">
        <f>VLOOKUP($A20,'Return Data'!$B$7:$R$1700,16,0)</f>
        <v>7.8922999999999996</v>
      </c>
      <c r="AA20" s="67">
        <f t="shared" si="10"/>
        <v>3</v>
      </c>
    </row>
    <row r="21" spans="1:27" x14ac:dyDescent="0.3">
      <c r="A21" s="63" t="s">
        <v>240</v>
      </c>
      <c r="B21" s="64">
        <f>VLOOKUP($A21,'Return Data'!$B$7:$R$1700,3,0)</f>
        <v>44041</v>
      </c>
      <c r="C21" s="65">
        <f>VLOOKUP($A21,'Return Data'!$B$7:$R$1700,4,0)</f>
        <v>2422.8973999999998</v>
      </c>
      <c r="D21" s="65">
        <f>VLOOKUP($A21,'Return Data'!$B$7:$R$1700,5,0)</f>
        <v>2.5038999999999998</v>
      </c>
      <c r="E21" s="66">
        <f t="shared" si="0"/>
        <v>31</v>
      </c>
      <c r="F21" s="65">
        <f>VLOOKUP($A21,'Return Data'!$B$7:$R$1700,6,0)</f>
        <v>2.1657000000000002</v>
      </c>
      <c r="G21" s="66">
        <f t="shared" si="1"/>
        <v>35</v>
      </c>
      <c r="H21" s="65">
        <f>VLOOKUP($A21,'Return Data'!$B$7:$R$1700,7,0)</f>
        <v>2.6892999999999998</v>
      </c>
      <c r="I21" s="66">
        <f t="shared" si="2"/>
        <v>31</v>
      </c>
      <c r="J21" s="65">
        <f>VLOOKUP($A21,'Return Data'!$B$7:$R$1700,8,0)</f>
        <v>2.7330000000000001</v>
      </c>
      <c r="K21" s="66">
        <f t="shared" si="3"/>
        <v>30</v>
      </c>
      <c r="L21" s="65">
        <f>VLOOKUP($A21,'Return Data'!$B$7:$R$1700,9,0)</f>
        <v>2.9853999999999998</v>
      </c>
      <c r="M21" s="66">
        <f t="shared" si="4"/>
        <v>29</v>
      </c>
      <c r="N21" s="65">
        <f>VLOOKUP($A21,'Return Data'!$B$7:$R$1700,10,0)</f>
        <v>3.7088999999999999</v>
      </c>
      <c r="O21" s="66">
        <f t="shared" si="5"/>
        <v>24</v>
      </c>
      <c r="P21" s="65">
        <f>VLOOKUP($A21,'Return Data'!$B$7:$R$1700,11,0)</f>
        <v>4.5952999999999999</v>
      </c>
      <c r="Q21" s="66">
        <f t="shared" si="6"/>
        <v>25</v>
      </c>
      <c r="R21" s="65">
        <f>VLOOKUP($A21,'Return Data'!$B$7:$R$1700,12,0)</f>
        <v>4.7446000000000002</v>
      </c>
      <c r="S21" s="66">
        <f t="shared" si="7"/>
        <v>26</v>
      </c>
      <c r="T21" s="65">
        <f>VLOOKUP($A21,'Return Data'!$B$7:$R$1700,13,0)</f>
        <v>4.9955999999999996</v>
      </c>
      <c r="U21" s="66">
        <f t="shared" si="8"/>
        <v>26</v>
      </c>
      <c r="V21" s="65">
        <f>VLOOKUP($A21,'Return Data'!$B$7:$R$1700,17,0)</f>
        <v>6.0839999999999996</v>
      </c>
      <c r="W21" s="66">
        <f t="shared" si="8"/>
        <v>27</v>
      </c>
      <c r="X21" s="65">
        <f>VLOOKUP($A21,'Return Data'!$B$7:$R$1700,14,0)</f>
        <v>6.3665000000000003</v>
      </c>
      <c r="Y21" s="66">
        <f t="shared" si="9"/>
        <v>27</v>
      </c>
      <c r="Z21" s="65">
        <f>VLOOKUP($A21,'Return Data'!$B$7:$R$1700,16,0)</f>
        <v>5.5664999999999996</v>
      </c>
      <c r="AA21" s="67">
        <f t="shared" si="10"/>
        <v>34</v>
      </c>
    </row>
    <row r="22" spans="1:27" x14ac:dyDescent="0.3">
      <c r="A22" s="63" t="s">
        <v>241</v>
      </c>
      <c r="B22" s="64">
        <f>VLOOKUP($A22,'Return Data'!$B$7:$R$1700,3,0)</f>
        <v>44041</v>
      </c>
      <c r="C22" s="65">
        <f>VLOOKUP($A22,'Return Data'!$B$7:$R$1700,4,0)</f>
        <v>1555.0363</v>
      </c>
      <c r="D22" s="65">
        <f>VLOOKUP($A22,'Return Data'!$B$7:$R$1700,5,0)</f>
        <v>3.7957999999999998</v>
      </c>
      <c r="E22" s="66">
        <f t="shared" si="0"/>
        <v>5</v>
      </c>
      <c r="F22" s="65">
        <f>VLOOKUP($A22,'Return Data'!$B$7:$R$1700,6,0)</f>
        <v>2.3319999999999999</v>
      </c>
      <c r="G22" s="66">
        <f t="shared" si="1"/>
        <v>31</v>
      </c>
      <c r="H22" s="65">
        <f>VLOOKUP($A22,'Return Data'!$B$7:$R$1700,7,0)</f>
        <v>2.6678000000000002</v>
      </c>
      <c r="I22" s="66">
        <f t="shared" si="2"/>
        <v>33</v>
      </c>
      <c r="J22" s="65">
        <f>VLOOKUP($A22,'Return Data'!$B$7:$R$1700,8,0)</f>
        <v>2.6240000000000001</v>
      </c>
      <c r="K22" s="66">
        <f t="shared" si="3"/>
        <v>35</v>
      </c>
      <c r="L22" s="65">
        <f>VLOOKUP($A22,'Return Data'!$B$7:$R$1700,9,0)</f>
        <v>2.8443999999999998</v>
      </c>
      <c r="M22" s="66">
        <f t="shared" si="4"/>
        <v>33</v>
      </c>
      <c r="N22" s="65">
        <f>VLOOKUP($A22,'Return Data'!$B$7:$R$1700,10,0)</f>
        <v>3.1669999999999998</v>
      </c>
      <c r="O22" s="66">
        <f t="shared" si="5"/>
        <v>31</v>
      </c>
      <c r="P22" s="65">
        <f>VLOOKUP($A22,'Return Data'!$B$7:$R$1700,11,0)</f>
        <v>3.7149999999999999</v>
      </c>
      <c r="Q22" s="66">
        <f t="shared" si="6"/>
        <v>35</v>
      </c>
      <c r="R22" s="65">
        <f>VLOOKUP($A22,'Return Data'!$B$7:$R$1700,12,0)</f>
        <v>4.0625</v>
      </c>
      <c r="S22" s="66">
        <f t="shared" si="7"/>
        <v>35</v>
      </c>
      <c r="T22" s="65">
        <f>VLOOKUP($A22,'Return Data'!$B$7:$R$1700,13,0)</f>
        <v>4.3948</v>
      </c>
      <c r="U22" s="66">
        <f t="shared" si="8"/>
        <v>35</v>
      </c>
      <c r="V22" s="65">
        <f>VLOOKUP($A22,'Return Data'!$B$7:$R$1700,17,0)</f>
        <v>5.5159000000000002</v>
      </c>
      <c r="W22" s="66">
        <f t="shared" si="8"/>
        <v>31</v>
      </c>
      <c r="X22" s="65">
        <f>VLOOKUP($A22,'Return Data'!$B$7:$R$1700,14,0)</f>
        <v>5.8564999999999996</v>
      </c>
      <c r="Y22" s="66">
        <f t="shared" si="9"/>
        <v>30</v>
      </c>
      <c r="Z22" s="65">
        <f>VLOOKUP($A22,'Return Data'!$B$7:$R$1700,16,0)</f>
        <v>6.7949000000000002</v>
      </c>
      <c r="AA22" s="67">
        <f t="shared" si="10"/>
        <v>28</v>
      </c>
    </row>
    <row r="23" spans="1:27" x14ac:dyDescent="0.3">
      <c r="A23" s="63" t="s">
        <v>242</v>
      </c>
      <c r="B23" s="64">
        <f>VLOOKUP($A23,'Return Data'!$B$7:$R$1700,3,0)</f>
        <v>44041</v>
      </c>
      <c r="C23" s="65">
        <f>VLOOKUP($A23,'Return Data'!$B$7:$R$1700,4,0)</f>
        <v>1948.2054000000001</v>
      </c>
      <c r="D23" s="65">
        <f>VLOOKUP($A23,'Return Data'!$B$7:$R$1700,5,0)</f>
        <v>2.7824</v>
      </c>
      <c r="E23" s="66">
        <f t="shared" si="0"/>
        <v>21</v>
      </c>
      <c r="F23" s="65">
        <f>VLOOKUP($A23,'Return Data'!$B$7:$R$1700,6,0)</f>
        <v>2.2454999999999998</v>
      </c>
      <c r="G23" s="66">
        <f t="shared" si="1"/>
        <v>32</v>
      </c>
      <c r="H23" s="65">
        <f>VLOOKUP($A23,'Return Data'!$B$7:$R$1700,7,0)</f>
        <v>2.6901999999999999</v>
      </c>
      <c r="I23" s="66">
        <f t="shared" si="2"/>
        <v>30</v>
      </c>
      <c r="J23" s="65">
        <f>VLOOKUP($A23,'Return Data'!$B$7:$R$1700,8,0)</f>
        <v>2.7031999999999998</v>
      </c>
      <c r="K23" s="66">
        <f t="shared" si="3"/>
        <v>31</v>
      </c>
      <c r="L23" s="65">
        <f>VLOOKUP($A23,'Return Data'!$B$7:$R$1700,9,0)</f>
        <v>2.9295</v>
      </c>
      <c r="M23" s="66">
        <f t="shared" si="4"/>
        <v>31</v>
      </c>
      <c r="N23" s="65">
        <f>VLOOKUP($A23,'Return Data'!$B$7:$R$1700,10,0)</f>
        <v>3.1688999999999998</v>
      </c>
      <c r="O23" s="66">
        <f t="shared" si="5"/>
        <v>30</v>
      </c>
      <c r="P23" s="65">
        <f>VLOOKUP($A23,'Return Data'!$B$7:$R$1700,11,0)</f>
        <v>4.3103999999999996</v>
      </c>
      <c r="Q23" s="66">
        <f t="shared" si="6"/>
        <v>28</v>
      </c>
      <c r="R23" s="65">
        <f>VLOOKUP($A23,'Return Data'!$B$7:$R$1700,12,0)</f>
        <v>4.6425000000000001</v>
      </c>
      <c r="S23" s="66">
        <f t="shared" si="7"/>
        <v>28</v>
      </c>
      <c r="T23" s="65">
        <f>VLOOKUP($A23,'Return Data'!$B$7:$R$1700,13,0)</f>
        <v>4.9695999999999998</v>
      </c>
      <c r="U23" s="66">
        <f t="shared" si="8"/>
        <v>28</v>
      </c>
      <c r="V23" s="65">
        <f>VLOOKUP($A23,'Return Data'!$B$7:$R$1700,17,0)</f>
        <v>6.1242999999999999</v>
      </c>
      <c r="W23" s="66">
        <f t="shared" si="8"/>
        <v>26</v>
      </c>
      <c r="X23" s="65">
        <f>VLOOKUP($A23,'Return Data'!$B$7:$R$1700,14,0)</f>
        <v>6.4066000000000001</v>
      </c>
      <c r="Y23" s="66">
        <f t="shared" si="9"/>
        <v>25</v>
      </c>
      <c r="Z23" s="65">
        <f>VLOOKUP($A23,'Return Data'!$B$7:$R$1700,16,0)</f>
        <v>7.9036999999999997</v>
      </c>
      <c r="AA23" s="67">
        <f t="shared" si="10"/>
        <v>2</v>
      </c>
    </row>
    <row r="24" spans="1:27" x14ac:dyDescent="0.3">
      <c r="A24" s="63" t="s">
        <v>243</v>
      </c>
      <c r="B24" s="64">
        <f>VLOOKUP($A24,'Return Data'!$B$7:$R$1700,3,0)</f>
        <v>44041</v>
      </c>
      <c r="C24" s="65">
        <f>VLOOKUP($A24,'Return Data'!$B$7:$R$1700,4,0)</f>
        <v>2752.1516999999999</v>
      </c>
      <c r="D24" s="65">
        <f>VLOOKUP($A24,'Return Data'!$B$7:$R$1700,5,0)</f>
        <v>2.8397000000000001</v>
      </c>
      <c r="E24" s="66">
        <f t="shared" si="0"/>
        <v>15</v>
      </c>
      <c r="F24" s="65">
        <f>VLOOKUP($A24,'Return Data'!$B$7:$R$1700,6,0)</f>
        <v>2.3576000000000001</v>
      </c>
      <c r="G24" s="66">
        <f t="shared" si="1"/>
        <v>29</v>
      </c>
      <c r="H24" s="65">
        <f>VLOOKUP($A24,'Return Data'!$B$7:$R$1700,7,0)</f>
        <v>2.7850999999999999</v>
      </c>
      <c r="I24" s="66">
        <f t="shared" si="2"/>
        <v>27</v>
      </c>
      <c r="J24" s="65">
        <f>VLOOKUP($A24,'Return Data'!$B$7:$R$1700,8,0)</f>
        <v>2.7751999999999999</v>
      </c>
      <c r="K24" s="66">
        <f t="shared" si="3"/>
        <v>29</v>
      </c>
      <c r="L24" s="65">
        <f>VLOOKUP($A24,'Return Data'!$B$7:$R$1700,9,0)</f>
        <v>3.0813000000000001</v>
      </c>
      <c r="M24" s="66">
        <f t="shared" si="4"/>
        <v>23</v>
      </c>
      <c r="N24" s="65">
        <f>VLOOKUP($A24,'Return Data'!$B$7:$R$1700,10,0)</f>
        <v>3.8374000000000001</v>
      </c>
      <c r="O24" s="66">
        <f t="shared" si="5"/>
        <v>19</v>
      </c>
      <c r="P24" s="65">
        <f>VLOOKUP($A24,'Return Data'!$B$7:$R$1700,11,0)</f>
        <v>4.6440999999999999</v>
      </c>
      <c r="Q24" s="66">
        <f t="shared" si="6"/>
        <v>24</v>
      </c>
      <c r="R24" s="65">
        <f>VLOOKUP($A24,'Return Data'!$B$7:$R$1700,12,0)</f>
        <v>4.8147000000000002</v>
      </c>
      <c r="S24" s="66">
        <f t="shared" si="7"/>
        <v>24</v>
      </c>
      <c r="T24" s="65">
        <f>VLOOKUP($A24,'Return Data'!$B$7:$R$1700,13,0)</f>
        <v>5.0514000000000001</v>
      </c>
      <c r="U24" s="66">
        <f t="shared" si="8"/>
        <v>25</v>
      </c>
      <c r="V24" s="65">
        <f>VLOOKUP($A24,'Return Data'!$B$7:$R$1700,17,0)</f>
        <v>6.1996000000000002</v>
      </c>
      <c r="W24" s="66">
        <f t="shared" si="8"/>
        <v>24</v>
      </c>
      <c r="X24" s="65">
        <f>VLOOKUP($A24,'Return Data'!$B$7:$R$1700,14,0)</f>
        <v>6.4564000000000004</v>
      </c>
      <c r="Y24" s="66">
        <f t="shared" si="9"/>
        <v>22</v>
      </c>
      <c r="Z24" s="65">
        <f>VLOOKUP($A24,'Return Data'!$B$7:$R$1700,16,0)</f>
        <v>7.6656000000000004</v>
      </c>
      <c r="AA24" s="67">
        <f t="shared" si="10"/>
        <v>9</v>
      </c>
    </row>
    <row r="25" spans="1:27" x14ac:dyDescent="0.3">
      <c r="A25" s="63" t="s">
        <v>244</v>
      </c>
      <c r="B25" s="64">
        <f>VLOOKUP($A25,'Return Data'!$B$7:$R$1700,3,0)</f>
        <v>44041</v>
      </c>
      <c r="C25" s="65">
        <f>VLOOKUP($A25,'Return Data'!$B$7:$R$1700,4,0)</f>
        <v>1057.3828000000001</v>
      </c>
      <c r="D25" s="65">
        <f>VLOOKUP($A25,'Return Data'!$B$7:$R$1700,5,0)</f>
        <v>2.8757000000000001</v>
      </c>
      <c r="E25" s="66">
        <f t="shared" si="0"/>
        <v>14</v>
      </c>
      <c r="F25" s="65">
        <f>VLOOKUP($A25,'Return Data'!$B$7:$R$1700,6,0)</f>
        <v>2.7667999999999999</v>
      </c>
      <c r="G25" s="66">
        <f t="shared" si="1"/>
        <v>6</v>
      </c>
      <c r="H25" s="65">
        <f>VLOOKUP($A25,'Return Data'!$B$7:$R$1700,7,0)</f>
        <v>2.8395000000000001</v>
      </c>
      <c r="I25" s="66">
        <f t="shared" si="2"/>
        <v>23</v>
      </c>
      <c r="J25" s="65">
        <f>VLOOKUP($A25,'Return Data'!$B$7:$R$1700,8,0)</f>
        <v>2.8512</v>
      </c>
      <c r="K25" s="66">
        <f t="shared" si="3"/>
        <v>25</v>
      </c>
      <c r="L25" s="65">
        <f>VLOOKUP($A25,'Return Data'!$B$7:$R$1700,9,0)</f>
        <v>2.8683000000000001</v>
      </c>
      <c r="M25" s="66">
        <f t="shared" si="4"/>
        <v>32</v>
      </c>
      <c r="N25" s="65">
        <f>VLOOKUP($A25,'Return Data'!$B$7:$R$1700,10,0)</f>
        <v>2.78</v>
      </c>
      <c r="O25" s="66">
        <f t="shared" si="5"/>
        <v>38</v>
      </c>
      <c r="P25" s="65">
        <f>VLOOKUP($A25,'Return Data'!$B$7:$R$1700,11,0)</f>
        <v>3.2746</v>
      </c>
      <c r="Q25" s="66">
        <f t="shared" si="6"/>
        <v>38</v>
      </c>
      <c r="R25" s="65">
        <f>VLOOKUP($A25,'Return Data'!$B$7:$R$1700,12,0)</f>
        <v>3.7141999999999999</v>
      </c>
      <c r="S25" s="66">
        <f t="shared" si="7"/>
        <v>38</v>
      </c>
      <c r="T25" s="65">
        <f>VLOOKUP($A25,'Return Data'!$B$7:$R$1700,13,0)</f>
        <v>4.0842999999999998</v>
      </c>
      <c r="U25" s="66">
        <f t="shared" si="8"/>
        <v>37</v>
      </c>
      <c r="V25" s="65"/>
      <c r="W25" s="66"/>
      <c r="X25" s="65"/>
      <c r="Y25" s="66"/>
      <c r="Z25" s="65">
        <f>VLOOKUP($A25,'Return Data'!$B$7:$R$1700,16,0)</f>
        <v>4.4997999999999996</v>
      </c>
      <c r="AA25" s="67">
        <f t="shared" si="10"/>
        <v>37</v>
      </c>
    </row>
    <row r="26" spans="1:27" x14ac:dyDescent="0.3">
      <c r="A26" s="63" t="s">
        <v>245</v>
      </c>
      <c r="B26" s="64">
        <f>VLOOKUP($A26,'Return Data'!$B$7:$R$1700,3,0)</f>
        <v>44041</v>
      </c>
      <c r="C26" s="65">
        <f>VLOOKUP($A26,'Return Data'!$B$7:$R$1700,4,0)</f>
        <v>54.725499999999997</v>
      </c>
      <c r="D26" s="65">
        <f>VLOOKUP($A26,'Return Data'!$B$7:$R$1700,5,0)</f>
        <v>2.8014999999999999</v>
      </c>
      <c r="E26" s="66">
        <f t="shared" si="0"/>
        <v>20</v>
      </c>
      <c r="F26" s="65">
        <f>VLOOKUP($A26,'Return Data'!$B$7:$R$1700,6,0)</f>
        <v>2.6461999999999999</v>
      </c>
      <c r="G26" s="66">
        <f t="shared" si="1"/>
        <v>10</v>
      </c>
      <c r="H26" s="65">
        <f>VLOOKUP($A26,'Return Data'!$B$7:$R$1700,7,0)</f>
        <v>2.8980999999999999</v>
      </c>
      <c r="I26" s="66">
        <f t="shared" si="2"/>
        <v>16</v>
      </c>
      <c r="J26" s="65">
        <f>VLOOKUP($A26,'Return Data'!$B$7:$R$1700,8,0)</f>
        <v>2.9140999999999999</v>
      </c>
      <c r="K26" s="66">
        <f t="shared" si="3"/>
        <v>17</v>
      </c>
      <c r="L26" s="65">
        <f>VLOOKUP($A26,'Return Data'!$B$7:$R$1700,9,0)</f>
        <v>3.1339000000000001</v>
      </c>
      <c r="M26" s="66">
        <f t="shared" si="4"/>
        <v>18</v>
      </c>
      <c r="N26" s="65">
        <f>VLOOKUP($A26,'Return Data'!$B$7:$R$1700,10,0)</f>
        <v>3.6454</v>
      </c>
      <c r="O26" s="66">
        <f t="shared" si="5"/>
        <v>26</v>
      </c>
      <c r="P26" s="65">
        <f>VLOOKUP($A26,'Return Data'!$B$7:$R$1700,11,0)</f>
        <v>4.4593999999999996</v>
      </c>
      <c r="Q26" s="66">
        <f t="shared" si="6"/>
        <v>27</v>
      </c>
      <c r="R26" s="65">
        <f>VLOOKUP($A26,'Return Data'!$B$7:$R$1700,12,0)</f>
        <v>4.6883999999999997</v>
      </c>
      <c r="S26" s="66">
        <f t="shared" si="7"/>
        <v>27</v>
      </c>
      <c r="T26" s="65">
        <f>VLOOKUP($A26,'Return Data'!$B$7:$R$1700,13,0)</f>
        <v>4.9943999999999997</v>
      </c>
      <c r="U26" s="66">
        <f t="shared" si="8"/>
        <v>27</v>
      </c>
      <c r="V26" s="65">
        <f>VLOOKUP($A26,'Return Data'!$B$7:$R$1700,17,0)</f>
        <v>6.2222</v>
      </c>
      <c r="W26" s="66">
        <f t="shared" si="8"/>
        <v>21</v>
      </c>
      <c r="X26" s="65">
        <f>VLOOKUP($A26,'Return Data'!$B$7:$R$1700,14,0)</f>
        <v>6.4687000000000001</v>
      </c>
      <c r="Y26" s="66">
        <f t="shared" si="9"/>
        <v>21</v>
      </c>
      <c r="Z26" s="65">
        <f>VLOOKUP($A26,'Return Data'!$B$7:$R$1700,16,0)</f>
        <v>7.8140000000000001</v>
      </c>
      <c r="AA26" s="67">
        <f t="shared" si="10"/>
        <v>4</v>
      </c>
    </row>
    <row r="27" spans="1:27" x14ac:dyDescent="0.3">
      <c r="A27" s="63" t="s">
        <v>246</v>
      </c>
      <c r="B27" s="64">
        <f>VLOOKUP($A27,'Return Data'!$B$7:$R$1700,3,0)</f>
        <v>44041</v>
      </c>
      <c r="C27" s="65">
        <f>VLOOKUP($A27,'Return Data'!$B$7:$R$1700,4,0)</f>
        <v>4055.8681000000001</v>
      </c>
      <c r="D27" s="65">
        <f>VLOOKUP($A27,'Return Data'!$B$7:$R$1700,5,0)</f>
        <v>2.8287</v>
      </c>
      <c r="E27" s="66">
        <f t="shared" si="0"/>
        <v>17</v>
      </c>
      <c r="F27" s="65">
        <f>VLOOKUP($A27,'Return Data'!$B$7:$R$1700,6,0)</f>
        <v>2.3936999999999999</v>
      </c>
      <c r="G27" s="66">
        <f t="shared" si="1"/>
        <v>26</v>
      </c>
      <c r="H27" s="65">
        <f>VLOOKUP($A27,'Return Data'!$B$7:$R$1700,7,0)</f>
        <v>2.8229000000000002</v>
      </c>
      <c r="I27" s="66">
        <f t="shared" si="2"/>
        <v>24</v>
      </c>
      <c r="J27" s="65">
        <f>VLOOKUP($A27,'Return Data'!$B$7:$R$1700,8,0)</f>
        <v>2.8531</v>
      </c>
      <c r="K27" s="66">
        <f t="shared" si="3"/>
        <v>23</v>
      </c>
      <c r="L27" s="65">
        <f>VLOOKUP($A27,'Return Data'!$B$7:$R$1700,9,0)</f>
        <v>3.1970000000000001</v>
      </c>
      <c r="M27" s="66">
        <f t="shared" si="4"/>
        <v>10</v>
      </c>
      <c r="N27" s="65">
        <f>VLOOKUP($A27,'Return Data'!$B$7:$R$1700,10,0)</f>
        <v>3.9651000000000001</v>
      </c>
      <c r="O27" s="66">
        <f t="shared" si="5"/>
        <v>13</v>
      </c>
      <c r="P27" s="65">
        <f>VLOOKUP($A27,'Return Data'!$B$7:$R$1700,11,0)</f>
        <v>4.7234999999999996</v>
      </c>
      <c r="Q27" s="66">
        <f t="shared" si="6"/>
        <v>20</v>
      </c>
      <c r="R27" s="65">
        <f>VLOOKUP($A27,'Return Data'!$B$7:$R$1700,12,0)</f>
        <v>4.8894000000000002</v>
      </c>
      <c r="S27" s="66">
        <f t="shared" si="7"/>
        <v>21</v>
      </c>
      <c r="T27" s="65">
        <f>VLOOKUP($A27,'Return Data'!$B$7:$R$1700,13,0)</f>
        <v>5.1283000000000003</v>
      </c>
      <c r="U27" s="66">
        <f t="shared" si="8"/>
        <v>22</v>
      </c>
      <c r="V27" s="65">
        <f>VLOOKUP($A27,'Return Data'!$B$7:$R$1700,17,0)</f>
        <v>6.2077999999999998</v>
      </c>
      <c r="W27" s="66">
        <f t="shared" si="8"/>
        <v>23</v>
      </c>
      <c r="X27" s="65">
        <f>VLOOKUP($A27,'Return Data'!$B$7:$R$1700,14,0)</f>
        <v>6.4558</v>
      </c>
      <c r="Y27" s="66">
        <f t="shared" si="9"/>
        <v>23</v>
      </c>
      <c r="Z27" s="65">
        <f>VLOOKUP($A27,'Return Data'!$B$7:$R$1700,16,0)</f>
        <v>7.2929000000000004</v>
      </c>
      <c r="AA27" s="67">
        <f t="shared" si="10"/>
        <v>20</v>
      </c>
    </row>
    <row r="28" spans="1:27" x14ac:dyDescent="0.3">
      <c r="A28" s="63" t="s">
        <v>247</v>
      </c>
      <c r="B28" s="64">
        <f>VLOOKUP($A28,'Return Data'!$B$7:$R$1700,3,0)</f>
        <v>44041</v>
      </c>
      <c r="C28" s="65">
        <f>VLOOKUP($A28,'Return Data'!$B$7:$R$1700,4,0)</f>
        <v>2748.2395999999999</v>
      </c>
      <c r="D28" s="65">
        <f>VLOOKUP($A28,'Return Data'!$B$7:$R$1700,5,0)</f>
        <v>3.0802</v>
      </c>
      <c r="E28" s="66">
        <f t="shared" si="0"/>
        <v>10</v>
      </c>
      <c r="F28" s="65">
        <f>VLOOKUP($A28,'Return Data'!$B$7:$R$1700,6,0)</f>
        <v>2.6753999999999998</v>
      </c>
      <c r="G28" s="66">
        <f t="shared" si="1"/>
        <v>8</v>
      </c>
      <c r="H28" s="65">
        <f>VLOOKUP($A28,'Return Data'!$B$7:$R$1700,7,0)</f>
        <v>2.9582999999999999</v>
      </c>
      <c r="I28" s="66">
        <f t="shared" si="2"/>
        <v>10</v>
      </c>
      <c r="J28" s="65">
        <f>VLOOKUP($A28,'Return Data'!$B$7:$R$1700,8,0)</f>
        <v>2.9377</v>
      </c>
      <c r="K28" s="66">
        <f t="shared" si="3"/>
        <v>15</v>
      </c>
      <c r="L28" s="65">
        <f>VLOOKUP($A28,'Return Data'!$B$7:$R$1700,9,0)</f>
        <v>3.1602000000000001</v>
      </c>
      <c r="M28" s="66">
        <f t="shared" si="4"/>
        <v>12</v>
      </c>
      <c r="N28" s="65">
        <f>VLOOKUP($A28,'Return Data'!$B$7:$R$1700,10,0)</f>
        <v>3.871</v>
      </c>
      <c r="O28" s="66">
        <f t="shared" si="5"/>
        <v>17</v>
      </c>
      <c r="P28" s="65">
        <f>VLOOKUP($A28,'Return Data'!$B$7:$R$1700,11,0)</f>
        <v>4.8857999999999997</v>
      </c>
      <c r="Q28" s="66">
        <f t="shared" si="6"/>
        <v>10</v>
      </c>
      <c r="R28" s="65">
        <f>VLOOKUP($A28,'Return Data'!$B$7:$R$1700,12,0)</f>
        <v>5.0193000000000003</v>
      </c>
      <c r="S28" s="66">
        <f t="shared" si="7"/>
        <v>11</v>
      </c>
      <c r="T28" s="65">
        <f>VLOOKUP($A28,'Return Data'!$B$7:$R$1700,13,0)</f>
        <v>5.2335000000000003</v>
      </c>
      <c r="U28" s="66">
        <f t="shared" si="8"/>
        <v>12</v>
      </c>
      <c r="V28" s="65">
        <f>VLOOKUP($A28,'Return Data'!$B$7:$R$1700,17,0)</f>
        <v>6.2904999999999998</v>
      </c>
      <c r="W28" s="66">
        <f t="shared" si="8"/>
        <v>15</v>
      </c>
      <c r="X28" s="65">
        <f>VLOOKUP($A28,'Return Data'!$B$7:$R$1700,14,0)</f>
        <v>6.5284000000000004</v>
      </c>
      <c r="Y28" s="66">
        <f t="shared" si="9"/>
        <v>12</v>
      </c>
      <c r="Z28" s="65">
        <f>VLOOKUP($A28,'Return Data'!$B$7:$R$1700,16,0)</f>
        <v>7.5835999999999997</v>
      </c>
      <c r="AA28" s="67">
        <f t="shared" si="10"/>
        <v>10</v>
      </c>
    </row>
    <row r="29" spans="1:27" x14ac:dyDescent="0.3">
      <c r="A29" s="63" t="s">
        <v>248</v>
      </c>
      <c r="B29" s="64">
        <f>VLOOKUP($A29,'Return Data'!$B$7:$R$1700,3,0)</f>
        <v>44041</v>
      </c>
      <c r="C29" s="65">
        <f>VLOOKUP($A29,'Return Data'!$B$7:$R$1700,4,0)</f>
        <v>3626.1523000000002</v>
      </c>
      <c r="D29" s="65">
        <f>VLOOKUP($A29,'Return Data'!$B$7:$R$1700,5,0)</f>
        <v>2.9756999999999998</v>
      </c>
      <c r="E29" s="66">
        <f t="shared" si="0"/>
        <v>12</v>
      </c>
      <c r="F29" s="65">
        <f>VLOOKUP($A29,'Return Data'!$B$7:$R$1700,6,0)</f>
        <v>2.6280999999999999</v>
      </c>
      <c r="G29" s="66">
        <f t="shared" si="1"/>
        <v>11</v>
      </c>
      <c r="H29" s="65">
        <f>VLOOKUP($A29,'Return Data'!$B$7:$R$1700,7,0)</f>
        <v>2.9622000000000002</v>
      </c>
      <c r="I29" s="66">
        <f t="shared" si="2"/>
        <v>9</v>
      </c>
      <c r="J29" s="65">
        <f>VLOOKUP($A29,'Return Data'!$B$7:$R$1700,8,0)</f>
        <v>3.0169999999999999</v>
      </c>
      <c r="K29" s="66">
        <f t="shared" si="3"/>
        <v>8</v>
      </c>
      <c r="L29" s="65">
        <f>VLOOKUP($A29,'Return Data'!$B$7:$R$1700,9,0)</f>
        <v>3.2444000000000002</v>
      </c>
      <c r="M29" s="66">
        <f t="shared" si="4"/>
        <v>7</v>
      </c>
      <c r="N29" s="65">
        <f>VLOOKUP($A29,'Return Data'!$B$7:$R$1700,10,0)</f>
        <v>4.0251000000000001</v>
      </c>
      <c r="O29" s="66">
        <f t="shared" si="5"/>
        <v>8</v>
      </c>
      <c r="P29" s="65">
        <f>VLOOKUP($A29,'Return Data'!$B$7:$R$1700,11,0)</f>
        <v>5.0133999999999999</v>
      </c>
      <c r="Q29" s="66">
        <f t="shared" si="6"/>
        <v>6</v>
      </c>
      <c r="R29" s="65">
        <f>VLOOKUP($A29,'Return Data'!$B$7:$R$1700,12,0)</f>
        <v>5.1070000000000002</v>
      </c>
      <c r="S29" s="66">
        <f t="shared" si="7"/>
        <v>6</v>
      </c>
      <c r="T29" s="65">
        <f>VLOOKUP($A29,'Return Data'!$B$7:$R$1700,13,0)</f>
        <v>5.3228999999999997</v>
      </c>
      <c r="U29" s="66">
        <f t="shared" si="8"/>
        <v>7</v>
      </c>
      <c r="V29" s="65">
        <f>VLOOKUP($A29,'Return Data'!$B$7:$R$1700,17,0)</f>
        <v>6.2901999999999996</v>
      </c>
      <c r="W29" s="66">
        <f t="shared" si="8"/>
        <v>16</v>
      </c>
      <c r="X29" s="65">
        <f>VLOOKUP($A29,'Return Data'!$B$7:$R$1700,14,0)</f>
        <v>6.5014000000000003</v>
      </c>
      <c r="Y29" s="66">
        <f t="shared" si="9"/>
        <v>17</v>
      </c>
      <c r="Z29" s="65">
        <f>VLOOKUP($A29,'Return Data'!$B$7:$R$1700,16,0)</f>
        <v>7.2552000000000003</v>
      </c>
      <c r="AA29" s="67">
        <f t="shared" si="10"/>
        <v>23</v>
      </c>
    </row>
    <row r="30" spans="1:27" x14ac:dyDescent="0.3">
      <c r="A30" s="63" t="s">
        <v>438</v>
      </c>
      <c r="B30" s="64">
        <f>VLOOKUP($A30,'Return Data'!$B$7:$R$1700,3,0)</f>
        <v>44041</v>
      </c>
      <c r="C30" s="65">
        <f>VLOOKUP($A30,'Return Data'!$B$7:$R$1700,4,0)</f>
        <v>1300.8451</v>
      </c>
      <c r="D30" s="65">
        <f>VLOOKUP($A30,'Return Data'!$B$7:$R$1700,5,0)</f>
        <v>3.3645</v>
      </c>
      <c r="E30" s="66">
        <f t="shared" si="0"/>
        <v>7</v>
      </c>
      <c r="F30" s="65">
        <f>VLOOKUP($A30,'Return Data'!$B$7:$R$1700,6,0)</f>
        <v>2.6634000000000002</v>
      </c>
      <c r="G30" s="66">
        <f t="shared" si="1"/>
        <v>9</v>
      </c>
      <c r="H30" s="65">
        <f>VLOOKUP($A30,'Return Data'!$B$7:$R$1700,7,0)</f>
        <v>3.0072000000000001</v>
      </c>
      <c r="I30" s="66">
        <f t="shared" si="2"/>
        <v>5</v>
      </c>
      <c r="J30" s="65">
        <f>VLOOKUP($A30,'Return Data'!$B$7:$R$1700,8,0)</f>
        <v>3.0337000000000001</v>
      </c>
      <c r="K30" s="66">
        <f t="shared" si="3"/>
        <v>7</v>
      </c>
      <c r="L30" s="65">
        <f>VLOOKUP($A30,'Return Data'!$B$7:$R$1700,9,0)</f>
        <v>3.3170000000000002</v>
      </c>
      <c r="M30" s="66">
        <f t="shared" si="4"/>
        <v>5</v>
      </c>
      <c r="N30" s="65">
        <f>VLOOKUP($A30,'Return Data'!$B$7:$R$1700,10,0)</f>
        <v>4.0717999999999996</v>
      </c>
      <c r="O30" s="66">
        <f t="shared" si="5"/>
        <v>7</v>
      </c>
      <c r="P30" s="65">
        <f>VLOOKUP($A30,'Return Data'!$B$7:$R$1700,11,0)</f>
        <v>4.8803000000000001</v>
      </c>
      <c r="Q30" s="66">
        <f t="shared" si="6"/>
        <v>11</v>
      </c>
      <c r="R30" s="65">
        <f>VLOOKUP($A30,'Return Data'!$B$7:$R$1700,12,0)</f>
        <v>5.0749000000000004</v>
      </c>
      <c r="S30" s="66">
        <f t="shared" si="7"/>
        <v>10</v>
      </c>
      <c r="T30" s="65">
        <f>VLOOKUP($A30,'Return Data'!$B$7:$R$1700,13,0)</f>
        <v>5.3407</v>
      </c>
      <c r="U30" s="66">
        <f t="shared" si="8"/>
        <v>4</v>
      </c>
      <c r="V30" s="65">
        <f>VLOOKUP($A30,'Return Data'!$B$7:$R$1700,17,0)</f>
        <v>6.4066999999999998</v>
      </c>
      <c r="W30" s="66">
        <f t="shared" si="8"/>
        <v>5</v>
      </c>
      <c r="X30" s="65">
        <f>VLOOKUP($A30,'Return Data'!$B$7:$R$1700,14,0)</f>
        <v>6.5810000000000004</v>
      </c>
      <c r="Y30" s="66">
        <f t="shared" si="9"/>
        <v>7</v>
      </c>
      <c r="Z30" s="65">
        <f>VLOOKUP($A30,'Return Data'!$B$7:$R$1700,16,0)</f>
        <v>6.6694000000000004</v>
      </c>
      <c r="AA30" s="67">
        <f t="shared" si="10"/>
        <v>30</v>
      </c>
    </row>
    <row r="31" spans="1:27" x14ac:dyDescent="0.3">
      <c r="A31" s="63" t="s">
        <v>250</v>
      </c>
      <c r="B31" s="64">
        <f>VLOOKUP($A31,'Return Data'!$B$7:$R$1700,3,0)</f>
        <v>44041</v>
      </c>
      <c r="C31" s="65">
        <f>VLOOKUP($A31,'Return Data'!$B$7:$R$1700,4,0)</f>
        <v>2097.9358000000002</v>
      </c>
      <c r="D31" s="65">
        <f>VLOOKUP($A31,'Return Data'!$B$7:$R$1700,5,0)</f>
        <v>2.5872999999999999</v>
      </c>
      <c r="E31" s="66">
        <f t="shared" si="0"/>
        <v>29</v>
      </c>
      <c r="F31" s="65">
        <f>VLOOKUP($A31,'Return Data'!$B$7:$R$1700,6,0)</f>
        <v>2.4037000000000002</v>
      </c>
      <c r="G31" s="66">
        <f t="shared" si="1"/>
        <v>25</v>
      </c>
      <c r="H31" s="65">
        <f>VLOOKUP($A31,'Return Data'!$B$7:$R$1700,7,0)</f>
        <v>2.8561000000000001</v>
      </c>
      <c r="I31" s="66">
        <f t="shared" si="2"/>
        <v>21</v>
      </c>
      <c r="J31" s="65">
        <f>VLOOKUP($A31,'Return Data'!$B$7:$R$1700,8,0)</f>
        <v>2.8704000000000001</v>
      </c>
      <c r="K31" s="66">
        <f t="shared" si="3"/>
        <v>20</v>
      </c>
      <c r="L31" s="65">
        <f>VLOOKUP($A31,'Return Data'!$B$7:$R$1700,9,0)</f>
        <v>3.1354000000000002</v>
      </c>
      <c r="M31" s="66">
        <f t="shared" si="4"/>
        <v>17</v>
      </c>
      <c r="N31" s="65">
        <f>VLOOKUP($A31,'Return Data'!$B$7:$R$1700,10,0)</f>
        <v>3.8472</v>
      </c>
      <c r="O31" s="66">
        <f t="shared" si="5"/>
        <v>18</v>
      </c>
      <c r="P31" s="65">
        <f>VLOOKUP($A31,'Return Data'!$B$7:$R$1700,11,0)</f>
        <v>4.7229000000000001</v>
      </c>
      <c r="Q31" s="66">
        <f t="shared" si="6"/>
        <v>21</v>
      </c>
      <c r="R31" s="65">
        <f>VLOOKUP($A31,'Return Data'!$B$7:$R$1700,12,0)</f>
        <v>4.9024000000000001</v>
      </c>
      <c r="S31" s="66">
        <f t="shared" si="7"/>
        <v>20</v>
      </c>
      <c r="T31" s="65">
        <f>VLOOKUP($A31,'Return Data'!$B$7:$R$1700,13,0)</f>
        <v>5.1597</v>
      </c>
      <c r="U31" s="66">
        <f t="shared" si="8"/>
        <v>19</v>
      </c>
      <c r="V31" s="65">
        <f>VLOOKUP($A31,'Return Data'!$B$7:$R$1700,17,0)</f>
        <v>6.2625999999999999</v>
      </c>
      <c r="W31" s="66">
        <f t="shared" si="8"/>
        <v>18</v>
      </c>
      <c r="X31" s="65">
        <f>VLOOKUP($A31,'Return Data'!$B$7:$R$1700,14,0)</f>
        <v>6.4973999999999998</v>
      </c>
      <c r="Y31" s="66">
        <f t="shared" si="9"/>
        <v>18</v>
      </c>
      <c r="Z31" s="65">
        <f>VLOOKUP($A31,'Return Data'!$B$7:$R$1700,16,0)</f>
        <v>6.625</v>
      </c>
      <c r="AA31" s="67">
        <f t="shared" si="10"/>
        <v>31</v>
      </c>
    </row>
    <row r="32" spans="1:27" x14ac:dyDescent="0.3">
      <c r="A32" s="63" t="s">
        <v>251</v>
      </c>
      <c r="B32" s="64">
        <f>VLOOKUP($A32,'Return Data'!$B$7:$R$1700,3,0)</f>
        <v>44041</v>
      </c>
      <c r="C32" s="65">
        <f>VLOOKUP($A32,'Return Data'!$B$7:$R$1700,4,0)</f>
        <v>10.794499999999999</v>
      </c>
      <c r="D32" s="65">
        <f>VLOOKUP($A32,'Return Data'!$B$7:$R$1700,5,0)</f>
        <v>1.6908000000000001</v>
      </c>
      <c r="E32" s="66">
        <f t="shared" si="0"/>
        <v>37</v>
      </c>
      <c r="F32" s="65">
        <f>VLOOKUP($A32,'Return Data'!$B$7:$R$1700,6,0)</f>
        <v>2.1419000000000001</v>
      </c>
      <c r="G32" s="66">
        <f t="shared" si="1"/>
        <v>37</v>
      </c>
      <c r="H32" s="65">
        <f>VLOOKUP($A32,'Return Data'!$B$7:$R$1700,7,0)</f>
        <v>2.5131000000000001</v>
      </c>
      <c r="I32" s="66">
        <f t="shared" si="2"/>
        <v>37</v>
      </c>
      <c r="J32" s="65">
        <f>VLOOKUP($A32,'Return Data'!$B$7:$R$1700,8,0)</f>
        <v>2.5869</v>
      </c>
      <c r="K32" s="66">
        <f t="shared" si="3"/>
        <v>37</v>
      </c>
      <c r="L32" s="65">
        <f>VLOOKUP($A32,'Return Data'!$B$7:$R$1700,9,0)</f>
        <v>2.6770999999999998</v>
      </c>
      <c r="M32" s="66">
        <f t="shared" si="4"/>
        <v>38</v>
      </c>
      <c r="N32" s="65">
        <f>VLOOKUP($A32,'Return Data'!$B$7:$R$1700,10,0)</f>
        <v>2.8967999999999998</v>
      </c>
      <c r="O32" s="66">
        <f t="shared" si="5"/>
        <v>37</v>
      </c>
      <c r="P32" s="65">
        <f>VLOOKUP($A32,'Return Data'!$B$7:$R$1700,11,0)</f>
        <v>3.5777999999999999</v>
      </c>
      <c r="Q32" s="66">
        <f t="shared" si="6"/>
        <v>36</v>
      </c>
      <c r="R32" s="65">
        <f>VLOOKUP($A32,'Return Data'!$B$7:$R$1700,12,0)</f>
        <v>3.9060000000000001</v>
      </c>
      <c r="S32" s="66">
        <f t="shared" si="7"/>
        <v>36</v>
      </c>
      <c r="T32" s="65">
        <f>VLOOKUP($A32,'Return Data'!$B$7:$R$1700,13,0)</f>
        <v>4.2527999999999997</v>
      </c>
      <c r="U32" s="66">
        <f t="shared" si="8"/>
        <v>36</v>
      </c>
      <c r="V32" s="65"/>
      <c r="W32" s="66"/>
      <c r="X32" s="65"/>
      <c r="Y32" s="66"/>
      <c r="Z32" s="65">
        <f>VLOOKUP($A32,'Return Data'!$B$7:$R$1700,16,0)</f>
        <v>4.8601000000000001</v>
      </c>
      <c r="AA32" s="67">
        <f t="shared" si="10"/>
        <v>36</v>
      </c>
    </row>
    <row r="33" spans="1:27" x14ac:dyDescent="0.3">
      <c r="A33" s="63" t="s">
        <v>252</v>
      </c>
      <c r="B33" s="64">
        <f>VLOOKUP($A33,'Return Data'!$B$7:$R$1700,3,0)</f>
        <v>44041</v>
      </c>
      <c r="C33" s="65">
        <f>VLOOKUP($A33,'Return Data'!$B$7:$R$1700,4,0)</f>
        <v>4894.6710000000003</v>
      </c>
      <c r="D33" s="65">
        <f>VLOOKUP($A33,'Return Data'!$B$7:$R$1700,5,0)</f>
        <v>2.8159999999999998</v>
      </c>
      <c r="E33" s="66">
        <f t="shared" si="0"/>
        <v>18</v>
      </c>
      <c r="F33" s="65">
        <f>VLOOKUP($A33,'Return Data'!$B$7:$R$1700,6,0)</f>
        <v>2.4882</v>
      </c>
      <c r="G33" s="66">
        <f t="shared" si="1"/>
        <v>18</v>
      </c>
      <c r="H33" s="65">
        <f>VLOOKUP($A33,'Return Data'!$B$7:$R$1700,7,0)</f>
        <v>2.8622000000000001</v>
      </c>
      <c r="I33" s="66">
        <f t="shared" si="2"/>
        <v>17</v>
      </c>
      <c r="J33" s="65">
        <f>VLOOKUP($A33,'Return Data'!$B$7:$R$1700,8,0)</f>
        <v>2.9377</v>
      </c>
      <c r="K33" s="66">
        <f t="shared" si="3"/>
        <v>15</v>
      </c>
      <c r="L33" s="65">
        <f>VLOOKUP($A33,'Return Data'!$B$7:$R$1700,9,0)</f>
        <v>3.2256</v>
      </c>
      <c r="M33" s="66">
        <f t="shared" si="4"/>
        <v>9</v>
      </c>
      <c r="N33" s="65">
        <f>VLOOKUP($A33,'Return Data'!$B$7:$R$1700,10,0)</f>
        <v>4.1651999999999996</v>
      </c>
      <c r="O33" s="66">
        <f t="shared" si="5"/>
        <v>6</v>
      </c>
      <c r="P33" s="65">
        <f>VLOOKUP($A33,'Return Data'!$B$7:$R$1700,11,0)</f>
        <v>4.9770000000000003</v>
      </c>
      <c r="Q33" s="66">
        <f t="shared" si="6"/>
        <v>8</v>
      </c>
      <c r="R33" s="65">
        <f>VLOOKUP($A33,'Return Data'!$B$7:$R$1700,12,0)</f>
        <v>5.0776000000000003</v>
      </c>
      <c r="S33" s="66">
        <f t="shared" si="7"/>
        <v>9</v>
      </c>
      <c r="T33" s="65">
        <f>VLOOKUP($A33,'Return Data'!$B$7:$R$1700,13,0)</f>
        <v>5.3268000000000004</v>
      </c>
      <c r="U33" s="66">
        <f t="shared" si="8"/>
        <v>5</v>
      </c>
      <c r="V33" s="65">
        <f>VLOOKUP($A33,'Return Data'!$B$7:$R$1700,17,0)</f>
        <v>6.4188999999999998</v>
      </c>
      <c r="W33" s="66">
        <f t="shared" si="8"/>
        <v>3</v>
      </c>
      <c r="X33" s="65">
        <f>VLOOKUP($A33,'Return Data'!$B$7:$R$1700,14,0)</f>
        <v>6.6048999999999998</v>
      </c>
      <c r="Y33" s="66">
        <f t="shared" si="9"/>
        <v>3</v>
      </c>
      <c r="Z33" s="65">
        <f>VLOOKUP($A33,'Return Data'!$B$7:$R$1700,16,0)</f>
        <v>7.2747000000000002</v>
      </c>
      <c r="AA33" s="67">
        <f t="shared" si="10"/>
        <v>21</v>
      </c>
    </row>
    <row r="34" spans="1:27" x14ac:dyDescent="0.3">
      <c r="A34" s="63" t="s">
        <v>253</v>
      </c>
      <c r="B34" s="64">
        <f>VLOOKUP($A34,'Return Data'!$B$7:$R$1700,3,0)</f>
        <v>44041</v>
      </c>
      <c r="C34" s="65">
        <f>VLOOKUP($A34,'Return Data'!$B$7:$R$1700,4,0)</f>
        <v>1127.0977</v>
      </c>
      <c r="D34" s="65">
        <f>VLOOKUP($A34,'Return Data'!$B$7:$R$1700,5,0)</f>
        <v>2.4224999999999999</v>
      </c>
      <c r="E34" s="66">
        <f t="shared" si="0"/>
        <v>33</v>
      </c>
      <c r="F34" s="65">
        <f>VLOOKUP($A34,'Return Data'!$B$7:$R$1700,6,0)</f>
        <v>2.4897999999999998</v>
      </c>
      <c r="G34" s="66">
        <f t="shared" si="1"/>
        <v>17</v>
      </c>
      <c r="H34" s="65">
        <f>VLOOKUP($A34,'Return Data'!$B$7:$R$1700,7,0)</f>
        <v>2.6368999999999998</v>
      </c>
      <c r="I34" s="66">
        <f t="shared" si="2"/>
        <v>35</v>
      </c>
      <c r="J34" s="65">
        <f>VLOOKUP($A34,'Return Data'!$B$7:$R$1700,8,0)</f>
        <v>2.6669999999999998</v>
      </c>
      <c r="K34" s="66">
        <f t="shared" si="3"/>
        <v>33</v>
      </c>
      <c r="L34" s="65">
        <f>VLOOKUP($A34,'Return Data'!$B$7:$R$1700,9,0)</f>
        <v>2.7774000000000001</v>
      </c>
      <c r="M34" s="66">
        <f t="shared" si="4"/>
        <v>35</v>
      </c>
      <c r="N34" s="65">
        <f>VLOOKUP($A34,'Return Data'!$B$7:$R$1700,10,0)</f>
        <v>3.1242999999999999</v>
      </c>
      <c r="O34" s="66">
        <f t="shared" si="5"/>
        <v>34</v>
      </c>
      <c r="P34" s="65">
        <f>VLOOKUP($A34,'Return Data'!$B$7:$R$1700,11,0)</f>
        <v>3.9426000000000001</v>
      </c>
      <c r="Q34" s="66">
        <f t="shared" si="6"/>
        <v>31</v>
      </c>
      <c r="R34" s="65">
        <f>VLOOKUP($A34,'Return Data'!$B$7:$R$1700,12,0)</f>
        <v>4.2324999999999999</v>
      </c>
      <c r="S34" s="66">
        <f t="shared" si="7"/>
        <v>33</v>
      </c>
      <c r="T34" s="65">
        <f>VLOOKUP($A34,'Return Data'!$B$7:$R$1700,13,0)</f>
        <v>4.6180000000000003</v>
      </c>
      <c r="U34" s="66">
        <f t="shared" si="8"/>
        <v>32</v>
      </c>
      <c r="V34" s="65">
        <f>VLOOKUP($A34,'Return Data'!$B$7:$R$1700,17,0)</f>
        <v>5.4676</v>
      </c>
      <c r="W34" s="66">
        <f t="shared" si="8"/>
        <v>32</v>
      </c>
      <c r="X34" s="65"/>
      <c r="Y34" s="66"/>
      <c r="Z34" s="65">
        <f>VLOOKUP($A34,'Return Data'!$B$7:$R$1700,16,0)</f>
        <v>5.5393999999999997</v>
      </c>
      <c r="AA34" s="67">
        <f t="shared" si="10"/>
        <v>35</v>
      </c>
    </row>
    <row r="35" spans="1:27" x14ac:dyDescent="0.3">
      <c r="A35" s="63" t="s">
        <v>254</v>
      </c>
      <c r="B35" s="64">
        <f>VLOOKUP($A35,'Return Data'!$B$7:$R$1700,3,0)</f>
        <v>44041</v>
      </c>
      <c r="C35" s="65">
        <f>VLOOKUP($A35,'Return Data'!$B$7:$R$1700,4,0)</f>
        <v>260.78910000000002</v>
      </c>
      <c r="D35" s="65">
        <f>VLOOKUP($A35,'Return Data'!$B$7:$R$1700,5,0)</f>
        <v>2.7294</v>
      </c>
      <c r="E35" s="66">
        <f t="shared" si="0"/>
        <v>24</v>
      </c>
      <c r="F35" s="65">
        <f>VLOOKUP($A35,'Return Data'!$B$7:$R$1700,6,0)</f>
        <v>2.4870999999999999</v>
      </c>
      <c r="G35" s="66">
        <f t="shared" si="1"/>
        <v>19</v>
      </c>
      <c r="H35" s="65">
        <f>VLOOKUP($A35,'Return Data'!$B$7:$R$1700,7,0)</f>
        <v>2.9508000000000001</v>
      </c>
      <c r="I35" s="66">
        <f t="shared" si="2"/>
        <v>11</v>
      </c>
      <c r="J35" s="65">
        <f>VLOOKUP($A35,'Return Data'!$B$7:$R$1700,8,0)</f>
        <v>2.9836</v>
      </c>
      <c r="K35" s="66">
        <f t="shared" si="3"/>
        <v>11</v>
      </c>
      <c r="L35" s="65">
        <f>VLOOKUP($A35,'Return Data'!$B$7:$R$1700,9,0)</f>
        <v>3.2736000000000001</v>
      </c>
      <c r="M35" s="66">
        <f t="shared" si="4"/>
        <v>6</v>
      </c>
      <c r="N35" s="65">
        <f>VLOOKUP($A35,'Return Data'!$B$7:$R$1700,10,0)</f>
        <v>4.2454000000000001</v>
      </c>
      <c r="O35" s="66">
        <f t="shared" si="5"/>
        <v>4</v>
      </c>
      <c r="P35" s="65">
        <f>VLOOKUP($A35,'Return Data'!$B$7:$R$1700,11,0)</f>
        <v>4.8380999999999998</v>
      </c>
      <c r="Q35" s="66">
        <f t="shared" si="6"/>
        <v>12</v>
      </c>
      <c r="R35" s="65">
        <f>VLOOKUP($A35,'Return Data'!$B$7:$R$1700,12,0)</f>
        <v>4.9988000000000001</v>
      </c>
      <c r="S35" s="66">
        <f t="shared" si="7"/>
        <v>12</v>
      </c>
      <c r="T35" s="65">
        <f>VLOOKUP($A35,'Return Data'!$B$7:$R$1700,13,0)</f>
        <v>5.2679999999999998</v>
      </c>
      <c r="U35" s="66">
        <f t="shared" si="8"/>
        <v>11</v>
      </c>
      <c r="V35" s="65">
        <f>VLOOKUP($A35,'Return Data'!$B$7:$R$1700,17,0)</f>
        <v>6.3967999999999998</v>
      </c>
      <c r="W35" s="66">
        <f t="shared" si="8"/>
        <v>6</v>
      </c>
      <c r="X35" s="65">
        <f>VLOOKUP($A35,'Return Data'!$B$7:$R$1700,14,0)</f>
        <v>6.5914999999999999</v>
      </c>
      <c r="Y35" s="66">
        <f t="shared" si="9"/>
        <v>6</v>
      </c>
      <c r="Z35" s="65">
        <f>VLOOKUP($A35,'Return Data'!$B$7:$R$1700,16,0)</f>
        <v>7.7076000000000002</v>
      </c>
      <c r="AA35" s="67">
        <f t="shared" si="10"/>
        <v>6</v>
      </c>
    </row>
    <row r="36" spans="1:27" x14ac:dyDescent="0.3">
      <c r="A36" s="63" t="s">
        <v>255</v>
      </c>
      <c r="B36" s="64">
        <f>VLOOKUP($A36,'Return Data'!$B$7:$R$1700,3,0)</f>
        <v>44041</v>
      </c>
      <c r="C36" s="65">
        <f>VLOOKUP($A36,'Return Data'!$B$7:$R$1700,4,0)</f>
        <v>2832.1108800000002</v>
      </c>
      <c r="D36" s="65">
        <f>VLOOKUP($A36,'Return Data'!$B$7:$R$1700,5,0)</f>
        <v>5.7396000000000003</v>
      </c>
      <c r="E36" s="66">
        <f t="shared" si="0"/>
        <v>1</v>
      </c>
      <c r="F36" s="65">
        <f>VLOOKUP($A36,'Return Data'!$B$7:$R$1700,6,0)</f>
        <v>3.6103999999999998</v>
      </c>
      <c r="G36" s="66">
        <f t="shared" si="1"/>
        <v>2</v>
      </c>
      <c r="H36" s="65">
        <f>VLOOKUP($A36,'Return Data'!$B$7:$R$1700,7,0)</f>
        <v>3.2846000000000002</v>
      </c>
      <c r="I36" s="66">
        <f t="shared" si="2"/>
        <v>4</v>
      </c>
      <c r="J36" s="65">
        <f>VLOOKUP($A36,'Return Data'!$B$7:$R$1700,8,0)</f>
        <v>3.1111</v>
      </c>
      <c r="K36" s="66">
        <f t="shared" si="3"/>
        <v>5</v>
      </c>
      <c r="L36" s="65">
        <f>VLOOKUP($A36,'Return Data'!$B$7:$R$1700,9,0)</f>
        <v>3.1116000000000001</v>
      </c>
      <c r="M36" s="66">
        <f t="shared" si="4"/>
        <v>21</v>
      </c>
      <c r="N36" s="65">
        <f>VLOOKUP($A36,'Return Data'!$B$7:$R$1700,10,0)</f>
        <v>3.4355000000000002</v>
      </c>
      <c r="O36" s="66">
        <f t="shared" si="5"/>
        <v>28</v>
      </c>
      <c r="P36" s="65">
        <f>VLOOKUP($A36,'Return Data'!$B$7:$R$1700,11,0)</f>
        <v>4.1167999999999996</v>
      </c>
      <c r="Q36" s="66">
        <f t="shared" si="6"/>
        <v>29</v>
      </c>
      <c r="R36" s="65">
        <f>VLOOKUP($A36,'Return Data'!$B$7:$R$1700,12,0)</f>
        <v>4.4276999999999997</v>
      </c>
      <c r="S36" s="66">
        <f t="shared" si="7"/>
        <v>29</v>
      </c>
      <c r="T36" s="65">
        <f>VLOOKUP($A36,'Return Data'!$B$7:$R$1700,13,0)</f>
        <v>4.7594000000000003</v>
      </c>
      <c r="U36" s="66">
        <f t="shared" si="8"/>
        <v>30</v>
      </c>
      <c r="V36" s="65">
        <f>VLOOKUP($A36,'Return Data'!$B$7:$R$1700,17,0)</f>
        <v>1.2579</v>
      </c>
      <c r="W36" s="66">
        <f t="shared" si="8"/>
        <v>35</v>
      </c>
      <c r="X36" s="65">
        <f>VLOOKUP($A36,'Return Data'!$B$7:$R$1700,14,0)</f>
        <v>3.1461000000000001</v>
      </c>
      <c r="Y36" s="66">
        <f t="shared" si="9"/>
        <v>34</v>
      </c>
      <c r="Z36" s="65">
        <f>VLOOKUP($A36,'Return Data'!$B$7:$R$1700,16,0)</f>
        <v>6.7561999999999998</v>
      </c>
      <c r="AA36" s="67">
        <f t="shared" si="10"/>
        <v>29</v>
      </c>
    </row>
    <row r="37" spans="1:27" x14ac:dyDescent="0.3">
      <c r="A37" s="63" t="s">
        <v>256</v>
      </c>
      <c r="B37" s="64">
        <f>VLOOKUP($A37,'Return Data'!$B$7:$R$1700,3,0)</f>
        <v>44041</v>
      </c>
      <c r="C37" s="65">
        <f>VLOOKUP($A37,'Return Data'!$B$7:$R$1700,4,0)</f>
        <v>31.505700000000001</v>
      </c>
      <c r="D37" s="65">
        <f>VLOOKUP($A37,'Return Data'!$B$7:$R$1700,5,0)</f>
        <v>3.8235000000000001</v>
      </c>
      <c r="E37" s="66">
        <f t="shared" si="0"/>
        <v>4</v>
      </c>
      <c r="F37" s="65">
        <f>VLOOKUP($A37,'Return Data'!$B$7:$R$1700,6,0)</f>
        <v>3.5924999999999998</v>
      </c>
      <c r="G37" s="66">
        <f t="shared" si="1"/>
        <v>3</v>
      </c>
      <c r="H37" s="65">
        <f>VLOOKUP($A37,'Return Data'!$B$7:$R$1700,7,0)</f>
        <v>3.6269999999999998</v>
      </c>
      <c r="I37" s="66">
        <f t="shared" si="2"/>
        <v>3</v>
      </c>
      <c r="J37" s="65">
        <f>VLOOKUP($A37,'Return Data'!$B$7:$R$1700,8,0)</f>
        <v>3.3972000000000002</v>
      </c>
      <c r="K37" s="66">
        <f t="shared" si="3"/>
        <v>3</v>
      </c>
      <c r="L37" s="65">
        <f>VLOOKUP($A37,'Return Data'!$B$7:$R$1700,9,0)</f>
        <v>4.4066999999999998</v>
      </c>
      <c r="M37" s="66">
        <f t="shared" si="4"/>
        <v>2</v>
      </c>
      <c r="N37" s="65">
        <f>VLOOKUP($A37,'Return Data'!$B$7:$R$1700,10,0)</f>
        <v>4.6712999999999996</v>
      </c>
      <c r="O37" s="66">
        <f t="shared" si="5"/>
        <v>1</v>
      </c>
      <c r="P37" s="65">
        <f>VLOOKUP($A37,'Return Data'!$B$7:$R$1700,11,0)</f>
        <v>5.0275999999999996</v>
      </c>
      <c r="Q37" s="66">
        <f t="shared" si="6"/>
        <v>4</v>
      </c>
      <c r="R37" s="65">
        <f>VLOOKUP($A37,'Return Data'!$B$7:$R$1700,12,0)</f>
        <v>5.4100999999999999</v>
      </c>
      <c r="S37" s="66">
        <f t="shared" si="7"/>
        <v>1</v>
      </c>
      <c r="T37" s="65">
        <f>VLOOKUP($A37,'Return Data'!$B$7:$R$1700,13,0)</f>
        <v>5.7542</v>
      </c>
      <c r="U37" s="66">
        <f t="shared" si="8"/>
        <v>1</v>
      </c>
      <c r="V37" s="65">
        <f>VLOOKUP($A37,'Return Data'!$B$7:$R$1700,17,0)</f>
        <v>6.6429</v>
      </c>
      <c r="W37" s="66">
        <f t="shared" si="8"/>
        <v>1</v>
      </c>
      <c r="X37" s="65">
        <f>VLOOKUP($A37,'Return Data'!$B$7:$R$1700,14,0)</f>
        <v>6.6589999999999998</v>
      </c>
      <c r="Y37" s="66">
        <f t="shared" si="9"/>
        <v>1</v>
      </c>
      <c r="Z37" s="65">
        <f>VLOOKUP($A37,'Return Data'!$B$7:$R$1700,16,0)</f>
        <v>8.0393000000000008</v>
      </c>
      <c r="AA37" s="67">
        <f t="shared" si="10"/>
        <v>1</v>
      </c>
    </row>
    <row r="38" spans="1:27" x14ac:dyDescent="0.3">
      <c r="A38" s="63" t="s">
        <v>257</v>
      </c>
      <c r="B38" s="64">
        <f>VLOOKUP($A38,'Return Data'!$B$7:$R$1700,3,0)</f>
        <v>44041</v>
      </c>
      <c r="C38" s="65">
        <f>VLOOKUP($A38,'Return Data'!$B$7:$R$1700,4,0)</f>
        <v>27.166599999999999</v>
      </c>
      <c r="D38" s="65">
        <f>VLOOKUP($A38,'Return Data'!$B$7:$R$1700,5,0)</f>
        <v>2.1497999999999999</v>
      </c>
      <c r="E38" s="66">
        <f t="shared" si="0"/>
        <v>36</v>
      </c>
      <c r="F38" s="65">
        <f>VLOOKUP($A38,'Return Data'!$B$7:$R$1700,6,0)</f>
        <v>2.1501000000000001</v>
      </c>
      <c r="G38" s="66">
        <f t="shared" si="1"/>
        <v>36</v>
      </c>
      <c r="H38" s="65">
        <f>VLOOKUP($A38,'Return Data'!$B$7:$R$1700,7,0)</f>
        <v>2.5731999999999999</v>
      </c>
      <c r="I38" s="66">
        <f t="shared" si="2"/>
        <v>36</v>
      </c>
      <c r="J38" s="65">
        <f>VLOOKUP($A38,'Return Data'!$B$7:$R$1700,8,0)</f>
        <v>2.6322000000000001</v>
      </c>
      <c r="K38" s="66">
        <f t="shared" si="3"/>
        <v>34</v>
      </c>
      <c r="L38" s="65">
        <f>VLOOKUP($A38,'Return Data'!$B$7:$R$1700,9,0)</f>
        <v>2.7425999999999999</v>
      </c>
      <c r="M38" s="66">
        <f t="shared" si="4"/>
        <v>36</v>
      </c>
      <c r="N38" s="65">
        <f>VLOOKUP($A38,'Return Data'!$B$7:$R$1700,10,0)</f>
        <v>3.0571999999999999</v>
      </c>
      <c r="O38" s="66">
        <f t="shared" si="5"/>
        <v>36</v>
      </c>
      <c r="P38" s="65">
        <f>VLOOKUP($A38,'Return Data'!$B$7:$R$1700,11,0)</f>
        <v>3.8308</v>
      </c>
      <c r="Q38" s="66">
        <f t="shared" si="6"/>
        <v>34</v>
      </c>
      <c r="R38" s="65">
        <f>VLOOKUP($A38,'Return Data'!$B$7:$R$1700,12,0)</f>
        <v>4.1679000000000004</v>
      </c>
      <c r="S38" s="66">
        <f t="shared" si="7"/>
        <v>34</v>
      </c>
      <c r="T38" s="65">
        <f>VLOOKUP($A38,'Return Data'!$B$7:$R$1700,13,0)</f>
        <v>4.5079000000000002</v>
      </c>
      <c r="U38" s="66">
        <f t="shared" si="8"/>
        <v>34</v>
      </c>
      <c r="V38" s="65">
        <f>VLOOKUP($A38,'Return Data'!$B$7:$R$1700,17,0)</f>
        <v>5.5951000000000004</v>
      </c>
      <c r="W38" s="66">
        <f t="shared" si="8"/>
        <v>30</v>
      </c>
      <c r="X38" s="65">
        <f>VLOOKUP($A38,'Return Data'!$B$7:$R$1700,14,0)</f>
        <v>5.7774999999999999</v>
      </c>
      <c r="Y38" s="66">
        <f t="shared" si="9"/>
        <v>31</v>
      </c>
      <c r="Z38" s="65">
        <f>VLOOKUP($A38,'Return Data'!$B$7:$R$1700,16,0)</f>
        <v>7.1870000000000003</v>
      </c>
      <c r="AA38" s="67">
        <f t="shared" si="10"/>
        <v>24</v>
      </c>
    </row>
    <row r="39" spans="1:27" x14ac:dyDescent="0.3">
      <c r="A39" s="63" t="s">
        <v>260</v>
      </c>
      <c r="B39" s="64">
        <f>VLOOKUP($A39,'Return Data'!$B$7:$R$1700,3,0)</f>
        <v>44041</v>
      </c>
      <c r="C39" s="65">
        <f>VLOOKUP($A39,'Return Data'!$B$7:$R$1700,4,0)</f>
        <v>3136.7184999999999</v>
      </c>
      <c r="D39" s="65">
        <f>VLOOKUP($A39,'Return Data'!$B$7:$R$1700,5,0)</f>
        <v>2.8033999999999999</v>
      </c>
      <c r="E39" s="66">
        <f t="shared" si="0"/>
        <v>19</v>
      </c>
      <c r="F39" s="65">
        <f>VLOOKUP($A39,'Return Data'!$B$7:$R$1700,6,0)</f>
        <v>2.4418000000000002</v>
      </c>
      <c r="G39" s="66">
        <f t="shared" si="1"/>
        <v>23</v>
      </c>
      <c r="H39" s="65">
        <f>VLOOKUP($A39,'Return Data'!$B$7:$R$1700,7,0)</f>
        <v>2.8197000000000001</v>
      </c>
      <c r="I39" s="66">
        <f t="shared" si="2"/>
        <v>25</v>
      </c>
      <c r="J39" s="65">
        <f>VLOOKUP($A39,'Return Data'!$B$7:$R$1700,8,0)</f>
        <v>2.9138000000000002</v>
      </c>
      <c r="K39" s="66">
        <f t="shared" si="3"/>
        <v>18</v>
      </c>
      <c r="L39" s="65">
        <f>VLOOKUP($A39,'Return Data'!$B$7:$R$1700,9,0)</f>
        <v>3.1433</v>
      </c>
      <c r="M39" s="66">
        <f t="shared" si="4"/>
        <v>15</v>
      </c>
      <c r="N39" s="65">
        <f>VLOOKUP($A39,'Return Data'!$B$7:$R$1700,10,0)</f>
        <v>3.9809000000000001</v>
      </c>
      <c r="O39" s="66">
        <f t="shared" si="5"/>
        <v>12</v>
      </c>
      <c r="P39" s="65">
        <f>VLOOKUP($A39,'Return Data'!$B$7:$R$1700,11,0)</f>
        <v>4.8281999999999998</v>
      </c>
      <c r="Q39" s="66">
        <f t="shared" si="6"/>
        <v>13</v>
      </c>
      <c r="R39" s="65">
        <f>VLOOKUP($A39,'Return Data'!$B$7:$R$1700,12,0)</f>
        <v>4.9508999999999999</v>
      </c>
      <c r="S39" s="66">
        <f t="shared" si="7"/>
        <v>13</v>
      </c>
      <c r="T39" s="65">
        <f>VLOOKUP($A39,'Return Data'!$B$7:$R$1700,13,0)</f>
        <v>5.2008000000000001</v>
      </c>
      <c r="U39" s="66">
        <f t="shared" si="8"/>
        <v>15</v>
      </c>
      <c r="V39" s="65">
        <f>VLOOKUP($A39,'Return Data'!$B$7:$R$1700,17,0)</f>
        <v>6.2408000000000001</v>
      </c>
      <c r="W39" s="66">
        <f t="shared" si="8"/>
        <v>20</v>
      </c>
      <c r="X39" s="65">
        <f>VLOOKUP($A39,'Return Data'!$B$7:$R$1700,14,0)</f>
        <v>6.4554999999999998</v>
      </c>
      <c r="Y39" s="66">
        <f t="shared" si="9"/>
        <v>24</v>
      </c>
      <c r="Z39" s="65">
        <f>VLOOKUP($A39,'Return Data'!$B$7:$R$1700,16,0)</f>
        <v>7.1692</v>
      </c>
      <c r="AA39" s="67">
        <f t="shared" si="10"/>
        <v>25</v>
      </c>
    </row>
    <row r="40" spans="1:27" x14ac:dyDescent="0.3">
      <c r="A40" s="63" t="s">
        <v>261</v>
      </c>
      <c r="B40" s="64">
        <f>VLOOKUP($A40,'Return Data'!$B$7:$R$1700,3,0)</f>
        <v>44041</v>
      </c>
      <c r="C40" s="65">
        <f>VLOOKUP($A40,'Return Data'!$B$7:$R$1700,4,0)</f>
        <v>42.209699999999998</v>
      </c>
      <c r="D40" s="65">
        <f>VLOOKUP($A40,'Return Data'!$B$7:$R$1700,5,0)</f>
        <v>3.1133000000000002</v>
      </c>
      <c r="E40" s="66">
        <f t="shared" si="0"/>
        <v>9</v>
      </c>
      <c r="F40" s="65">
        <f>VLOOKUP($A40,'Return Data'!$B$7:$R$1700,6,0)</f>
        <v>2.5947</v>
      </c>
      <c r="G40" s="66">
        <f t="shared" si="1"/>
        <v>13</v>
      </c>
      <c r="H40" s="65">
        <f>VLOOKUP($A40,'Return Data'!$B$7:$R$1700,7,0)</f>
        <v>2.9169999999999998</v>
      </c>
      <c r="I40" s="66">
        <f t="shared" si="2"/>
        <v>15</v>
      </c>
      <c r="J40" s="65">
        <f>VLOOKUP($A40,'Return Data'!$B$7:$R$1700,8,0)</f>
        <v>3.1539000000000001</v>
      </c>
      <c r="K40" s="66">
        <f t="shared" si="3"/>
        <v>4</v>
      </c>
      <c r="L40" s="65">
        <f>VLOOKUP($A40,'Return Data'!$B$7:$R$1700,9,0)</f>
        <v>3.1934</v>
      </c>
      <c r="M40" s="66">
        <f t="shared" si="4"/>
        <v>11</v>
      </c>
      <c r="N40" s="65">
        <f>VLOOKUP($A40,'Return Data'!$B$7:$R$1700,10,0)</f>
        <v>3.8721999999999999</v>
      </c>
      <c r="O40" s="66">
        <f t="shared" si="5"/>
        <v>16</v>
      </c>
      <c r="P40" s="65">
        <f>VLOOKUP($A40,'Return Data'!$B$7:$R$1700,11,0)</f>
        <v>4.7295999999999996</v>
      </c>
      <c r="Q40" s="66">
        <f t="shared" si="6"/>
        <v>19</v>
      </c>
      <c r="R40" s="65">
        <f>VLOOKUP($A40,'Return Data'!$B$7:$R$1700,12,0)</f>
        <v>4.9269999999999996</v>
      </c>
      <c r="S40" s="66">
        <f t="shared" si="7"/>
        <v>15</v>
      </c>
      <c r="T40" s="65">
        <f>VLOOKUP($A40,'Return Data'!$B$7:$R$1700,13,0)</f>
        <v>5.1852</v>
      </c>
      <c r="U40" s="66">
        <f t="shared" si="8"/>
        <v>18</v>
      </c>
      <c r="V40" s="65">
        <f>VLOOKUP($A40,'Return Data'!$B$7:$R$1700,17,0)</f>
        <v>6.3074000000000003</v>
      </c>
      <c r="W40" s="66">
        <f t="shared" si="8"/>
        <v>12</v>
      </c>
      <c r="X40" s="65">
        <f>VLOOKUP($A40,'Return Data'!$B$7:$R$1700,14,0)</f>
        <v>6.5113000000000003</v>
      </c>
      <c r="Y40" s="66">
        <f t="shared" si="9"/>
        <v>16</v>
      </c>
      <c r="Z40" s="65">
        <f>VLOOKUP($A40,'Return Data'!$B$7:$R$1700,16,0)</f>
        <v>7.5757000000000003</v>
      </c>
      <c r="AA40" s="67">
        <f t="shared" si="10"/>
        <v>11</v>
      </c>
    </row>
    <row r="41" spans="1:27" x14ac:dyDescent="0.3">
      <c r="A41" s="63" t="s">
        <v>262</v>
      </c>
      <c r="B41" s="64">
        <f>VLOOKUP($A41,'Return Data'!$B$7:$R$1700,3,0)</f>
        <v>44041</v>
      </c>
      <c r="C41" s="65">
        <f>VLOOKUP($A41,'Return Data'!$B$7:$R$1700,4,0)</f>
        <v>3158.4569000000001</v>
      </c>
      <c r="D41" s="65">
        <f>VLOOKUP($A41,'Return Data'!$B$7:$R$1700,5,0)</f>
        <v>2.6581000000000001</v>
      </c>
      <c r="E41" s="66">
        <f t="shared" si="0"/>
        <v>28</v>
      </c>
      <c r="F41" s="65">
        <f>VLOOKUP($A41,'Return Data'!$B$7:$R$1700,6,0)</f>
        <v>2.5455999999999999</v>
      </c>
      <c r="G41" s="66">
        <f t="shared" si="1"/>
        <v>15</v>
      </c>
      <c r="H41" s="65">
        <f>VLOOKUP($A41,'Return Data'!$B$7:$R$1700,7,0)</f>
        <v>2.9742999999999999</v>
      </c>
      <c r="I41" s="66">
        <f t="shared" si="2"/>
        <v>7</v>
      </c>
      <c r="J41" s="65">
        <f>VLOOKUP($A41,'Return Data'!$B$7:$R$1700,8,0)</f>
        <v>2.9434999999999998</v>
      </c>
      <c r="K41" s="66">
        <f t="shared" si="3"/>
        <v>14</v>
      </c>
      <c r="L41" s="65">
        <f>VLOOKUP($A41,'Return Data'!$B$7:$R$1700,9,0)</f>
        <v>3.1309999999999998</v>
      </c>
      <c r="M41" s="66">
        <f t="shared" si="4"/>
        <v>19</v>
      </c>
      <c r="N41" s="65">
        <f>VLOOKUP($A41,'Return Data'!$B$7:$R$1700,10,0)</f>
        <v>3.9811999999999999</v>
      </c>
      <c r="O41" s="66">
        <f t="shared" si="5"/>
        <v>11</v>
      </c>
      <c r="P41" s="65">
        <f>VLOOKUP($A41,'Return Data'!$B$7:$R$1700,11,0)</f>
        <v>5.0621</v>
      </c>
      <c r="Q41" s="66">
        <f t="shared" si="6"/>
        <v>2</v>
      </c>
      <c r="R41" s="65">
        <f>VLOOKUP($A41,'Return Data'!$B$7:$R$1700,12,0)</f>
        <v>5.1219000000000001</v>
      </c>
      <c r="S41" s="66">
        <f t="shared" si="7"/>
        <v>3</v>
      </c>
      <c r="T41" s="65">
        <f>VLOOKUP($A41,'Return Data'!$B$7:$R$1700,13,0)</f>
        <v>5.3234000000000004</v>
      </c>
      <c r="U41" s="66">
        <f t="shared" si="8"/>
        <v>6</v>
      </c>
      <c r="V41" s="65">
        <f>VLOOKUP($A41,'Return Data'!$B$7:$R$1700,17,0)</f>
        <v>6.3627000000000002</v>
      </c>
      <c r="W41" s="66">
        <f t="shared" si="8"/>
        <v>8</v>
      </c>
      <c r="X41" s="65">
        <f>VLOOKUP($A41,'Return Data'!$B$7:$R$1700,14,0)</f>
        <v>6.5731999999999999</v>
      </c>
      <c r="Y41" s="66">
        <f t="shared" si="9"/>
        <v>8</v>
      </c>
      <c r="Z41" s="65">
        <f>VLOOKUP($A41,'Return Data'!$B$7:$R$1700,16,0)</f>
        <v>7.4926000000000004</v>
      </c>
      <c r="AA41" s="67">
        <f t="shared" si="10"/>
        <v>15</v>
      </c>
    </row>
    <row r="42" spans="1:27" x14ac:dyDescent="0.3">
      <c r="A42" s="63" t="s">
        <v>428</v>
      </c>
      <c r="B42" s="64">
        <f>VLOOKUP($A42,'Return Data'!$B$7:$R$1700,3,0)</f>
        <v>44041</v>
      </c>
      <c r="C42" s="65">
        <f>VLOOKUP($A42,'Return Data'!$B$7:$R$1700,4,0)</f>
        <v>2307.2442000000001</v>
      </c>
      <c r="D42" s="65">
        <f>VLOOKUP($A42,'Return Data'!$B$7:$R$1700,5,0)</f>
        <v>5.4191000000000003</v>
      </c>
      <c r="E42" s="66">
        <f t="shared" si="0"/>
        <v>2</v>
      </c>
      <c r="F42" s="65">
        <f>VLOOKUP($A42,'Return Data'!$B$7:$R$1700,6,0)</f>
        <v>5.4165000000000001</v>
      </c>
      <c r="G42" s="66">
        <f t="shared" si="1"/>
        <v>1</v>
      </c>
      <c r="H42" s="65">
        <f>VLOOKUP($A42,'Return Data'!$B$7:$R$1700,7,0)</f>
        <v>5.5342000000000002</v>
      </c>
      <c r="I42" s="66">
        <f t="shared" si="2"/>
        <v>1</v>
      </c>
      <c r="J42" s="65">
        <f>VLOOKUP($A42,'Return Data'!$B$7:$R$1700,8,0)</f>
        <v>5.7390999999999996</v>
      </c>
      <c r="K42" s="66">
        <f t="shared" si="3"/>
        <v>1</v>
      </c>
      <c r="L42" s="65">
        <f>VLOOKUP($A42,'Return Data'!$B$7:$R$1700,9,0)</f>
        <v>5.452</v>
      </c>
      <c r="M42" s="66">
        <f t="shared" si="4"/>
        <v>1</v>
      </c>
      <c r="N42" s="65">
        <f>VLOOKUP($A42,'Return Data'!$B$7:$R$1700,10,0)</f>
        <v>3.7850999999999999</v>
      </c>
      <c r="O42" s="66">
        <f t="shared" si="5"/>
        <v>22</v>
      </c>
      <c r="P42" s="65">
        <f>VLOOKUP($A42,'Return Data'!$B$7:$R$1700,11,0)</f>
        <v>3.5358000000000001</v>
      </c>
      <c r="Q42" s="66">
        <f t="shared" si="6"/>
        <v>37</v>
      </c>
      <c r="R42" s="65">
        <f>VLOOKUP($A42,'Return Data'!$B$7:$R$1700,12,0)</f>
        <v>3.7734000000000001</v>
      </c>
      <c r="S42" s="66">
        <f t="shared" si="7"/>
        <v>37</v>
      </c>
      <c r="T42" s="65">
        <f>VLOOKUP($A42,'Return Data'!$B$7:$R$1700,13,0)</f>
        <v>3.9984999999999999</v>
      </c>
      <c r="U42" s="66">
        <f t="shared" si="8"/>
        <v>38</v>
      </c>
      <c r="V42" s="65">
        <f>VLOOKUP($A42,'Return Data'!$B$7:$R$1700,17,0)</f>
        <v>4.8426</v>
      </c>
      <c r="W42" s="66">
        <f t="shared" si="8"/>
        <v>33</v>
      </c>
      <c r="X42" s="65">
        <f>VLOOKUP($A42,'Return Data'!$B$7:$R$1700,14,0)</f>
        <v>4.9985999999999997</v>
      </c>
      <c r="Y42" s="66">
        <f t="shared" si="9"/>
        <v>33</v>
      </c>
      <c r="Z42" s="65">
        <f>VLOOKUP($A42,'Return Data'!$B$7:$R$1700,16,0)</f>
        <v>6.1898999999999997</v>
      </c>
      <c r="AA42" s="67">
        <f t="shared" si="10"/>
        <v>32</v>
      </c>
    </row>
    <row r="43" spans="1:27" x14ac:dyDescent="0.3">
      <c r="A43" s="63" t="s">
        <v>263</v>
      </c>
      <c r="B43" s="64">
        <f>VLOOKUP($A43,'Return Data'!$B$7:$R$1700,3,0)</f>
        <v>44041</v>
      </c>
      <c r="C43" s="65">
        <f>VLOOKUP($A43,'Return Data'!$B$7:$R$1700,4,0)</f>
        <v>1925.0081</v>
      </c>
      <c r="D43" s="65">
        <f>VLOOKUP($A43,'Return Data'!$B$7:$R$1700,5,0)</f>
        <v>2.7761</v>
      </c>
      <c r="E43" s="66">
        <f t="shared" si="0"/>
        <v>23</v>
      </c>
      <c r="F43" s="65">
        <f>VLOOKUP($A43,'Return Data'!$B$7:$R$1700,6,0)</f>
        <v>2.4781</v>
      </c>
      <c r="G43" s="66">
        <f t="shared" si="1"/>
        <v>20</v>
      </c>
      <c r="H43" s="65">
        <f>VLOOKUP($A43,'Return Data'!$B$7:$R$1700,7,0)</f>
        <v>2.859</v>
      </c>
      <c r="I43" s="66">
        <f t="shared" si="2"/>
        <v>19</v>
      </c>
      <c r="J43" s="65">
        <f>VLOOKUP($A43,'Return Data'!$B$7:$R$1700,8,0)</f>
        <v>3.0373999999999999</v>
      </c>
      <c r="K43" s="66">
        <f t="shared" si="3"/>
        <v>6</v>
      </c>
      <c r="L43" s="65">
        <f>VLOOKUP($A43,'Return Data'!$B$7:$R$1700,9,0)</f>
        <v>3.0882000000000001</v>
      </c>
      <c r="M43" s="66">
        <f t="shared" si="4"/>
        <v>22</v>
      </c>
      <c r="N43" s="65">
        <f>VLOOKUP($A43,'Return Data'!$B$7:$R$1700,10,0)</f>
        <v>3.9923000000000002</v>
      </c>
      <c r="O43" s="66">
        <f t="shared" si="5"/>
        <v>9</v>
      </c>
      <c r="P43" s="65">
        <f>VLOOKUP($A43,'Return Data'!$B$7:$R$1700,11,0)</f>
        <v>5.0499000000000001</v>
      </c>
      <c r="Q43" s="66">
        <f t="shared" si="6"/>
        <v>3</v>
      </c>
      <c r="R43" s="65">
        <f>VLOOKUP($A43,'Return Data'!$B$7:$R$1700,12,0)</f>
        <v>5.1138000000000003</v>
      </c>
      <c r="S43" s="66">
        <f t="shared" si="7"/>
        <v>4</v>
      </c>
      <c r="T43" s="65">
        <f>VLOOKUP($A43,'Return Data'!$B$7:$R$1700,13,0)</f>
        <v>5.2801</v>
      </c>
      <c r="U43" s="66">
        <f t="shared" si="8"/>
        <v>10</v>
      </c>
      <c r="V43" s="65">
        <f>VLOOKUP($A43,'Return Data'!$B$7:$R$1700,17,0)</f>
        <v>4.3754999999999997</v>
      </c>
      <c r="W43" s="66">
        <f t="shared" si="8"/>
        <v>34</v>
      </c>
      <c r="X43" s="65">
        <f>VLOOKUP($A43,'Return Data'!$B$7:$R$1700,14,0)</f>
        <v>5.2117000000000004</v>
      </c>
      <c r="Y43" s="66">
        <f t="shared" si="9"/>
        <v>32</v>
      </c>
      <c r="Z43" s="65">
        <f>VLOOKUP($A43,'Return Data'!$B$7:$R$1700,16,0)</f>
        <v>7.4359000000000002</v>
      </c>
      <c r="AA43" s="67">
        <f t="shared" si="10"/>
        <v>16</v>
      </c>
    </row>
    <row r="44" spans="1:27" x14ac:dyDescent="0.3">
      <c r="A44" s="63" t="s">
        <v>264</v>
      </c>
      <c r="B44" s="64">
        <f>VLOOKUP($A44,'Return Data'!$B$7:$R$1700,3,0)</f>
        <v>44041</v>
      </c>
      <c r="C44" s="65">
        <f>VLOOKUP($A44,'Return Data'!$B$7:$R$1700,4,0)</f>
        <v>3283.1107999999999</v>
      </c>
      <c r="D44" s="65">
        <f>VLOOKUP($A44,'Return Data'!$B$7:$R$1700,5,0)</f>
        <v>2.585</v>
      </c>
      <c r="E44" s="66">
        <f t="shared" si="0"/>
        <v>30</v>
      </c>
      <c r="F44" s="65">
        <f>VLOOKUP($A44,'Return Data'!$B$7:$R$1700,6,0)</f>
        <v>2.3473999999999999</v>
      </c>
      <c r="G44" s="66">
        <f t="shared" si="1"/>
        <v>30</v>
      </c>
      <c r="H44" s="65">
        <f>VLOOKUP($A44,'Return Data'!$B$7:$R$1700,7,0)</f>
        <v>2.7511000000000001</v>
      </c>
      <c r="I44" s="66">
        <f t="shared" si="2"/>
        <v>28</v>
      </c>
      <c r="J44" s="65">
        <f>VLOOKUP($A44,'Return Data'!$B$7:$R$1700,8,0)</f>
        <v>2.8496000000000001</v>
      </c>
      <c r="K44" s="66">
        <f t="shared" si="3"/>
        <v>26</v>
      </c>
      <c r="L44" s="65">
        <f>VLOOKUP($A44,'Return Data'!$B$7:$R$1700,9,0)</f>
        <v>3.1503000000000001</v>
      </c>
      <c r="M44" s="66">
        <f t="shared" si="4"/>
        <v>13</v>
      </c>
      <c r="N44" s="65">
        <f>VLOOKUP($A44,'Return Data'!$B$7:$R$1700,10,0)</f>
        <v>3.9826999999999999</v>
      </c>
      <c r="O44" s="66">
        <f t="shared" si="5"/>
        <v>10</v>
      </c>
      <c r="P44" s="65">
        <f>VLOOKUP($A44,'Return Data'!$B$7:$R$1700,11,0)</f>
        <v>4.7961</v>
      </c>
      <c r="Q44" s="66">
        <f t="shared" si="6"/>
        <v>15</v>
      </c>
      <c r="R44" s="65">
        <f>VLOOKUP($A44,'Return Data'!$B$7:$R$1700,12,0)</f>
        <v>4.9363000000000001</v>
      </c>
      <c r="S44" s="66">
        <f t="shared" si="7"/>
        <v>14</v>
      </c>
      <c r="T44" s="65">
        <f>VLOOKUP($A44,'Return Data'!$B$7:$R$1700,13,0)</f>
        <v>5.1969000000000003</v>
      </c>
      <c r="U44" s="66">
        <f t="shared" si="8"/>
        <v>16</v>
      </c>
      <c r="V44" s="65">
        <f>VLOOKUP($A44,'Return Data'!$B$7:$R$1700,17,0)</f>
        <v>6.3230000000000004</v>
      </c>
      <c r="W44" s="66">
        <f t="shared" si="8"/>
        <v>10</v>
      </c>
      <c r="X44" s="65">
        <f>VLOOKUP($A44,'Return Data'!$B$7:$R$1700,14,0)</f>
        <v>6.5449999999999999</v>
      </c>
      <c r="Y44" s="66">
        <f t="shared" si="9"/>
        <v>10</v>
      </c>
      <c r="Z44" s="65">
        <f>VLOOKUP($A44,'Return Data'!$B$7:$R$1700,16,0)</f>
        <v>7.2596999999999996</v>
      </c>
      <c r="AA44" s="67">
        <f t="shared" si="10"/>
        <v>22</v>
      </c>
    </row>
    <row r="45" spans="1:27" x14ac:dyDescent="0.3">
      <c r="A45" s="63" t="s">
        <v>265</v>
      </c>
      <c r="B45" s="64">
        <f>VLOOKUP($A45,'Return Data'!$B$7:$R$1700,3,0)</f>
        <v>44041</v>
      </c>
      <c r="C45" s="65">
        <f>VLOOKUP($A45,'Return Data'!$B$7:$R$1700,4,0)</f>
        <v>1088.674</v>
      </c>
      <c r="D45" s="65">
        <f>VLOOKUP($A45,'Return Data'!$B$7:$R$1700,5,0)</f>
        <v>1.4618</v>
      </c>
      <c r="E45" s="66">
        <f t="shared" si="0"/>
        <v>38</v>
      </c>
      <c r="F45" s="65">
        <f>VLOOKUP($A45,'Return Data'!$B$7:$R$1700,6,0)</f>
        <v>1.9527000000000001</v>
      </c>
      <c r="G45" s="66">
        <f t="shared" si="1"/>
        <v>38</v>
      </c>
      <c r="H45" s="65">
        <f>VLOOKUP($A45,'Return Data'!$B$7:$R$1700,7,0)</f>
        <v>2.4754999999999998</v>
      </c>
      <c r="I45" s="66">
        <f t="shared" si="2"/>
        <v>38</v>
      </c>
      <c r="J45" s="65">
        <f>VLOOKUP($A45,'Return Data'!$B$7:$R$1700,8,0)</f>
        <v>2.5411999999999999</v>
      </c>
      <c r="K45" s="66">
        <f t="shared" si="3"/>
        <v>38</v>
      </c>
      <c r="L45" s="65">
        <f>VLOOKUP($A45,'Return Data'!$B$7:$R$1700,9,0)</f>
        <v>2.7267999999999999</v>
      </c>
      <c r="M45" s="66">
        <f t="shared" si="4"/>
        <v>37</v>
      </c>
      <c r="N45" s="65">
        <f>VLOOKUP($A45,'Return Data'!$B$7:$R$1700,10,0)</f>
        <v>3.0847000000000002</v>
      </c>
      <c r="O45" s="66">
        <f t="shared" si="5"/>
        <v>35</v>
      </c>
      <c r="P45" s="65">
        <f>VLOOKUP($A45,'Return Data'!$B$7:$R$1700,11,0)</f>
        <v>3.8773</v>
      </c>
      <c r="Q45" s="66">
        <f t="shared" si="6"/>
        <v>33</v>
      </c>
      <c r="R45" s="65">
        <f>VLOOKUP($A45,'Return Data'!$B$7:$R$1700,12,0)</f>
        <v>4.3178000000000001</v>
      </c>
      <c r="S45" s="66">
        <f t="shared" si="7"/>
        <v>30</v>
      </c>
      <c r="T45" s="65">
        <f>VLOOKUP($A45,'Return Data'!$B$7:$R$1700,13,0)</f>
        <v>4.8041</v>
      </c>
      <c r="U45" s="66">
        <f t="shared" si="8"/>
        <v>29</v>
      </c>
      <c r="V45" s="65"/>
      <c r="W45" s="66"/>
      <c r="X45" s="65"/>
      <c r="Y45" s="66"/>
      <c r="Z45" s="65">
        <f>VLOOKUP($A45,'Return Data'!$B$7:$R$1700,16,0)</f>
        <v>5.6794000000000002</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2.9504131578947361</v>
      </c>
      <c r="E47" s="65"/>
      <c r="F47" s="75">
        <f>AVERAGE(F8:F45)</f>
        <v>2.6112421052631576</v>
      </c>
      <c r="G47" s="65"/>
      <c r="H47" s="75">
        <f>AVERAGE(H8:H45)</f>
        <v>2.942507894736841</v>
      </c>
      <c r="I47" s="65"/>
      <c r="J47" s="75">
        <f>AVERAGE(J8:J45)</f>
        <v>2.9670157894736837</v>
      </c>
      <c r="K47" s="65"/>
      <c r="L47" s="75">
        <f>AVERAGE(L8:L45)</f>
        <v>3.177510526315789</v>
      </c>
      <c r="M47" s="65"/>
      <c r="N47" s="75">
        <f>AVERAGE(N8:N45)</f>
        <v>3.7205184210526312</v>
      </c>
      <c r="O47" s="65"/>
      <c r="P47" s="75">
        <f>AVERAGE(P8:P45)</f>
        <v>4.540178947368422</v>
      </c>
      <c r="Q47" s="65"/>
      <c r="R47" s="75">
        <f>AVERAGE(R8:R45)</f>
        <v>4.7469921052631578</v>
      </c>
      <c r="S47" s="65"/>
      <c r="T47" s="75">
        <f>AVERAGE(T8:T45)</f>
        <v>5.0246131578947368</v>
      </c>
      <c r="U47" s="65"/>
      <c r="V47" s="75">
        <f>AVERAGE(V8:V45)</f>
        <v>5.9756714285714301</v>
      </c>
      <c r="W47" s="65"/>
      <c r="X47" s="75">
        <f>AVERAGE(X8:X45)</f>
        <v>6.2813147058823509</v>
      </c>
      <c r="Y47" s="65"/>
      <c r="Z47" s="75">
        <f>AVERAGE(Z8:Z45)</f>
        <v>7.0087105263157898</v>
      </c>
      <c r="AA47" s="76"/>
    </row>
    <row r="48" spans="1:27" x14ac:dyDescent="0.3">
      <c r="A48" s="73" t="s">
        <v>28</v>
      </c>
      <c r="B48" s="74"/>
      <c r="C48" s="74"/>
      <c r="D48" s="75">
        <f>MIN(D8:D45)</f>
        <v>1.4618</v>
      </c>
      <c r="E48" s="65"/>
      <c r="F48" s="75">
        <f>MIN(F8:F45)</f>
        <v>1.9527000000000001</v>
      </c>
      <c r="G48" s="65"/>
      <c r="H48" s="75">
        <f>MIN(H8:H45)</f>
        <v>2.4754999999999998</v>
      </c>
      <c r="I48" s="65"/>
      <c r="J48" s="75">
        <f>MIN(J8:J45)</f>
        <v>2.5411999999999999</v>
      </c>
      <c r="K48" s="65"/>
      <c r="L48" s="75">
        <f>MIN(L8:L45)</f>
        <v>2.6770999999999998</v>
      </c>
      <c r="M48" s="65"/>
      <c r="N48" s="75">
        <f>MIN(N8:N45)</f>
        <v>2.78</v>
      </c>
      <c r="O48" s="65"/>
      <c r="P48" s="75">
        <f>MIN(P8:P45)</f>
        <v>3.2746</v>
      </c>
      <c r="Q48" s="65"/>
      <c r="R48" s="75">
        <f>MIN(R8:R45)</f>
        <v>3.7141999999999999</v>
      </c>
      <c r="S48" s="65"/>
      <c r="T48" s="75">
        <f>MIN(T8:T45)</f>
        <v>3.9984999999999999</v>
      </c>
      <c r="U48" s="65"/>
      <c r="V48" s="75">
        <f>MIN(V8:V45)</f>
        <v>1.2579</v>
      </c>
      <c r="W48" s="65"/>
      <c r="X48" s="75">
        <f>MIN(X8:X45)</f>
        <v>3.1461000000000001</v>
      </c>
      <c r="Y48" s="65"/>
      <c r="Z48" s="75">
        <f>MIN(Z8:Z45)</f>
        <v>4.3689999999999998</v>
      </c>
      <c r="AA48" s="76"/>
    </row>
    <row r="49" spans="1:27" ht="15" thickBot="1" x14ac:dyDescent="0.35">
      <c r="A49" s="77" t="s">
        <v>29</v>
      </c>
      <c r="B49" s="78"/>
      <c r="C49" s="78"/>
      <c r="D49" s="79">
        <f>MAX(D8:D45)</f>
        <v>5.7396000000000003</v>
      </c>
      <c r="E49" s="95"/>
      <c r="F49" s="79">
        <f>MAX(F8:F45)</f>
        <v>5.4165000000000001</v>
      </c>
      <c r="G49" s="95"/>
      <c r="H49" s="79">
        <f>MAX(H8:H45)</f>
        <v>5.5342000000000002</v>
      </c>
      <c r="I49" s="95"/>
      <c r="J49" s="79">
        <f>MAX(J8:J45)</f>
        <v>5.7390999999999996</v>
      </c>
      <c r="K49" s="95"/>
      <c r="L49" s="79">
        <f>MAX(L8:L45)</f>
        <v>5.452</v>
      </c>
      <c r="M49" s="95"/>
      <c r="N49" s="79">
        <f>MAX(N8:N45)</f>
        <v>4.6712999999999996</v>
      </c>
      <c r="O49" s="95"/>
      <c r="P49" s="79">
        <f>MAX(P8:P45)</f>
        <v>5.2648999999999999</v>
      </c>
      <c r="Q49" s="95"/>
      <c r="R49" s="79">
        <f>MAX(R8:R45)</f>
        <v>5.4100999999999999</v>
      </c>
      <c r="S49" s="95"/>
      <c r="T49" s="79">
        <f>MAX(T8:T45)</f>
        <v>5.7542</v>
      </c>
      <c r="U49" s="95"/>
      <c r="V49" s="79">
        <f>MAX(V8:V45)</f>
        <v>6.6429</v>
      </c>
      <c r="W49" s="95"/>
      <c r="X49" s="79">
        <f>MAX(X8:X45)</f>
        <v>6.6589999999999998</v>
      </c>
      <c r="Y49" s="95"/>
      <c r="Z49" s="79">
        <f>MAX(Z8:Z45)</f>
        <v>8.0393000000000008</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0"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44041</v>
      </c>
      <c r="E7" s="172">
        <v>696.39</v>
      </c>
      <c r="F7" s="172">
        <v>-0.42749999999999999</v>
      </c>
      <c r="G7" s="172">
        <v>7.3300000000000004E-2</v>
      </c>
      <c r="H7" s="172">
        <v>0.53559999999999997</v>
      </c>
      <c r="I7" s="172">
        <v>3.6772999999999998</v>
      </c>
      <c r="J7" s="172">
        <v>5.968</v>
      </c>
      <c r="K7" s="172">
        <v>11.4902</v>
      </c>
      <c r="L7" s="172">
        <v>-9.4138999999999999</v>
      </c>
      <c r="M7" s="172">
        <v>-8.0151000000000003</v>
      </c>
      <c r="N7" s="172">
        <v>-4.5007999999999999</v>
      </c>
      <c r="O7" s="172">
        <v>-1.4756</v>
      </c>
      <c r="P7" s="172">
        <v>4.1205999999999996</v>
      </c>
      <c r="Q7" s="172">
        <v>18.1189</v>
      </c>
      <c r="R7" s="172">
        <v>-4.1832000000000003</v>
      </c>
    </row>
    <row r="8" spans="1:18" x14ac:dyDescent="0.3">
      <c r="A8" s="168" t="s">
        <v>480</v>
      </c>
      <c r="B8" s="168" t="s">
        <v>482</v>
      </c>
      <c r="C8" s="168">
        <v>120517</v>
      </c>
      <c r="D8" s="171">
        <v>44041</v>
      </c>
      <c r="E8" s="172">
        <v>750.23</v>
      </c>
      <c r="F8" s="172">
        <v>-0.42599999999999999</v>
      </c>
      <c r="G8" s="172">
        <v>8.2699999999999996E-2</v>
      </c>
      <c r="H8" s="172">
        <v>0.54949999999999999</v>
      </c>
      <c r="I8" s="172">
        <v>3.7088999999999999</v>
      </c>
      <c r="J8" s="172">
        <v>6.0396000000000001</v>
      </c>
      <c r="K8" s="172">
        <v>11.7195</v>
      </c>
      <c r="L8" s="172">
        <v>-9.0640999999999998</v>
      </c>
      <c r="M8" s="172">
        <v>-7.4623999999999997</v>
      </c>
      <c r="N8" s="172">
        <v>-3.7820999999999998</v>
      </c>
      <c r="O8" s="172">
        <v>-0.51919999999999999</v>
      </c>
      <c r="P8" s="172">
        <v>5.2352999999999996</v>
      </c>
      <c r="Q8" s="172">
        <v>10.629899999999999</v>
      </c>
      <c r="R8" s="172">
        <v>-3.4036</v>
      </c>
    </row>
    <row r="9" spans="1:18" x14ac:dyDescent="0.3">
      <c r="A9" s="168" t="s">
        <v>480</v>
      </c>
      <c r="B9" s="168" t="s">
        <v>483</v>
      </c>
      <c r="C9" s="168">
        <v>144394</v>
      </c>
      <c r="D9" s="171">
        <v>44041</v>
      </c>
      <c r="E9" s="172">
        <v>10.99</v>
      </c>
      <c r="F9" s="172">
        <v>-9.0899999999999995E-2</v>
      </c>
      <c r="G9" s="172">
        <v>0.45700000000000002</v>
      </c>
      <c r="H9" s="172">
        <v>0.91830000000000001</v>
      </c>
      <c r="I9" s="172">
        <v>3.0956999999999999</v>
      </c>
      <c r="J9" s="172">
        <v>5.6730999999999998</v>
      </c>
      <c r="K9" s="172">
        <v>12.028499999999999</v>
      </c>
      <c r="L9" s="172">
        <v>-5.5842000000000001</v>
      </c>
      <c r="M9" s="172">
        <v>-3.0863999999999998</v>
      </c>
      <c r="N9" s="172">
        <v>7.0106999999999999</v>
      </c>
      <c r="O9" s="172"/>
      <c r="P9" s="172"/>
      <c r="Q9" s="172">
        <v>4.9019000000000004</v>
      </c>
      <c r="R9" s="172"/>
    </row>
    <row r="10" spans="1:18" x14ac:dyDescent="0.3">
      <c r="A10" s="168" t="s">
        <v>480</v>
      </c>
      <c r="B10" s="168" t="s">
        <v>484</v>
      </c>
      <c r="C10" s="168">
        <v>144393</v>
      </c>
      <c r="D10" s="171">
        <v>44041</v>
      </c>
      <c r="E10" s="172">
        <v>10.66</v>
      </c>
      <c r="F10" s="172">
        <v>-0.18729999999999999</v>
      </c>
      <c r="G10" s="172">
        <v>0.37659999999999999</v>
      </c>
      <c r="H10" s="172">
        <v>0.85150000000000003</v>
      </c>
      <c r="I10" s="172">
        <v>2.9952000000000001</v>
      </c>
      <c r="J10" s="172">
        <v>5.5446</v>
      </c>
      <c r="K10" s="172">
        <v>11.622999999999999</v>
      </c>
      <c r="L10" s="172">
        <v>-6.2445000000000004</v>
      </c>
      <c r="M10" s="172">
        <v>-4.0503999999999998</v>
      </c>
      <c r="N10" s="172">
        <v>5.5446</v>
      </c>
      <c r="O10" s="172"/>
      <c r="P10" s="172"/>
      <c r="Q10" s="172">
        <v>3.2930999999999999</v>
      </c>
      <c r="R10" s="172"/>
    </row>
    <row r="11" spans="1:18" x14ac:dyDescent="0.3">
      <c r="A11" s="168" t="s">
        <v>480</v>
      </c>
      <c r="B11" s="168" t="s">
        <v>485</v>
      </c>
      <c r="C11" s="168">
        <v>101912</v>
      </c>
      <c r="D11" s="171">
        <v>44041</v>
      </c>
      <c r="E11" s="172">
        <v>53.69</v>
      </c>
      <c r="F11" s="172">
        <v>-0.64770000000000005</v>
      </c>
      <c r="G11" s="172">
        <v>-0.3896</v>
      </c>
      <c r="H11" s="172">
        <v>9.3200000000000005E-2</v>
      </c>
      <c r="I11" s="172">
        <v>4.0301999999999998</v>
      </c>
      <c r="J11" s="172">
        <v>7.0587999999999997</v>
      </c>
      <c r="K11" s="172">
        <v>12.9602</v>
      </c>
      <c r="L11" s="172">
        <v>-5.8400999999999996</v>
      </c>
      <c r="M11" s="172">
        <v>-2.1326999999999998</v>
      </c>
      <c r="N11" s="172">
        <v>0.80740000000000001</v>
      </c>
      <c r="O11" s="172">
        <v>-5.57E-2</v>
      </c>
      <c r="P11" s="172">
        <v>4.0849000000000002</v>
      </c>
      <c r="Q11" s="172">
        <v>10.4621</v>
      </c>
      <c r="R11" s="172">
        <v>-2.5339999999999998</v>
      </c>
    </row>
    <row r="12" spans="1:18" x14ac:dyDescent="0.3">
      <c r="A12" s="168" t="s">
        <v>480</v>
      </c>
      <c r="B12" s="168" t="s">
        <v>486</v>
      </c>
      <c r="C12" s="168">
        <v>119326</v>
      </c>
      <c r="D12" s="171">
        <v>44041</v>
      </c>
      <c r="E12" s="172">
        <v>58.32</v>
      </c>
      <c r="F12" s="172">
        <v>-0.64739999999999998</v>
      </c>
      <c r="G12" s="172">
        <v>-0.39279999999999998</v>
      </c>
      <c r="H12" s="172">
        <v>0.10299999999999999</v>
      </c>
      <c r="I12" s="172">
        <v>4.05</v>
      </c>
      <c r="J12" s="172">
        <v>7.1074000000000002</v>
      </c>
      <c r="K12" s="172">
        <v>13.110900000000001</v>
      </c>
      <c r="L12" s="172">
        <v>-5.5547000000000004</v>
      </c>
      <c r="M12" s="172">
        <v>-1.6692</v>
      </c>
      <c r="N12" s="172">
        <v>1.4966999999999999</v>
      </c>
      <c r="O12" s="172">
        <v>1.0426</v>
      </c>
      <c r="P12" s="172">
        <v>5.2930999999999999</v>
      </c>
      <c r="Q12" s="172">
        <v>9.0678000000000001</v>
      </c>
      <c r="R12" s="172">
        <v>-1.6812</v>
      </c>
    </row>
    <row r="13" spans="1:18" x14ac:dyDescent="0.3">
      <c r="A13" s="168" t="s">
        <v>480</v>
      </c>
      <c r="B13" s="168" t="s">
        <v>487</v>
      </c>
      <c r="C13" s="168">
        <v>141006</v>
      </c>
      <c r="D13" s="171">
        <v>44041</v>
      </c>
      <c r="E13" s="172">
        <v>13.5532</v>
      </c>
      <c r="F13" s="172">
        <v>-0.32869999999999999</v>
      </c>
      <c r="G13" s="172">
        <v>0.16109999999999999</v>
      </c>
      <c r="H13" s="172">
        <v>-6.4199999999999993E-2</v>
      </c>
      <c r="I13" s="172">
        <v>3.4350999999999998</v>
      </c>
      <c r="J13" s="172">
        <v>6.4272999999999998</v>
      </c>
      <c r="K13" s="172">
        <v>11.1228</v>
      </c>
      <c r="L13" s="172">
        <v>-2.7077</v>
      </c>
      <c r="M13" s="172">
        <v>2.3555000000000001</v>
      </c>
      <c r="N13" s="172">
        <v>11.045400000000001</v>
      </c>
      <c r="O13" s="172">
        <v>8.7873000000000001</v>
      </c>
      <c r="P13" s="172"/>
      <c r="Q13" s="172">
        <v>9.6134000000000004</v>
      </c>
      <c r="R13" s="172">
        <v>8.5475999999999992</v>
      </c>
    </row>
    <row r="14" spans="1:18" x14ac:dyDescent="0.3">
      <c r="A14" s="168" t="s">
        <v>480</v>
      </c>
      <c r="B14" s="168" t="s">
        <v>488</v>
      </c>
      <c r="C14" s="168">
        <v>141004</v>
      </c>
      <c r="D14" s="171">
        <v>44041</v>
      </c>
      <c r="E14" s="172">
        <v>12.8728</v>
      </c>
      <c r="F14" s="172">
        <v>-0.33289999999999997</v>
      </c>
      <c r="G14" s="172">
        <v>0.13919999999999999</v>
      </c>
      <c r="H14" s="172">
        <v>-9.6199999999999994E-2</v>
      </c>
      <c r="I14" s="172">
        <v>3.3694000000000002</v>
      </c>
      <c r="J14" s="172">
        <v>6.2409999999999997</v>
      </c>
      <c r="K14" s="172">
        <v>10.631</v>
      </c>
      <c r="L14" s="172">
        <v>-3.5015000000000001</v>
      </c>
      <c r="M14" s="172">
        <v>1.1153999999999999</v>
      </c>
      <c r="N14" s="172">
        <v>9.2692999999999994</v>
      </c>
      <c r="O14" s="172">
        <v>7.1101999999999999</v>
      </c>
      <c r="P14" s="172"/>
      <c r="Q14" s="172">
        <v>7.9221000000000004</v>
      </c>
      <c r="R14" s="172">
        <v>6.9122000000000003</v>
      </c>
    </row>
    <row r="15" spans="1:18" x14ac:dyDescent="0.3">
      <c r="A15" s="168" t="s">
        <v>480</v>
      </c>
      <c r="B15" s="168" t="s">
        <v>489</v>
      </c>
      <c r="C15" s="168">
        <v>139527</v>
      </c>
      <c r="D15" s="171">
        <v>44041</v>
      </c>
      <c r="E15" s="172">
        <v>12.54</v>
      </c>
      <c r="F15" s="172">
        <v>-0.15920000000000001</v>
      </c>
      <c r="G15" s="172">
        <v>0</v>
      </c>
      <c r="H15" s="172">
        <v>1.4562999999999999</v>
      </c>
      <c r="I15" s="172">
        <v>3.2099000000000002</v>
      </c>
      <c r="J15" s="172">
        <v>6.4516</v>
      </c>
      <c r="K15" s="172">
        <v>8.3838000000000008</v>
      </c>
      <c r="L15" s="172">
        <v>-5.9264999999999999</v>
      </c>
      <c r="M15" s="172">
        <v>2.3673000000000002</v>
      </c>
      <c r="N15" s="172">
        <v>10.9735</v>
      </c>
      <c r="O15" s="172">
        <v>0.18640000000000001</v>
      </c>
      <c r="P15" s="172"/>
      <c r="Q15" s="172">
        <v>5.7808999999999999</v>
      </c>
      <c r="R15" s="172">
        <v>-5.6047000000000002</v>
      </c>
    </row>
    <row r="16" spans="1:18" x14ac:dyDescent="0.3">
      <c r="A16" s="168" t="s">
        <v>480</v>
      </c>
      <c r="B16" s="168" t="s">
        <v>490</v>
      </c>
      <c r="C16" s="168">
        <v>139529</v>
      </c>
      <c r="D16" s="171">
        <v>44041</v>
      </c>
      <c r="E16" s="172">
        <v>12.11</v>
      </c>
      <c r="F16" s="172">
        <v>-8.2500000000000004E-2</v>
      </c>
      <c r="G16" s="172">
        <v>0</v>
      </c>
      <c r="H16" s="172">
        <v>1.5087999999999999</v>
      </c>
      <c r="I16" s="172">
        <v>3.1516000000000002</v>
      </c>
      <c r="J16" s="172">
        <v>6.3212999999999999</v>
      </c>
      <c r="K16" s="172">
        <v>8.125</v>
      </c>
      <c r="L16" s="172">
        <v>-6.3418000000000001</v>
      </c>
      <c r="M16" s="172">
        <v>1.6793</v>
      </c>
      <c r="N16" s="172">
        <v>10.0909</v>
      </c>
      <c r="O16" s="172">
        <v>-0.65080000000000005</v>
      </c>
      <c r="P16" s="172"/>
      <c r="Q16" s="172">
        <v>4.8684000000000003</v>
      </c>
      <c r="R16" s="172">
        <v>-6.4665999999999997</v>
      </c>
    </row>
    <row r="17" spans="1:18" x14ac:dyDescent="0.3">
      <c r="A17" s="168" t="s">
        <v>480</v>
      </c>
      <c r="B17" s="168" t="s">
        <v>491</v>
      </c>
      <c r="C17" s="168">
        <v>118272</v>
      </c>
      <c r="D17" s="171">
        <v>44041</v>
      </c>
      <c r="E17" s="172">
        <v>180.41</v>
      </c>
      <c r="F17" s="172">
        <v>-0.41949999999999998</v>
      </c>
      <c r="G17" s="172">
        <v>-7.7499999999999999E-2</v>
      </c>
      <c r="H17" s="172">
        <v>5.4999999999999997E-3</v>
      </c>
      <c r="I17" s="172">
        <v>3.0266999999999999</v>
      </c>
      <c r="J17" s="172">
        <v>4.9627999999999997</v>
      </c>
      <c r="K17" s="172">
        <v>9.9123000000000001</v>
      </c>
      <c r="L17" s="172">
        <v>-1.1884999999999999</v>
      </c>
      <c r="M17" s="172">
        <v>3.3631000000000002</v>
      </c>
      <c r="N17" s="172">
        <v>10.0732</v>
      </c>
      <c r="O17" s="172">
        <v>7.4741999999999997</v>
      </c>
      <c r="P17" s="172">
        <v>9.0593000000000004</v>
      </c>
      <c r="Q17" s="172">
        <v>12.955</v>
      </c>
      <c r="R17" s="172">
        <v>6.1706000000000003</v>
      </c>
    </row>
    <row r="18" spans="1:18" x14ac:dyDescent="0.3">
      <c r="A18" s="168" t="s">
        <v>480</v>
      </c>
      <c r="B18" s="168" t="s">
        <v>492</v>
      </c>
      <c r="C18" s="168">
        <v>106166</v>
      </c>
      <c r="D18" s="171">
        <v>44041</v>
      </c>
      <c r="E18" s="172">
        <v>169.01</v>
      </c>
      <c r="F18" s="172">
        <v>-0.42420000000000002</v>
      </c>
      <c r="G18" s="172">
        <v>-9.4600000000000004E-2</v>
      </c>
      <c r="H18" s="172">
        <v>-1.77E-2</v>
      </c>
      <c r="I18" s="172">
        <v>2.9794999999999998</v>
      </c>
      <c r="J18" s="172">
        <v>4.8643999999999998</v>
      </c>
      <c r="K18" s="172">
        <v>9.5831</v>
      </c>
      <c r="L18" s="172">
        <v>-1.7498</v>
      </c>
      <c r="M18" s="172">
        <v>2.4676</v>
      </c>
      <c r="N18" s="172">
        <v>8.7789999999999999</v>
      </c>
      <c r="O18" s="172">
        <v>6.1543000000000001</v>
      </c>
      <c r="P18" s="172">
        <v>7.7849000000000004</v>
      </c>
      <c r="Q18" s="172">
        <v>10.8256</v>
      </c>
      <c r="R18" s="172">
        <v>4.9405000000000001</v>
      </c>
    </row>
    <row r="19" spans="1:18" x14ac:dyDescent="0.3">
      <c r="A19" s="168" t="s">
        <v>480</v>
      </c>
      <c r="B19" s="168" t="s">
        <v>493</v>
      </c>
      <c r="C19" s="168">
        <v>119019</v>
      </c>
      <c r="D19" s="171">
        <v>44041</v>
      </c>
      <c r="E19" s="172">
        <v>168.68199999999999</v>
      </c>
      <c r="F19" s="172">
        <v>9.5500000000000002E-2</v>
      </c>
      <c r="G19" s="172">
        <v>5.2200000000000003E-2</v>
      </c>
      <c r="H19" s="172">
        <v>-0.2218</v>
      </c>
      <c r="I19" s="172">
        <v>2.488</v>
      </c>
      <c r="J19" s="172">
        <v>3.89</v>
      </c>
      <c r="K19" s="172">
        <v>10.3146</v>
      </c>
      <c r="L19" s="172">
        <v>-5.9408000000000003</v>
      </c>
      <c r="M19" s="172">
        <v>-1.8851</v>
      </c>
      <c r="N19" s="172">
        <v>6.8384999999999998</v>
      </c>
      <c r="O19" s="172">
        <v>5.0469999999999997</v>
      </c>
      <c r="P19" s="172">
        <v>8.2060999999999993</v>
      </c>
      <c r="Q19" s="172">
        <v>11.8314</v>
      </c>
      <c r="R19" s="172">
        <v>3.9504999999999999</v>
      </c>
    </row>
    <row r="20" spans="1:18" x14ac:dyDescent="0.3">
      <c r="A20" s="168" t="s">
        <v>480</v>
      </c>
      <c r="B20" s="168" t="s">
        <v>494</v>
      </c>
      <c r="C20" s="168">
        <v>100081</v>
      </c>
      <c r="D20" s="171">
        <v>44041</v>
      </c>
      <c r="E20" s="172">
        <v>157.92500000000001</v>
      </c>
      <c r="F20" s="172">
        <v>9.3200000000000005E-2</v>
      </c>
      <c r="G20" s="172">
        <v>3.8600000000000002E-2</v>
      </c>
      <c r="H20" s="172">
        <v>-0.2407</v>
      </c>
      <c r="I20" s="172">
        <v>2.4496000000000002</v>
      </c>
      <c r="J20" s="172">
        <v>3.8071999999999999</v>
      </c>
      <c r="K20" s="172">
        <v>10.044600000000001</v>
      </c>
      <c r="L20" s="172">
        <v>-6.3853999999999997</v>
      </c>
      <c r="M20" s="172">
        <v>-2.5804</v>
      </c>
      <c r="N20" s="172">
        <v>5.8095999999999997</v>
      </c>
      <c r="O20" s="172">
        <v>3.9607000000000001</v>
      </c>
      <c r="P20" s="172">
        <v>7.1119000000000003</v>
      </c>
      <c r="Q20" s="172">
        <v>13.9095</v>
      </c>
      <c r="R20" s="172">
        <v>2.9226000000000001</v>
      </c>
    </row>
    <row r="21" spans="1:18" x14ac:dyDescent="0.3">
      <c r="A21" s="168" t="s">
        <v>480</v>
      </c>
      <c r="B21" s="168" t="s">
        <v>495</v>
      </c>
      <c r="C21" s="168">
        <v>118624</v>
      </c>
      <c r="D21" s="171">
        <v>44041</v>
      </c>
      <c r="E21" s="172">
        <v>26.56</v>
      </c>
      <c r="F21" s="172">
        <v>-0.26290000000000002</v>
      </c>
      <c r="G21" s="172">
        <v>-0.22539999999999999</v>
      </c>
      <c r="H21" s="172">
        <v>0</v>
      </c>
      <c r="I21" s="172">
        <v>3.3864999999999998</v>
      </c>
      <c r="J21" s="172">
        <v>4.8973000000000004</v>
      </c>
      <c r="K21" s="172">
        <v>10.070499999999999</v>
      </c>
      <c r="L21" s="172">
        <v>-6.8723999999999998</v>
      </c>
      <c r="M21" s="172">
        <v>-2.4247000000000001</v>
      </c>
      <c r="N21" s="172">
        <v>2.7864</v>
      </c>
      <c r="O21" s="172">
        <v>3.8197999999999999</v>
      </c>
      <c r="P21" s="172">
        <v>5.7992999999999997</v>
      </c>
      <c r="Q21" s="172">
        <v>10.055400000000001</v>
      </c>
      <c r="R21" s="172">
        <v>1.6132</v>
      </c>
    </row>
    <row r="22" spans="1:18" x14ac:dyDescent="0.3">
      <c r="A22" s="168" t="s">
        <v>480</v>
      </c>
      <c r="B22" s="168" t="s">
        <v>496</v>
      </c>
      <c r="C22" s="168">
        <v>112108</v>
      </c>
      <c r="D22" s="171">
        <v>44041</v>
      </c>
      <c r="E22" s="172">
        <v>25.21</v>
      </c>
      <c r="F22" s="172">
        <v>-0.27689999999999998</v>
      </c>
      <c r="G22" s="172">
        <v>-0.27689999999999998</v>
      </c>
      <c r="H22" s="172">
        <v>-3.9699999999999999E-2</v>
      </c>
      <c r="I22" s="172">
        <v>3.3197000000000001</v>
      </c>
      <c r="J22" s="172">
        <v>4.7362000000000002</v>
      </c>
      <c r="K22" s="172">
        <v>9.5610999999999997</v>
      </c>
      <c r="L22" s="172">
        <v>-7.5202</v>
      </c>
      <c r="M22" s="172">
        <v>-3.5577999999999999</v>
      </c>
      <c r="N22" s="172">
        <v>1.2450000000000001</v>
      </c>
      <c r="O22" s="172">
        <v>2.6122000000000001</v>
      </c>
      <c r="P22" s="172">
        <v>4.8491999999999997</v>
      </c>
      <c r="Q22" s="172">
        <v>8.7921999999999993</v>
      </c>
      <c r="R22" s="172">
        <v>0.218</v>
      </c>
    </row>
    <row r="23" spans="1:18" x14ac:dyDescent="0.3">
      <c r="A23" s="168" t="s">
        <v>480</v>
      </c>
      <c r="B23" s="168" t="s">
        <v>497</v>
      </c>
      <c r="C23" s="168">
        <v>143163</v>
      </c>
      <c r="D23" s="171">
        <v>44041</v>
      </c>
      <c r="E23" s="172">
        <v>10.5723</v>
      </c>
      <c r="F23" s="172">
        <v>-0.34310000000000002</v>
      </c>
      <c r="G23" s="172">
        <v>-2.3599999999999999E-2</v>
      </c>
      <c r="H23" s="172">
        <v>0.1734</v>
      </c>
      <c r="I23" s="172">
        <v>2.9384999999999999</v>
      </c>
      <c r="J23" s="172">
        <v>3.8067000000000002</v>
      </c>
      <c r="K23" s="172">
        <v>10.678100000000001</v>
      </c>
      <c r="L23" s="172">
        <v>-7.8385999999999996</v>
      </c>
      <c r="M23" s="172">
        <v>-4.7385999999999999</v>
      </c>
      <c r="N23" s="172">
        <v>1.3886000000000001</v>
      </c>
      <c r="O23" s="172"/>
      <c r="P23" s="172"/>
      <c r="Q23" s="172">
        <v>2.5049999999999999</v>
      </c>
      <c r="R23" s="172">
        <v>1.5447</v>
      </c>
    </row>
    <row r="24" spans="1:18" x14ac:dyDescent="0.3">
      <c r="A24" s="168" t="s">
        <v>480</v>
      </c>
      <c r="B24" s="168" t="s">
        <v>498</v>
      </c>
      <c r="C24" s="168">
        <v>143162</v>
      </c>
      <c r="D24" s="171">
        <v>44041</v>
      </c>
      <c r="E24" s="172">
        <v>10.1807</v>
      </c>
      <c r="F24" s="172">
        <v>-0.34849999999999998</v>
      </c>
      <c r="G24" s="172">
        <v>-5.11E-2</v>
      </c>
      <c r="H24" s="172">
        <v>0.13469999999999999</v>
      </c>
      <c r="I24" s="172">
        <v>2.8593000000000002</v>
      </c>
      <c r="J24" s="172">
        <v>3.6393</v>
      </c>
      <c r="K24" s="172">
        <v>10.1843</v>
      </c>
      <c r="L24" s="172">
        <v>-8.5785</v>
      </c>
      <c r="M24" s="172">
        <v>-5.8859000000000004</v>
      </c>
      <c r="N24" s="172">
        <v>-0.29580000000000001</v>
      </c>
      <c r="O24" s="172"/>
      <c r="P24" s="172"/>
      <c r="Q24" s="172">
        <v>0.7994</v>
      </c>
      <c r="R24" s="172">
        <v>-0.20580000000000001</v>
      </c>
    </row>
    <row r="25" spans="1:18" x14ac:dyDescent="0.3">
      <c r="A25" s="168" t="s">
        <v>480</v>
      </c>
      <c r="B25" s="168" t="s">
        <v>499</v>
      </c>
      <c r="C25" s="168">
        <v>100550</v>
      </c>
      <c r="D25" s="171">
        <v>44041</v>
      </c>
      <c r="E25" s="172">
        <v>116.0313</v>
      </c>
      <c r="F25" s="172">
        <v>4.5400000000000003E-2</v>
      </c>
      <c r="G25" s="172">
        <v>8.6900000000000005E-2</v>
      </c>
      <c r="H25" s="172">
        <v>-0.57689999999999997</v>
      </c>
      <c r="I25" s="172">
        <v>3.3066</v>
      </c>
      <c r="J25" s="172">
        <v>4.8815999999999997</v>
      </c>
      <c r="K25" s="172">
        <v>11.3512</v>
      </c>
      <c r="L25" s="172">
        <v>-7.9592000000000001</v>
      </c>
      <c r="M25" s="172">
        <v>-4.8573000000000004</v>
      </c>
      <c r="N25" s="172">
        <v>-1.0920000000000001</v>
      </c>
      <c r="O25" s="172">
        <v>1.4605999999999999</v>
      </c>
      <c r="P25" s="172">
        <v>4.6467000000000001</v>
      </c>
      <c r="Q25" s="172">
        <v>12.6043</v>
      </c>
      <c r="R25" s="172">
        <v>-0.1633</v>
      </c>
    </row>
    <row r="26" spans="1:18" x14ac:dyDescent="0.3">
      <c r="A26" s="168" t="s">
        <v>480</v>
      </c>
      <c r="B26" s="168" t="s">
        <v>500</v>
      </c>
      <c r="C26" s="168">
        <v>118546</v>
      </c>
      <c r="D26" s="171">
        <v>44041</v>
      </c>
      <c r="E26" s="172">
        <v>125.9478</v>
      </c>
      <c r="F26" s="172">
        <v>4.8000000000000001E-2</v>
      </c>
      <c r="G26" s="172">
        <v>0.10050000000000001</v>
      </c>
      <c r="H26" s="172">
        <v>-0.55800000000000005</v>
      </c>
      <c r="I26" s="172">
        <v>3.3460000000000001</v>
      </c>
      <c r="J26" s="172">
        <v>4.9675000000000002</v>
      </c>
      <c r="K26" s="172">
        <v>11.6296</v>
      </c>
      <c r="L26" s="172">
        <v>-7.5045999999999999</v>
      </c>
      <c r="M26" s="172">
        <v>-4.1344000000000003</v>
      </c>
      <c r="N26" s="172">
        <v>-7.3599999999999999E-2</v>
      </c>
      <c r="O26" s="172">
        <v>2.6373000000000002</v>
      </c>
      <c r="P26" s="172">
        <v>6.0119999999999996</v>
      </c>
      <c r="Q26" s="172">
        <v>11.5124</v>
      </c>
      <c r="R26" s="172">
        <v>0.91049999999999998</v>
      </c>
    </row>
    <row r="27" spans="1:18" x14ac:dyDescent="0.3">
      <c r="A27" s="168" t="s">
        <v>480</v>
      </c>
      <c r="B27" s="168" t="s">
        <v>501</v>
      </c>
      <c r="C27" s="168">
        <v>102948</v>
      </c>
      <c r="D27" s="171">
        <v>44041</v>
      </c>
      <c r="E27" s="172">
        <v>51.462000000000003</v>
      </c>
      <c r="F27" s="172">
        <v>-0.28100000000000003</v>
      </c>
      <c r="G27" s="172">
        <v>-0.68889999999999996</v>
      </c>
      <c r="H27" s="172">
        <v>-0.4526</v>
      </c>
      <c r="I27" s="172">
        <v>3.1446999999999998</v>
      </c>
      <c r="J27" s="172">
        <v>5.4614000000000003</v>
      </c>
      <c r="K27" s="172">
        <v>11.5611</v>
      </c>
      <c r="L27" s="172">
        <v>-7.6020000000000003</v>
      </c>
      <c r="M27" s="172">
        <v>-4.4752999999999998</v>
      </c>
      <c r="N27" s="172">
        <v>-2.3879999999999999</v>
      </c>
      <c r="O27" s="172">
        <v>-1.1577</v>
      </c>
      <c r="P27" s="172">
        <v>3.0489000000000002</v>
      </c>
      <c r="Q27" s="172">
        <v>11.2837</v>
      </c>
      <c r="R27" s="172">
        <v>-0.49370000000000003</v>
      </c>
    </row>
    <row r="28" spans="1:18" x14ac:dyDescent="0.3">
      <c r="A28" s="168" t="s">
        <v>480</v>
      </c>
      <c r="B28" s="168" t="s">
        <v>502</v>
      </c>
      <c r="C28" s="168"/>
      <c r="D28" s="171">
        <v>44041</v>
      </c>
      <c r="E28" s="172">
        <v>54.042999999999999</v>
      </c>
      <c r="F28" s="172">
        <v>-0.28050000000000003</v>
      </c>
      <c r="G28" s="172">
        <v>-0.68</v>
      </c>
      <c r="H28" s="172">
        <v>-0.4385</v>
      </c>
      <c r="I28" s="172">
        <v>3.1728999999999998</v>
      </c>
      <c r="J28" s="172">
        <v>5.5176999999999996</v>
      </c>
      <c r="K28" s="172">
        <v>11.7422</v>
      </c>
      <c r="L28" s="172">
        <v>-7.3082000000000003</v>
      </c>
      <c r="M28" s="172">
        <v>-4.0106000000000002</v>
      </c>
      <c r="N28" s="172">
        <v>-1.7704</v>
      </c>
      <c r="O28" s="172">
        <v>1.9552</v>
      </c>
      <c r="P28" s="172">
        <v>7.4211</v>
      </c>
      <c r="Q28" s="172">
        <v>12.5547</v>
      </c>
      <c r="R28" s="172">
        <v>0.24410000000000001</v>
      </c>
    </row>
    <row r="29" spans="1:18" x14ac:dyDescent="0.3">
      <c r="A29" s="168" t="s">
        <v>480</v>
      </c>
      <c r="B29" s="168" t="s">
        <v>503</v>
      </c>
      <c r="C29" s="168">
        <v>145228</v>
      </c>
      <c r="D29" s="171">
        <v>44041</v>
      </c>
      <c r="E29" s="172">
        <v>11.4048</v>
      </c>
      <c r="F29" s="172">
        <v>-0.40350000000000003</v>
      </c>
      <c r="G29" s="172">
        <v>0</v>
      </c>
      <c r="H29" s="172">
        <v>0.58209999999999995</v>
      </c>
      <c r="I29" s="172">
        <v>3.7450999999999999</v>
      </c>
      <c r="J29" s="172">
        <v>5.7763</v>
      </c>
      <c r="K29" s="172">
        <v>11.0962</v>
      </c>
      <c r="L29" s="172">
        <v>-3.6480000000000001</v>
      </c>
      <c r="M29" s="172">
        <v>1.5141</v>
      </c>
      <c r="N29" s="172">
        <v>6.3414000000000001</v>
      </c>
      <c r="O29" s="172"/>
      <c r="P29" s="172"/>
      <c r="Q29" s="172">
        <v>7.7098000000000004</v>
      </c>
      <c r="R29" s="172"/>
    </row>
    <row r="30" spans="1:18" x14ac:dyDescent="0.3">
      <c r="A30" s="168" t="s">
        <v>480</v>
      </c>
      <c r="B30" s="168" t="s">
        <v>504</v>
      </c>
      <c r="C30" s="168">
        <v>145227</v>
      </c>
      <c r="D30" s="171">
        <v>44041</v>
      </c>
      <c r="E30" s="172">
        <v>11.1281</v>
      </c>
      <c r="F30" s="172">
        <v>-0.40720000000000001</v>
      </c>
      <c r="G30" s="172">
        <v>-1.9800000000000002E-2</v>
      </c>
      <c r="H30" s="172">
        <v>0.55479999999999996</v>
      </c>
      <c r="I30" s="172">
        <v>3.6859999999999999</v>
      </c>
      <c r="J30" s="172">
        <v>5.6489000000000003</v>
      </c>
      <c r="K30" s="172">
        <v>10.693199999999999</v>
      </c>
      <c r="L30" s="172">
        <v>-4.3484999999999996</v>
      </c>
      <c r="M30" s="172">
        <v>0.41510000000000002</v>
      </c>
      <c r="N30" s="172">
        <v>4.8051000000000004</v>
      </c>
      <c r="O30" s="172"/>
      <c r="P30" s="172"/>
      <c r="Q30" s="172">
        <v>6.2255000000000003</v>
      </c>
      <c r="R30" s="172"/>
    </row>
    <row r="31" spans="1:18" x14ac:dyDescent="0.3">
      <c r="A31" s="168" t="s">
        <v>480</v>
      </c>
      <c r="B31" s="168" t="s">
        <v>505</v>
      </c>
      <c r="C31" s="168">
        <v>100356</v>
      </c>
      <c r="D31" s="171">
        <v>44041</v>
      </c>
      <c r="E31" s="172">
        <v>126.67</v>
      </c>
      <c r="F31" s="172">
        <v>3.95E-2</v>
      </c>
      <c r="G31" s="172">
        <v>-0.51049999999999995</v>
      </c>
      <c r="H31" s="172">
        <v>-0.66659999999999997</v>
      </c>
      <c r="I31" s="172">
        <v>1.9804999999999999</v>
      </c>
      <c r="J31" s="172">
        <v>3.2187000000000001</v>
      </c>
      <c r="K31" s="172">
        <v>10.958299999999999</v>
      </c>
      <c r="L31" s="172">
        <v>-9.5989000000000004</v>
      </c>
      <c r="M31" s="172">
        <v>-6.1216999999999997</v>
      </c>
      <c r="N31" s="172">
        <v>-4.0305999999999997</v>
      </c>
      <c r="O31" s="172">
        <v>1.4544999999999999</v>
      </c>
      <c r="P31" s="172">
        <v>6.3103999999999996</v>
      </c>
      <c r="Q31" s="172">
        <v>13.0158</v>
      </c>
      <c r="R31" s="172">
        <v>-0.18029999999999999</v>
      </c>
    </row>
    <row r="32" spans="1:18" x14ac:dyDescent="0.3">
      <c r="A32" s="168" t="s">
        <v>480</v>
      </c>
      <c r="B32" s="168" t="s">
        <v>506</v>
      </c>
      <c r="C32" s="168">
        <v>120251</v>
      </c>
      <c r="D32" s="171">
        <v>44041</v>
      </c>
      <c r="E32" s="172">
        <v>136.72</v>
      </c>
      <c r="F32" s="172">
        <v>3.6600000000000001E-2</v>
      </c>
      <c r="G32" s="172">
        <v>-0.50209999999999999</v>
      </c>
      <c r="H32" s="172">
        <v>-0.65400000000000003</v>
      </c>
      <c r="I32" s="172">
        <v>2.0070000000000001</v>
      </c>
      <c r="J32" s="172">
        <v>3.2706</v>
      </c>
      <c r="K32" s="172">
        <v>11.109299999999999</v>
      </c>
      <c r="L32" s="172">
        <v>-9.3668999999999993</v>
      </c>
      <c r="M32" s="172">
        <v>-5.7557999999999998</v>
      </c>
      <c r="N32" s="172">
        <v>-3.5348999999999999</v>
      </c>
      <c r="O32" s="172">
        <v>2.3902999999999999</v>
      </c>
      <c r="P32" s="172">
        <v>7.4764999999999997</v>
      </c>
      <c r="Q32" s="172">
        <v>12.4552</v>
      </c>
      <c r="R32" s="172">
        <v>0.50639999999999996</v>
      </c>
    </row>
    <row r="33" spans="1:18" x14ac:dyDescent="0.3">
      <c r="A33" s="168" t="s">
        <v>480</v>
      </c>
      <c r="B33" s="168" t="s">
        <v>507</v>
      </c>
      <c r="C33" s="168">
        <v>139969</v>
      </c>
      <c r="D33" s="171">
        <v>44041</v>
      </c>
      <c r="E33" s="172">
        <v>11.421799999999999</v>
      </c>
      <c r="F33" s="172">
        <v>-6.9099999999999995E-2</v>
      </c>
      <c r="G33" s="172">
        <v>0.42820000000000003</v>
      </c>
      <c r="H33" s="172">
        <v>0.22020000000000001</v>
      </c>
      <c r="I33" s="172">
        <v>2.5674000000000001</v>
      </c>
      <c r="J33" s="172">
        <v>3.9016000000000002</v>
      </c>
      <c r="K33" s="172">
        <v>10.182</v>
      </c>
      <c r="L33" s="172">
        <v>-2.3969999999999998</v>
      </c>
      <c r="M33" s="172">
        <v>-0.34989999999999999</v>
      </c>
      <c r="N33" s="172">
        <v>5.7328999999999999</v>
      </c>
      <c r="O33" s="172">
        <v>-0.1782</v>
      </c>
      <c r="P33" s="172"/>
      <c r="Q33" s="172">
        <v>3.5945999999999998</v>
      </c>
      <c r="R33" s="172">
        <v>-3.0752000000000002</v>
      </c>
    </row>
    <row r="34" spans="1:18" x14ac:dyDescent="0.3">
      <c r="A34" s="168" t="s">
        <v>480</v>
      </c>
      <c r="B34" s="168" t="s">
        <v>508</v>
      </c>
      <c r="C34" s="168">
        <v>139971</v>
      </c>
      <c r="D34" s="171">
        <v>44041</v>
      </c>
      <c r="E34" s="172">
        <v>12.132899999999999</v>
      </c>
      <c r="F34" s="172">
        <v>-6.7500000000000004E-2</v>
      </c>
      <c r="G34" s="172">
        <v>0.43959999999999999</v>
      </c>
      <c r="H34" s="172">
        <v>0.23710000000000001</v>
      </c>
      <c r="I34" s="172">
        <v>2.6029</v>
      </c>
      <c r="J34" s="172">
        <v>3.9782000000000002</v>
      </c>
      <c r="K34" s="172">
        <v>10.3583</v>
      </c>
      <c r="L34" s="172">
        <v>-2.0236999999999998</v>
      </c>
      <c r="M34" s="172">
        <v>0.25040000000000001</v>
      </c>
      <c r="N34" s="172">
        <v>6.6882000000000001</v>
      </c>
      <c r="O34" s="172">
        <v>1.3991</v>
      </c>
      <c r="P34" s="172"/>
      <c r="Q34" s="172">
        <v>5.2701000000000002</v>
      </c>
      <c r="R34" s="172">
        <v>-1.8189</v>
      </c>
    </row>
    <row r="35" spans="1:18" x14ac:dyDescent="0.3">
      <c r="A35" s="168" t="s">
        <v>480</v>
      </c>
      <c r="B35" s="168" t="s">
        <v>509</v>
      </c>
      <c r="C35" s="168">
        <v>140382</v>
      </c>
      <c r="D35" s="171">
        <v>44041</v>
      </c>
      <c r="E35" s="172">
        <v>11.39</v>
      </c>
      <c r="F35" s="172">
        <v>-0.17530000000000001</v>
      </c>
      <c r="G35" s="172">
        <v>0</v>
      </c>
      <c r="H35" s="172">
        <v>0.35239999999999999</v>
      </c>
      <c r="I35" s="172">
        <v>3.2637999999999998</v>
      </c>
      <c r="J35" s="172">
        <v>5.3654000000000002</v>
      </c>
      <c r="K35" s="172">
        <v>9.6245999999999992</v>
      </c>
      <c r="L35" s="172">
        <v>-9.5313999999999997</v>
      </c>
      <c r="M35" s="172">
        <v>-6.0231000000000003</v>
      </c>
      <c r="N35" s="172">
        <v>-1.6408</v>
      </c>
      <c r="O35" s="172">
        <v>0.10100000000000001</v>
      </c>
      <c r="P35" s="172"/>
      <c r="Q35" s="172">
        <v>3.7014999999999998</v>
      </c>
      <c r="R35" s="172">
        <v>-2.9662000000000002</v>
      </c>
    </row>
    <row r="36" spans="1:18" x14ac:dyDescent="0.3">
      <c r="A36" s="168" t="s">
        <v>480</v>
      </c>
      <c r="B36" s="168" t="s">
        <v>510</v>
      </c>
      <c r="C36" s="168">
        <v>140381</v>
      </c>
      <c r="D36" s="171">
        <v>44041</v>
      </c>
      <c r="E36" s="172">
        <v>10.75</v>
      </c>
      <c r="F36" s="172">
        <v>-0.1857</v>
      </c>
      <c r="G36" s="172">
        <v>0</v>
      </c>
      <c r="H36" s="172">
        <v>0.3735</v>
      </c>
      <c r="I36" s="172">
        <v>3.2660999999999998</v>
      </c>
      <c r="J36" s="172">
        <v>5.1859000000000002</v>
      </c>
      <c r="K36" s="172">
        <v>9.3590999999999998</v>
      </c>
      <c r="L36" s="172">
        <v>-10.117100000000001</v>
      </c>
      <c r="M36" s="172">
        <v>-6.9264000000000001</v>
      </c>
      <c r="N36" s="172">
        <v>-2.9782999999999999</v>
      </c>
      <c r="O36" s="172">
        <v>-1.4596</v>
      </c>
      <c r="P36" s="172"/>
      <c r="Q36" s="172">
        <v>2.0402</v>
      </c>
      <c r="R36" s="172">
        <v>-4.2919</v>
      </c>
    </row>
    <row r="37" spans="1:18" x14ac:dyDescent="0.3">
      <c r="A37" s="168" t="s">
        <v>480</v>
      </c>
      <c r="B37" s="168" t="s">
        <v>511</v>
      </c>
      <c r="C37" s="168">
        <v>145599</v>
      </c>
      <c r="D37" s="171">
        <v>44041</v>
      </c>
      <c r="E37" s="172">
        <v>10.561500000000001</v>
      </c>
      <c r="F37" s="172">
        <v>-0.43930000000000002</v>
      </c>
      <c r="G37" s="172">
        <v>-0.50590000000000002</v>
      </c>
      <c r="H37" s="172">
        <v>-4.2599999999999999E-2</v>
      </c>
      <c r="I37" s="172">
        <v>3.1648000000000001</v>
      </c>
      <c r="J37" s="172">
        <v>5.5865</v>
      </c>
      <c r="K37" s="172">
        <v>9.9389000000000003</v>
      </c>
      <c r="L37" s="172">
        <v>-7.0315000000000003</v>
      </c>
      <c r="M37" s="172">
        <v>-5.3247</v>
      </c>
      <c r="N37" s="172">
        <v>0.28870000000000001</v>
      </c>
      <c r="O37" s="172"/>
      <c r="P37" s="172"/>
      <c r="Q37" s="172">
        <v>3.4138999999999999</v>
      </c>
      <c r="R37" s="172"/>
    </row>
    <row r="38" spans="1:18" x14ac:dyDescent="0.3">
      <c r="A38" s="168" t="s">
        <v>480</v>
      </c>
      <c r="B38" s="168" t="s">
        <v>512</v>
      </c>
      <c r="C38" s="168">
        <v>145605</v>
      </c>
      <c r="D38" s="171">
        <v>44041</v>
      </c>
      <c r="E38" s="172">
        <v>10.214499999999999</v>
      </c>
      <c r="F38" s="172">
        <v>-0.44540000000000002</v>
      </c>
      <c r="G38" s="172">
        <v>-0.53359999999999996</v>
      </c>
      <c r="H38" s="172">
        <v>-8.2199999999999995E-2</v>
      </c>
      <c r="I38" s="172">
        <v>3.0861999999999998</v>
      </c>
      <c r="J38" s="172">
        <v>5.4116999999999997</v>
      </c>
      <c r="K38" s="172">
        <v>9.3933999999999997</v>
      </c>
      <c r="L38" s="172">
        <v>-7.9683999999999999</v>
      </c>
      <c r="M38" s="172">
        <v>-6.7619999999999996</v>
      </c>
      <c r="N38" s="172">
        <v>-1.7496</v>
      </c>
      <c r="O38" s="172"/>
      <c r="P38" s="172"/>
      <c r="Q38" s="172">
        <v>1.3127</v>
      </c>
      <c r="R38" s="172"/>
    </row>
    <row r="39" spans="1:18" x14ac:dyDescent="0.3">
      <c r="A39" s="168" t="s">
        <v>480</v>
      </c>
      <c r="B39" s="168" t="s">
        <v>513</v>
      </c>
      <c r="C39" s="168">
        <v>143537</v>
      </c>
      <c r="D39" s="171">
        <v>44041</v>
      </c>
      <c r="E39" s="172">
        <v>10.727600000000001</v>
      </c>
      <c r="F39" s="172">
        <v>-0.31040000000000001</v>
      </c>
      <c r="G39" s="172">
        <v>-0.3039</v>
      </c>
      <c r="H39" s="172">
        <v>0.28320000000000001</v>
      </c>
      <c r="I39" s="172">
        <v>3.0112999999999999</v>
      </c>
      <c r="J39" s="172">
        <v>4.9923999999999999</v>
      </c>
      <c r="K39" s="172">
        <v>9.9736999999999991</v>
      </c>
      <c r="L39" s="172">
        <v>-7.2728999999999999</v>
      </c>
      <c r="M39" s="172">
        <v>-4.3886000000000003</v>
      </c>
      <c r="N39" s="172">
        <v>4.1726999999999999</v>
      </c>
      <c r="O39" s="172"/>
      <c r="P39" s="172"/>
      <c r="Q39" s="172">
        <v>3.4260999999999999</v>
      </c>
      <c r="R39" s="172">
        <v>2.0767000000000002</v>
      </c>
    </row>
    <row r="40" spans="1:18" x14ac:dyDescent="0.3">
      <c r="A40" s="168" t="s">
        <v>480</v>
      </c>
      <c r="B40" s="168" t="s">
        <v>514</v>
      </c>
      <c r="C40" s="168">
        <v>143536</v>
      </c>
      <c r="D40" s="171">
        <v>44041</v>
      </c>
      <c r="E40" s="172">
        <v>10.405900000000001</v>
      </c>
      <c r="F40" s="172">
        <v>-0.31519999999999998</v>
      </c>
      <c r="G40" s="172">
        <v>-0.32569999999999999</v>
      </c>
      <c r="H40" s="172">
        <v>0.25240000000000001</v>
      </c>
      <c r="I40" s="172">
        <v>2.9491999999999998</v>
      </c>
      <c r="J40" s="172">
        <v>4.8570000000000002</v>
      </c>
      <c r="K40" s="172">
        <v>9.5634999999999994</v>
      </c>
      <c r="L40" s="172">
        <v>-7.9344000000000001</v>
      </c>
      <c r="M40" s="172">
        <v>-5.3956999999999997</v>
      </c>
      <c r="N40" s="172">
        <v>2.7317</v>
      </c>
      <c r="O40" s="172"/>
      <c r="P40" s="172"/>
      <c r="Q40" s="172">
        <v>1.9267000000000001</v>
      </c>
      <c r="R40" s="172">
        <v>0.60699999999999998</v>
      </c>
    </row>
    <row r="41" spans="1:18" x14ac:dyDescent="0.3">
      <c r="A41" s="168" t="s">
        <v>480</v>
      </c>
      <c r="B41" s="168" t="s">
        <v>515</v>
      </c>
      <c r="C41" s="168">
        <v>100221</v>
      </c>
      <c r="D41" s="171">
        <v>44041</v>
      </c>
      <c r="E41" s="172">
        <v>134.210356198689</v>
      </c>
      <c r="F41" s="172">
        <v>-0.52210000000000001</v>
      </c>
      <c r="G41" s="172">
        <v>0.3276</v>
      </c>
      <c r="H41" s="172">
        <v>-0.31</v>
      </c>
      <c r="I41" s="172">
        <v>2.5547</v>
      </c>
      <c r="J41" s="172">
        <v>22.333200000000001</v>
      </c>
      <c r="K41" s="172">
        <v>28.5718</v>
      </c>
      <c r="L41" s="172">
        <v>8.2569999999999997</v>
      </c>
      <c r="M41" s="172">
        <v>12.1601</v>
      </c>
      <c r="N41" s="172">
        <v>14.248699999999999</v>
      </c>
      <c r="O41" s="172">
        <v>0.87790000000000001</v>
      </c>
      <c r="P41" s="172">
        <v>3.3923999999999999</v>
      </c>
      <c r="Q41" s="172">
        <v>10.789099999999999</v>
      </c>
      <c r="R41" s="172">
        <v>-0.91820000000000002</v>
      </c>
    </row>
    <row r="42" spans="1:18" x14ac:dyDescent="0.3">
      <c r="A42" s="168" t="s">
        <v>480</v>
      </c>
      <c r="B42" s="168" t="s">
        <v>516</v>
      </c>
      <c r="C42" s="168">
        <v>120484</v>
      </c>
      <c r="D42" s="171">
        <v>44041</v>
      </c>
      <c r="E42" s="172">
        <v>48.517099999999999</v>
      </c>
      <c r="F42" s="172">
        <v>-0.52</v>
      </c>
      <c r="G42" s="172">
        <v>0.33829999999999999</v>
      </c>
      <c r="H42" s="172">
        <v>-0.29509999999999997</v>
      </c>
      <c r="I42" s="172">
        <v>2.5855000000000001</v>
      </c>
      <c r="J42" s="172">
        <v>22.4116</v>
      </c>
      <c r="K42" s="172">
        <v>28.8217</v>
      </c>
      <c r="L42" s="172">
        <v>8.6782000000000004</v>
      </c>
      <c r="M42" s="172">
        <v>12.8187</v>
      </c>
      <c r="N42" s="172">
        <v>15.2089</v>
      </c>
      <c r="O42" s="172">
        <v>1.6748000000000001</v>
      </c>
      <c r="P42" s="172">
        <v>4.2534999999999998</v>
      </c>
      <c r="Q42" s="172">
        <v>9.1422000000000008</v>
      </c>
      <c r="R42" s="172">
        <v>0.19520000000000001</v>
      </c>
    </row>
    <row r="43" spans="1:18" x14ac:dyDescent="0.3">
      <c r="A43" s="168" t="s">
        <v>480</v>
      </c>
      <c r="B43" s="168" t="s">
        <v>517</v>
      </c>
      <c r="C43" s="168">
        <v>100286</v>
      </c>
      <c r="D43" s="171">
        <v>44041</v>
      </c>
      <c r="E43" s="172">
        <v>97.709571650732798</v>
      </c>
      <c r="F43" s="172">
        <v>-0.29699999999999999</v>
      </c>
      <c r="G43" s="172">
        <v>-0.27010000000000001</v>
      </c>
      <c r="H43" s="172">
        <v>-8.7900000000000006E-2</v>
      </c>
      <c r="I43" s="172">
        <v>3.5396000000000001</v>
      </c>
      <c r="J43" s="172">
        <v>5.5444000000000004</v>
      </c>
      <c r="K43" s="172">
        <v>12.9018</v>
      </c>
      <c r="L43" s="172">
        <v>-9.1508000000000003</v>
      </c>
      <c r="M43" s="172">
        <v>-3.7850999999999999</v>
      </c>
      <c r="N43" s="172">
        <v>1.2271000000000001</v>
      </c>
      <c r="O43" s="172">
        <v>1.3242</v>
      </c>
      <c r="P43" s="172">
        <v>5.5212000000000003</v>
      </c>
      <c r="Q43" s="172">
        <v>11.6465</v>
      </c>
      <c r="R43" s="172">
        <v>0.43930000000000002</v>
      </c>
    </row>
    <row r="44" spans="1:18" x14ac:dyDescent="0.3">
      <c r="A44" s="168" t="s">
        <v>480</v>
      </c>
      <c r="B44" s="168" t="s">
        <v>518</v>
      </c>
      <c r="C44" s="168">
        <v>119767</v>
      </c>
      <c r="D44" s="171">
        <v>44041</v>
      </c>
      <c r="E44" s="172">
        <v>47.789291654854303</v>
      </c>
      <c r="F44" s="172">
        <v>-0.29470000000000002</v>
      </c>
      <c r="G44" s="172">
        <v>-0.25359999999999999</v>
      </c>
      <c r="H44" s="172">
        <v>-5.91E-2</v>
      </c>
      <c r="I44" s="172">
        <v>3.5889000000000002</v>
      </c>
      <c r="J44" s="172">
        <v>5.6531000000000002</v>
      </c>
      <c r="K44" s="172">
        <v>13.2508</v>
      </c>
      <c r="L44" s="172">
        <v>-8.5482999999999993</v>
      </c>
      <c r="M44" s="172">
        <v>-2.8544</v>
      </c>
      <c r="N44" s="172">
        <v>2.5203000000000002</v>
      </c>
      <c r="O44" s="172">
        <v>2.7134</v>
      </c>
      <c r="P44" s="172">
        <v>7.1745000000000001</v>
      </c>
      <c r="Q44" s="172">
        <v>9.8803999999999998</v>
      </c>
      <c r="R44" s="172">
        <v>1.7836000000000001</v>
      </c>
    </row>
    <row r="45" spans="1:18" x14ac:dyDescent="0.3">
      <c r="A45" s="168" t="s">
        <v>480</v>
      </c>
      <c r="B45" s="168" t="s">
        <v>519</v>
      </c>
      <c r="C45" s="168">
        <v>119347</v>
      </c>
      <c r="D45" s="171">
        <v>44041</v>
      </c>
      <c r="E45" s="172">
        <v>27.927</v>
      </c>
      <c r="F45" s="172">
        <v>-0.17519999999999999</v>
      </c>
      <c r="G45" s="172">
        <v>0.31609999999999999</v>
      </c>
      <c r="H45" s="172">
        <v>0.75039999999999996</v>
      </c>
      <c r="I45" s="172">
        <v>3.3262</v>
      </c>
      <c r="J45" s="172">
        <v>5.1508000000000003</v>
      </c>
      <c r="K45" s="172">
        <v>11.6633</v>
      </c>
      <c r="L45" s="172">
        <v>-5.5819000000000001</v>
      </c>
      <c r="M45" s="172">
        <v>-2.3906999999999998</v>
      </c>
      <c r="N45" s="172">
        <v>2.1768999999999998</v>
      </c>
      <c r="O45" s="172">
        <v>1.8794999999999999</v>
      </c>
      <c r="P45" s="172">
        <v>6.5537000000000001</v>
      </c>
      <c r="Q45" s="172">
        <v>12.3734</v>
      </c>
      <c r="R45" s="172">
        <v>-9.9699999999999997E-2</v>
      </c>
    </row>
    <row r="46" spans="1:18" x14ac:dyDescent="0.3">
      <c r="A46" s="168" t="s">
        <v>480</v>
      </c>
      <c r="B46" s="168" t="s">
        <v>520</v>
      </c>
      <c r="C46" s="168">
        <v>118191</v>
      </c>
      <c r="D46" s="171">
        <v>44041</v>
      </c>
      <c r="E46" s="172">
        <v>25.869</v>
      </c>
      <c r="F46" s="172">
        <v>-0.18140000000000001</v>
      </c>
      <c r="G46" s="172">
        <v>0.29849999999999999</v>
      </c>
      <c r="H46" s="172">
        <v>0.72809999999999997</v>
      </c>
      <c r="I46" s="172">
        <v>3.2818000000000001</v>
      </c>
      <c r="J46" s="172">
        <v>5.0602999999999998</v>
      </c>
      <c r="K46" s="172">
        <v>11.389099999999999</v>
      </c>
      <c r="L46" s="172">
        <v>-6.1083999999999996</v>
      </c>
      <c r="M46" s="172">
        <v>-3.2065999999999999</v>
      </c>
      <c r="N46" s="172">
        <v>1.0784</v>
      </c>
      <c r="O46" s="172">
        <v>0.81710000000000005</v>
      </c>
      <c r="P46" s="172">
        <v>5.4324000000000003</v>
      </c>
      <c r="Q46" s="172">
        <v>10.5464</v>
      </c>
      <c r="R46" s="172">
        <v>-1.1259999999999999</v>
      </c>
    </row>
    <row r="47" spans="1:18" x14ac:dyDescent="0.3">
      <c r="A47" s="168" t="s">
        <v>480</v>
      </c>
      <c r="B47" s="168" t="s">
        <v>521</v>
      </c>
      <c r="C47" s="168">
        <v>100323</v>
      </c>
      <c r="D47" s="171">
        <v>44041</v>
      </c>
      <c r="E47" s="172">
        <v>101.7483</v>
      </c>
      <c r="F47" s="172">
        <v>-0.42699999999999999</v>
      </c>
      <c r="G47" s="172">
        <v>-0.63029999999999997</v>
      </c>
      <c r="H47" s="172">
        <v>-0.95169999999999999</v>
      </c>
      <c r="I47" s="172">
        <v>1.8755999999999999</v>
      </c>
      <c r="J47" s="172">
        <v>3.0836999999999999</v>
      </c>
      <c r="K47" s="172">
        <v>7.6687000000000003</v>
      </c>
      <c r="L47" s="172">
        <v>-9.3232999999999997</v>
      </c>
      <c r="M47" s="172">
        <v>-5.2603</v>
      </c>
      <c r="N47" s="172">
        <v>0.24859999999999999</v>
      </c>
      <c r="O47" s="172">
        <v>2.7915000000000001</v>
      </c>
      <c r="P47" s="172">
        <v>3.8538000000000001</v>
      </c>
      <c r="Q47" s="172">
        <v>8.1544000000000008</v>
      </c>
      <c r="R47" s="172">
        <v>3.2505999999999999</v>
      </c>
    </row>
    <row r="48" spans="1:18" x14ac:dyDescent="0.3">
      <c r="A48" s="168" t="s">
        <v>480</v>
      </c>
      <c r="B48" s="168" t="s">
        <v>522</v>
      </c>
      <c r="C48" s="168">
        <v>120261</v>
      </c>
      <c r="D48" s="171">
        <v>44041</v>
      </c>
      <c r="E48" s="172">
        <v>109.2663</v>
      </c>
      <c r="F48" s="172">
        <v>-0.42380000000000001</v>
      </c>
      <c r="G48" s="172">
        <v>-0.61429999999999996</v>
      </c>
      <c r="H48" s="172">
        <v>-0.9294</v>
      </c>
      <c r="I48" s="172">
        <v>1.9215</v>
      </c>
      <c r="J48" s="172">
        <v>3.1831999999999998</v>
      </c>
      <c r="K48" s="172">
        <v>7.9842000000000004</v>
      </c>
      <c r="L48" s="172">
        <v>-8.7936999999999994</v>
      </c>
      <c r="M48" s="172">
        <v>-4.4625000000000004</v>
      </c>
      <c r="N48" s="172">
        <v>1.327</v>
      </c>
      <c r="O48" s="172">
        <v>4.09</v>
      </c>
      <c r="P48" s="172">
        <v>5.0086000000000004</v>
      </c>
      <c r="Q48" s="172">
        <v>8.2592999999999996</v>
      </c>
      <c r="R48" s="172">
        <v>4.3079999999999998</v>
      </c>
    </row>
    <row r="49" spans="1:18" x14ac:dyDescent="0.3">
      <c r="A49" s="168" t="s">
        <v>480</v>
      </c>
      <c r="B49" s="168" t="s">
        <v>523</v>
      </c>
      <c r="C49" s="168">
        <v>147446</v>
      </c>
      <c r="D49" s="171">
        <v>44041</v>
      </c>
      <c r="E49" s="172">
        <v>10.9229</v>
      </c>
      <c r="F49" s="172">
        <v>-0.1618</v>
      </c>
      <c r="G49" s="172">
        <v>-5.1200000000000002E-2</v>
      </c>
      <c r="H49" s="172">
        <v>7.9699999999999993E-2</v>
      </c>
      <c r="I49" s="172">
        <v>2.6684999999999999</v>
      </c>
      <c r="J49" s="172">
        <v>4.9077999999999999</v>
      </c>
      <c r="K49" s="172">
        <v>10.4595</v>
      </c>
      <c r="L49" s="172">
        <v>-4.0133000000000001</v>
      </c>
      <c r="M49" s="172">
        <v>0.11550000000000001</v>
      </c>
      <c r="N49" s="172">
        <v>9.3208000000000002</v>
      </c>
      <c r="O49" s="172"/>
      <c r="P49" s="172"/>
      <c r="Q49" s="172">
        <v>8.9473000000000003</v>
      </c>
      <c r="R49" s="172"/>
    </row>
    <row r="50" spans="1:18" x14ac:dyDescent="0.3">
      <c r="A50" s="168" t="s">
        <v>480</v>
      </c>
      <c r="B50" s="168" t="s">
        <v>524</v>
      </c>
      <c r="C50" s="168">
        <v>147447</v>
      </c>
      <c r="D50" s="171">
        <v>44041</v>
      </c>
      <c r="E50" s="172">
        <v>10.717000000000001</v>
      </c>
      <c r="F50" s="172">
        <v>-0.16769999999999999</v>
      </c>
      <c r="G50" s="172">
        <v>-7.6499999999999999E-2</v>
      </c>
      <c r="H50" s="172">
        <v>4.48E-2</v>
      </c>
      <c r="I50" s="172">
        <v>2.5962999999999998</v>
      </c>
      <c r="J50" s="172">
        <v>4.7512999999999996</v>
      </c>
      <c r="K50" s="172">
        <v>9.9664000000000001</v>
      </c>
      <c r="L50" s="172">
        <v>-4.8899999999999997</v>
      </c>
      <c r="M50" s="172">
        <v>-1.2695000000000001</v>
      </c>
      <c r="N50" s="172">
        <v>7.3235000000000001</v>
      </c>
      <c r="O50" s="172"/>
      <c r="P50" s="172"/>
      <c r="Q50" s="172">
        <v>6.9531000000000001</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44041</v>
      </c>
      <c r="E52" s="172">
        <v>16.431999999999999</v>
      </c>
      <c r="F52" s="172">
        <v>-0.24890000000000001</v>
      </c>
      <c r="G52" s="172">
        <v>-0.23680000000000001</v>
      </c>
      <c r="H52" s="172">
        <v>1.2200000000000001E-2</v>
      </c>
      <c r="I52" s="172">
        <v>3.4239999999999999</v>
      </c>
      <c r="J52" s="172">
        <v>5.9649999999999999</v>
      </c>
      <c r="K52" s="172">
        <v>12.079700000000001</v>
      </c>
      <c r="L52" s="172">
        <v>-3.3582000000000001</v>
      </c>
      <c r="M52" s="172">
        <v>0.87790000000000001</v>
      </c>
      <c r="N52" s="172">
        <v>4.6757999999999997</v>
      </c>
      <c r="O52" s="172">
        <v>6.7975000000000003</v>
      </c>
      <c r="P52" s="172">
        <v>10.430999999999999</v>
      </c>
      <c r="Q52" s="172">
        <v>10.430999999999999</v>
      </c>
      <c r="R52" s="172">
        <v>5.4782000000000002</v>
      </c>
    </row>
    <row r="53" spans="1:18" x14ac:dyDescent="0.3">
      <c r="A53" s="168" t="s">
        <v>480</v>
      </c>
      <c r="B53" s="168" t="s">
        <v>527</v>
      </c>
      <c r="C53" s="168">
        <v>134815</v>
      </c>
      <c r="D53" s="171">
        <v>44041</v>
      </c>
      <c r="E53" s="172">
        <v>15.086</v>
      </c>
      <c r="F53" s="172">
        <v>-0.25790000000000002</v>
      </c>
      <c r="G53" s="172">
        <v>-0.26440000000000002</v>
      </c>
      <c r="H53" s="172">
        <v>-1.9900000000000001E-2</v>
      </c>
      <c r="I53" s="172">
        <v>3.3571</v>
      </c>
      <c r="J53" s="172">
        <v>5.8369999999999997</v>
      </c>
      <c r="K53" s="172">
        <v>11.6572</v>
      </c>
      <c r="L53" s="172">
        <v>-4.0575000000000001</v>
      </c>
      <c r="M53" s="172">
        <v>-0.25790000000000002</v>
      </c>
      <c r="N53" s="172">
        <v>3.0676000000000001</v>
      </c>
      <c r="O53" s="172">
        <v>5.1273</v>
      </c>
      <c r="P53" s="172">
        <v>8.5615000000000006</v>
      </c>
      <c r="Q53" s="172">
        <v>8.5615000000000006</v>
      </c>
      <c r="R53" s="172">
        <v>3.8235000000000001</v>
      </c>
    </row>
    <row r="54" spans="1:18" x14ac:dyDescent="0.3">
      <c r="A54" s="168" t="s">
        <v>480</v>
      </c>
      <c r="B54" s="168" t="s">
        <v>528</v>
      </c>
      <c r="C54" s="168">
        <v>144681</v>
      </c>
      <c r="D54" s="171">
        <v>44041</v>
      </c>
      <c r="E54" s="172">
        <v>11.672599999999999</v>
      </c>
      <c r="F54" s="172">
        <v>-0.49020000000000002</v>
      </c>
      <c r="G54" s="172">
        <v>5.1400000000000001E-2</v>
      </c>
      <c r="H54" s="172">
        <v>0.63190000000000002</v>
      </c>
      <c r="I54" s="172">
        <v>3.0501999999999998</v>
      </c>
      <c r="J54" s="172">
        <v>4.9589999999999996</v>
      </c>
      <c r="K54" s="172">
        <v>9.3011999999999997</v>
      </c>
      <c r="L54" s="172">
        <v>-1.7292000000000001</v>
      </c>
      <c r="M54" s="172">
        <v>-0.37040000000000001</v>
      </c>
      <c r="N54" s="172">
        <v>11.768000000000001</v>
      </c>
      <c r="O54" s="172"/>
      <c r="P54" s="172"/>
      <c r="Q54" s="172">
        <v>8.6030999999999995</v>
      </c>
      <c r="R54" s="172"/>
    </row>
    <row r="55" spans="1:18" x14ac:dyDescent="0.3">
      <c r="A55" s="168" t="s">
        <v>480</v>
      </c>
      <c r="B55" s="168" t="s">
        <v>529</v>
      </c>
      <c r="C55" s="168">
        <v>144730</v>
      </c>
      <c r="D55" s="171">
        <v>44041</v>
      </c>
      <c r="E55" s="172">
        <v>11.3306</v>
      </c>
      <c r="F55" s="172">
        <v>-0.49530000000000002</v>
      </c>
      <c r="G55" s="172">
        <v>2.5600000000000001E-2</v>
      </c>
      <c r="H55" s="172">
        <v>0.5948</v>
      </c>
      <c r="I55" s="172">
        <v>2.9754999999999998</v>
      </c>
      <c r="J55" s="172">
        <v>4.7965</v>
      </c>
      <c r="K55" s="172">
        <v>8.7952999999999992</v>
      </c>
      <c r="L55" s="172">
        <v>-2.5861000000000001</v>
      </c>
      <c r="M55" s="172">
        <v>-1.6484000000000001</v>
      </c>
      <c r="N55" s="172">
        <v>9.9503000000000004</v>
      </c>
      <c r="O55" s="172"/>
      <c r="P55" s="172"/>
      <c r="Q55" s="172">
        <v>6.8933999999999997</v>
      </c>
      <c r="R55" s="172"/>
    </row>
    <row r="56" spans="1:18" x14ac:dyDescent="0.3">
      <c r="A56" s="168" t="s">
        <v>480</v>
      </c>
      <c r="B56" s="168" t="s">
        <v>530</v>
      </c>
      <c r="C56" s="168">
        <v>112936</v>
      </c>
      <c r="D56" s="171">
        <v>44041</v>
      </c>
      <c r="E56" s="172">
        <v>42.968800000000002</v>
      </c>
      <c r="F56" s="172">
        <v>-0.31319999999999998</v>
      </c>
      <c r="G56" s="172">
        <v>-0.36820000000000003</v>
      </c>
      <c r="H56" s="172">
        <v>-0.4234</v>
      </c>
      <c r="I56" s="172">
        <v>2.3626999999999998</v>
      </c>
      <c r="J56" s="172">
        <v>3.8047</v>
      </c>
      <c r="K56" s="172">
        <v>12.5097</v>
      </c>
      <c r="L56" s="172">
        <v>-21.663699999999999</v>
      </c>
      <c r="M56" s="172">
        <v>-19.921099999999999</v>
      </c>
      <c r="N56" s="172">
        <v>-17.160900000000002</v>
      </c>
      <c r="O56" s="172">
        <v>-6.4032999999999998</v>
      </c>
      <c r="P56" s="172">
        <v>1.2000999999999999</v>
      </c>
      <c r="Q56" s="172">
        <v>10.1046</v>
      </c>
      <c r="R56" s="172">
        <v>-12.029299999999999</v>
      </c>
    </row>
    <row r="57" spans="1:18" x14ac:dyDescent="0.3">
      <c r="A57" s="168" t="s">
        <v>480</v>
      </c>
      <c r="B57" s="168" t="s">
        <v>531</v>
      </c>
      <c r="C57" s="168">
        <v>118794</v>
      </c>
      <c r="D57" s="171">
        <v>44041</v>
      </c>
      <c r="E57" s="172">
        <v>46.565100000000001</v>
      </c>
      <c r="F57" s="172">
        <v>-0.31130000000000002</v>
      </c>
      <c r="G57" s="172">
        <v>-0.35820000000000002</v>
      </c>
      <c r="H57" s="172">
        <v>-0.40870000000000001</v>
      </c>
      <c r="I57" s="172">
        <v>2.3933</v>
      </c>
      <c r="J57" s="172">
        <v>3.8698999999999999</v>
      </c>
      <c r="K57" s="172">
        <v>12.724399999999999</v>
      </c>
      <c r="L57" s="172">
        <v>-21.353000000000002</v>
      </c>
      <c r="M57" s="172">
        <v>-19.446899999999999</v>
      </c>
      <c r="N57" s="172">
        <v>-16.520399999999999</v>
      </c>
      <c r="O57" s="172">
        <v>-5.399</v>
      </c>
      <c r="P57" s="172">
        <v>2.411</v>
      </c>
      <c r="Q57" s="172">
        <v>8.1110000000000007</v>
      </c>
      <c r="R57" s="172">
        <v>-11.280799999999999</v>
      </c>
    </row>
    <row r="58" spans="1:18" x14ac:dyDescent="0.3">
      <c r="A58" s="168" t="s">
        <v>480</v>
      </c>
      <c r="B58" s="168" t="s">
        <v>532</v>
      </c>
      <c r="C58" s="168">
        <v>147685</v>
      </c>
      <c r="D58" s="171">
        <v>44041</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44041</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44041</v>
      </c>
      <c r="E62" s="172">
        <v>66.27</v>
      </c>
      <c r="F62" s="172">
        <v>-0.52539999999999998</v>
      </c>
      <c r="G62" s="172">
        <v>0.13600000000000001</v>
      </c>
      <c r="H62" s="172">
        <v>0.76019999999999999</v>
      </c>
      <c r="I62" s="172">
        <v>3.4176000000000002</v>
      </c>
      <c r="J62" s="172">
        <v>5.6600999999999999</v>
      </c>
      <c r="K62" s="172">
        <v>11.042199999999999</v>
      </c>
      <c r="L62" s="172">
        <v>-7.7019000000000002</v>
      </c>
      <c r="M62" s="172">
        <v>-5.4230999999999998</v>
      </c>
      <c r="N62" s="172">
        <v>1.5100000000000001E-2</v>
      </c>
      <c r="O62" s="172">
        <v>0.51739999999999997</v>
      </c>
      <c r="P62" s="172">
        <v>2.4319999999999999</v>
      </c>
      <c r="Q62" s="172">
        <v>12.1517</v>
      </c>
      <c r="R62" s="172">
        <v>-1.6488</v>
      </c>
    </row>
    <row r="63" spans="1:18" x14ac:dyDescent="0.3">
      <c r="A63" s="168" t="s">
        <v>480</v>
      </c>
      <c r="B63" s="168" t="s">
        <v>537</v>
      </c>
      <c r="C63" s="168">
        <v>138386</v>
      </c>
      <c r="D63" s="171">
        <v>44041</v>
      </c>
      <c r="E63" s="172">
        <v>73.010000000000005</v>
      </c>
      <c r="F63" s="172">
        <v>-0.51780000000000004</v>
      </c>
      <c r="G63" s="172">
        <v>0.15090000000000001</v>
      </c>
      <c r="H63" s="172">
        <v>0.78690000000000004</v>
      </c>
      <c r="I63" s="172">
        <v>3.5015999999999998</v>
      </c>
      <c r="J63" s="172">
        <v>5.8116000000000003</v>
      </c>
      <c r="K63" s="172">
        <v>11.499700000000001</v>
      </c>
      <c r="L63" s="172">
        <v>-6.9462000000000002</v>
      </c>
      <c r="M63" s="172">
        <v>-4.2743000000000002</v>
      </c>
      <c r="N63" s="172">
        <v>1.6428</v>
      </c>
      <c r="O63" s="172">
        <v>2.0304000000000002</v>
      </c>
      <c r="P63" s="172">
        <v>3.9192</v>
      </c>
      <c r="Q63" s="172">
        <v>9.4343000000000004</v>
      </c>
      <c r="R63" s="172">
        <v>-0.1497</v>
      </c>
    </row>
    <row r="64" spans="1:18" x14ac:dyDescent="0.3">
      <c r="A64" s="168" t="s">
        <v>480</v>
      </c>
      <c r="B64" s="168" t="s">
        <v>538</v>
      </c>
      <c r="C64" s="168">
        <v>101265</v>
      </c>
      <c r="D64" s="171">
        <v>44041</v>
      </c>
      <c r="E64" s="172">
        <v>74.67</v>
      </c>
      <c r="F64" s="172">
        <v>-0.46650000000000003</v>
      </c>
      <c r="G64" s="172">
        <v>-0.22720000000000001</v>
      </c>
      <c r="H64" s="172">
        <v>0.28199999999999997</v>
      </c>
      <c r="I64" s="172">
        <v>3.4497</v>
      </c>
      <c r="J64" s="172">
        <v>6.1708999999999996</v>
      </c>
      <c r="K64" s="172">
        <v>11.531000000000001</v>
      </c>
      <c r="L64" s="172">
        <v>-4.0724999999999998</v>
      </c>
      <c r="M64" s="172">
        <v>-1.1254999999999999</v>
      </c>
      <c r="N64" s="172">
        <v>1.1241000000000001</v>
      </c>
      <c r="O64" s="172">
        <v>2.5291000000000001</v>
      </c>
      <c r="P64" s="172">
        <v>7.8173000000000004</v>
      </c>
      <c r="Q64" s="172">
        <v>10.276199999999999</v>
      </c>
      <c r="R64" s="172">
        <v>-1.1597999999999999</v>
      </c>
    </row>
    <row r="65" spans="1:18" x14ac:dyDescent="0.3">
      <c r="A65" s="168" t="s">
        <v>480</v>
      </c>
      <c r="B65" s="168" t="s">
        <v>539</v>
      </c>
      <c r="C65" s="168">
        <v>119484</v>
      </c>
      <c r="D65" s="171">
        <v>44041</v>
      </c>
      <c r="E65" s="172">
        <v>80.680000000000007</v>
      </c>
      <c r="F65" s="172">
        <v>-0.45650000000000002</v>
      </c>
      <c r="G65" s="172">
        <v>-0.19789999999999999</v>
      </c>
      <c r="H65" s="172">
        <v>0.31080000000000002</v>
      </c>
      <c r="I65" s="172">
        <v>3.5022000000000002</v>
      </c>
      <c r="J65" s="172">
        <v>6.2838000000000003</v>
      </c>
      <c r="K65" s="172">
        <v>11.884600000000001</v>
      </c>
      <c r="L65" s="172">
        <v>-3.4697</v>
      </c>
      <c r="M65" s="172">
        <v>-0.17319999999999999</v>
      </c>
      <c r="N65" s="172">
        <v>2.3988</v>
      </c>
      <c r="O65" s="172">
        <v>3.8214999999999999</v>
      </c>
      <c r="P65" s="172">
        <v>9.0381</v>
      </c>
      <c r="Q65" s="172">
        <v>11.892899999999999</v>
      </c>
      <c r="R65" s="172">
        <v>3.09E-2</v>
      </c>
    </row>
    <row r="66" spans="1:18" x14ac:dyDescent="0.3">
      <c r="A66" s="168" t="s">
        <v>480</v>
      </c>
      <c r="B66" s="168" t="s">
        <v>540</v>
      </c>
      <c r="C66" s="168">
        <v>101070</v>
      </c>
      <c r="D66" s="171">
        <v>44041</v>
      </c>
      <c r="E66" s="172">
        <v>145.45089999999999</v>
      </c>
      <c r="F66" s="172">
        <v>0.55230000000000001</v>
      </c>
      <c r="G66" s="172">
        <v>1.4539</v>
      </c>
      <c r="H66" s="172">
        <v>2.8111000000000002</v>
      </c>
      <c r="I66" s="172">
        <v>5.4842000000000004</v>
      </c>
      <c r="J66" s="172">
        <v>9.1656999999999993</v>
      </c>
      <c r="K66" s="172">
        <v>21.457899999999999</v>
      </c>
      <c r="L66" s="172">
        <v>1.5403</v>
      </c>
      <c r="M66" s="172">
        <v>2.2877999999999998</v>
      </c>
      <c r="N66" s="172">
        <v>7.6365999999999996</v>
      </c>
      <c r="O66" s="172">
        <v>5.1539999999999999</v>
      </c>
      <c r="P66" s="172">
        <v>7.7797999999999998</v>
      </c>
      <c r="Q66" s="172">
        <v>14.8203</v>
      </c>
      <c r="R66" s="172">
        <v>5.0231000000000003</v>
      </c>
    </row>
    <row r="67" spans="1:18" x14ac:dyDescent="0.3">
      <c r="A67" s="168" t="s">
        <v>480</v>
      </c>
      <c r="B67" s="168" t="s">
        <v>541</v>
      </c>
      <c r="C67" s="168">
        <v>120819</v>
      </c>
      <c r="D67" s="171">
        <v>44041</v>
      </c>
      <c r="E67" s="172">
        <v>150.2912</v>
      </c>
      <c r="F67" s="172">
        <v>0.55210000000000004</v>
      </c>
      <c r="G67" s="172">
        <v>1.4547000000000001</v>
      </c>
      <c r="H67" s="172">
        <v>2.8126000000000002</v>
      </c>
      <c r="I67" s="172">
        <v>5.5209999999999999</v>
      </c>
      <c r="J67" s="172">
        <v>9.2876999999999992</v>
      </c>
      <c r="K67" s="172">
        <v>21.9497</v>
      </c>
      <c r="L67" s="172">
        <v>2.4034</v>
      </c>
      <c r="M67" s="172">
        <v>3.6116999999999999</v>
      </c>
      <c r="N67" s="172">
        <v>9.5083000000000002</v>
      </c>
      <c r="O67" s="172">
        <v>6.1651999999999996</v>
      </c>
      <c r="P67" s="172">
        <v>8.3994999999999997</v>
      </c>
      <c r="Q67" s="172">
        <v>12.0678</v>
      </c>
      <c r="R67" s="172">
        <v>6.3114999999999997</v>
      </c>
    </row>
    <row r="68" spans="1:18" x14ac:dyDescent="0.3">
      <c r="A68" s="168" t="s">
        <v>480</v>
      </c>
      <c r="B68" s="168" t="s">
        <v>542</v>
      </c>
      <c r="C68" s="168">
        <v>119604</v>
      </c>
      <c r="D68" s="171">
        <v>44041</v>
      </c>
      <c r="E68" s="172">
        <v>65.9940122211691</v>
      </c>
      <c r="F68" s="172">
        <v>3.8300000000000001E-2</v>
      </c>
      <c r="G68" s="172">
        <v>-3.9600000000000003E-2</v>
      </c>
      <c r="H68" s="172">
        <v>0.30959999999999999</v>
      </c>
      <c r="I68" s="172">
        <v>3.3490000000000002</v>
      </c>
      <c r="J68" s="172">
        <v>4.7455999999999996</v>
      </c>
      <c r="K68" s="172">
        <v>10.3858</v>
      </c>
      <c r="L68" s="172">
        <v>-6.4264999999999999</v>
      </c>
      <c r="M68" s="172">
        <v>-1.6189</v>
      </c>
      <c r="N68" s="172">
        <v>3.2688000000000001</v>
      </c>
      <c r="O68" s="172">
        <v>6.1106999999999996</v>
      </c>
      <c r="P68" s="172">
        <v>8.5122999999999998</v>
      </c>
      <c r="Q68" s="172">
        <v>13.4161</v>
      </c>
      <c r="R68" s="172">
        <v>4.3023999999999996</v>
      </c>
    </row>
    <row r="69" spans="1:18" x14ac:dyDescent="0.3">
      <c r="A69" s="168" t="s">
        <v>480</v>
      </c>
      <c r="B69" s="168" t="s">
        <v>543</v>
      </c>
      <c r="C69" s="168">
        <v>101551</v>
      </c>
      <c r="D69" s="171">
        <v>44041</v>
      </c>
      <c r="E69" s="172">
        <v>298.28700757561501</v>
      </c>
      <c r="F69" s="172">
        <v>3.6700000000000003E-2</v>
      </c>
      <c r="G69" s="172">
        <v>-4.82E-2</v>
      </c>
      <c r="H69" s="172">
        <v>0.2974</v>
      </c>
      <c r="I69" s="172">
        <v>3.3226</v>
      </c>
      <c r="J69" s="172">
        <v>4.6904000000000003</v>
      </c>
      <c r="K69" s="172">
        <v>10.198399999999999</v>
      </c>
      <c r="L69" s="172">
        <v>-6.734</v>
      </c>
      <c r="M69" s="172">
        <v>-2.1059000000000001</v>
      </c>
      <c r="N69" s="172">
        <v>2.6034000000000002</v>
      </c>
      <c r="O69" s="172">
        <v>5.2537000000000003</v>
      </c>
      <c r="P69" s="172">
        <v>7.4702999999999999</v>
      </c>
      <c r="Q69" s="172">
        <v>14.8042</v>
      </c>
      <c r="R69" s="172">
        <v>3.5781999999999998</v>
      </c>
    </row>
    <row r="70" spans="1:18" x14ac:dyDescent="0.3">
      <c r="A70" s="168" t="s">
        <v>480</v>
      </c>
      <c r="B70" s="168" t="s">
        <v>544</v>
      </c>
      <c r="C70" s="168">
        <v>125711</v>
      </c>
      <c r="D70" s="171">
        <v>44041</v>
      </c>
      <c r="E70" s="172">
        <v>17.953600000000002</v>
      </c>
      <c r="F70" s="172">
        <v>-0.33090000000000003</v>
      </c>
      <c r="G70" s="172">
        <v>-0.42209999999999998</v>
      </c>
      <c r="H70" s="172">
        <v>-8.8999999999999999E-3</v>
      </c>
      <c r="I70" s="172">
        <v>3.0802999999999998</v>
      </c>
      <c r="J70" s="172">
        <v>5.3269000000000002</v>
      </c>
      <c r="K70" s="172">
        <v>11.329800000000001</v>
      </c>
      <c r="L70" s="172">
        <v>-3.0792000000000002</v>
      </c>
      <c r="M70" s="172">
        <v>-1.8998999999999999</v>
      </c>
      <c r="N70" s="172">
        <v>5.1425000000000001</v>
      </c>
      <c r="O70" s="172">
        <v>4.2</v>
      </c>
      <c r="P70" s="172">
        <v>5.9291999999999998</v>
      </c>
      <c r="Q70" s="172">
        <v>9.2093000000000007</v>
      </c>
      <c r="R70" s="172">
        <v>2.6398999999999999</v>
      </c>
    </row>
    <row r="71" spans="1:18" x14ac:dyDescent="0.3">
      <c r="A71" s="168" t="s">
        <v>480</v>
      </c>
      <c r="B71" s="168" t="s">
        <v>545</v>
      </c>
      <c r="C71" s="168">
        <v>125713</v>
      </c>
      <c r="D71" s="171">
        <v>44041</v>
      </c>
      <c r="E71" s="172">
        <v>16.964700000000001</v>
      </c>
      <c r="F71" s="172">
        <v>-0.33489999999999998</v>
      </c>
      <c r="G71" s="172">
        <v>-0.44309999999999999</v>
      </c>
      <c r="H71" s="172">
        <v>-3.8300000000000001E-2</v>
      </c>
      <c r="I71" s="172">
        <v>3.0179999999999998</v>
      </c>
      <c r="J71" s="172">
        <v>5.1885000000000003</v>
      </c>
      <c r="K71" s="172">
        <v>10.901400000000001</v>
      </c>
      <c r="L71" s="172">
        <v>-3.8130000000000002</v>
      </c>
      <c r="M71" s="172">
        <v>-3.0089999999999999</v>
      </c>
      <c r="N71" s="172">
        <v>3.5619999999999998</v>
      </c>
      <c r="O71" s="172">
        <v>2.9878</v>
      </c>
      <c r="P71" s="172">
        <v>4.9259000000000004</v>
      </c>
      <c r="Q71" s="172">
        <v>8.2844999999999995</v>
      </c>
      <c r="R71" s="172">
        <v>1.18</v>
      </c>
    </row>
    <row r="72" spans="1:18" x14ac:dyDescent="0.3">
      <c r="A72" s="168" t="s">
        <v>480</v>
      </c>
      <c r="B72" s="168" t="s">
        <v>546</v>
      </c>
      <c r="C72" s="168">
        <v>100617</v>
      </c>
      <c r="D72" s="171">
        <v>44041</v>
      </c>
      <c r="E72" s="172">
        <v>90.877600000000001</v>
      </c>
      <c r="F72" s="172">
        <v>-0.17780000000000001</v>
      </c>
      <c r="G72" s="172">
        <v>-0.1396</v>
      </c>
      <c r="H72" s="172">
        <v>9.2100000000000001E-2</v>
      </c>
      <c r="I72" s="172">
        <v>2.6602000000000001</v>
      </c>
      <c r="J72" s="172">
        <v>4.1780999999999997</v>
      </c>
      <c r="K72" s="172">
        <v>9.7279999999999998</v>
      </c>
      <c r="L72" s="172">
        <v>-7.5754000000000001</v>
      </c>
      <c r="M72" s="172">
        <v>-3.9060000000000001</v>
      </c>
      <c r="N72" s="172">
        <v>1.6167</v>
      </c>
      <c r="O72" s="172">
        <v>4.2527999999999997</v>
      </c>
      <c r="P72" s="172">
        <v>7.0823</v>
      </c>
      <c r="Q72" s="172">
        <v>11.5844</v>
      </c>
      <c r="R72" s="172">
        <v>1.3154999999999999</v>
      </c>
    </row>
    <row r="73" spans="1:18" x14ac:dyDescent="0.3">
      <c r="A73" s="168" t="s">
        <v>480</v>
      </c>
      <c r="B73" s="168" t="s">
        <v>547</v>
      </c>
      <c r="C73" s="168">
        <v>119542</v>
      </c>
      <c r="D73" s="171">
        <v>44041</v>
      </c>
      <c r="E73" s="172">
        <v>96.698300000000003</v>
      </c>
      <c r="F73" s="172">
        <v>-0.1749</v>
      </c>
      <c r="G73" s="172">
        <v>-0.12509999999999999</v>
      </c>
      <c r="H73" s="172">
        <v>0.11260000000000001</v>
      </c>
      <c r="I73" s="172">
        <v>2.7025999999999999</v>
      </c>
      <c r="J73" s="172">
        <v>4.2706</v>
      </c>
      <c r="K73" s="172">
        <v>10.0139</v>
      </c>
      <c r="L73" s="172">
        <v>-7.0975999999999999</v>
      </c>
      <c r="M73" s="172">
        <v>-3.2004999999999999</v>
      </c>
      <c r="N73" s="172">
        <v>2.6008</v>
      </c>
      <c r="O73" s="172">
        <v>5.6029</v>
      </c>
      <c r="P73" s="172">
        <v>8.1225000000000005</v>
      </c>
      <c r="Q73" s="172">
        <v>9.0157000000000007</v>
      </c>
      <c r="R73" s="172">
        <v>2.4251999999999998</v>
      </c>
    </row>
    <row r="74" spans="1:18" x14ac:dyDescent="0.3">
      <c r="A74" s="168" t="s">
        <v>480</v>
      </c>
      <c r="B74" s="168" t="s">
        <v>548</v>
      </c>
      <c r="C74" s="168">
        <v>119053</v>
      </c>
      <c r="D74" s="171">
        <v>44041</v>
      </c>
      <c r="E74" s="172">
        <v>219.89070000000001</v>
      </c>
      <c r="F74" s="172">
        <v>-0.68379999999999996</v>
      </c>
      <c r="G74" s="172">
        <v>-0.57709999999999995</v>
      </c>
      <c r="H74" s="172">
        <v>-0.11600000000000001</v>
      </c>
      <c r="I74" s="172">
        <v>3.1857000000000002</v>
      </c>
      <c r="J74" s="172">
        <v>5.6295000000000002</v>
      </c>
      <c r="K74" s="172">
        <v>12.071199999999999</v>
      </c>
      <c r="L74" s="172">
        <v>-6.5284000000000004</v>
      </c>
      <c r="M74" s="172">
        <v>-3.6128</v>
      </c>
      <c r="N74" s="172">
        <v>-0.93089999999999995</v>
      </c>
      <c r="O74" s="172">
        <v>1.6645000000000001</v>
      </c>
      <c r="P74" s="172">
        <v>4.7195</v>
      </c>
      <c r="Q74" s="172">
        <v>11.0746</v>
      </c>
      <c r="R74" s="172">
        <v>0.48270000000000002</v>
      </c>
    </row>
    <row r="75" spans="1:18" x14ac:dyDescent="0.3">
      <c r="A75" s="168" t="s">
        <v>480</v>
      </c>
      <c r="B75" s="168" t="s">
        <v>549</v>
      </c>
      <c r="C75" s="168">
        <v>100414</v>
      </c>
      <c r="D75" s="171">
        <v>44041</v>
      </c>
      <c r="E75" s="172">
        <v>279.91189856528001</v>
      </c>
      <c r="F75" s="172">
        <v>-0.68669999999999998</v>
      </c>
      <c r="G75" s="172">
        <v>-0.5917</v>
      </c>
      <c r="H75" s="172">
        <v>-0.1366</v>
      </c>
      <c r="I75" s="172">
        <v>3.1433</v>
      </c>
      <c r="J75" s="172">
        <v>5.5385</v>
      </c>
      <c r="K75" s="172">
        <v>11.7784</v>
      </c>
      <c r="L75" s="172">
        <v>-7.0208000000000004</v>
      </c>
      <c r="M75" s="172">
        <v>-4.3710000000000004</v>
      </c>
      <c r="N75" s="172">
        <v>-1.9672000000000001</v>
      </c>
      <c r="O75" s="172">
        <v>0.33350000000000002</v>
      </c>
      <c r="P75" s="172">
        <v>3.6233</v>
      </c>
      <c r="Q75" s="172">
        <v>14.364100000000001</v>
      </c>
      <c r="R75" s="172">
        <v>-0.71279999999999999</v>
      </c>
    </row>
    <row r="76" spans="1:18" x14ac:dyDescent="0.3">
      <c r="A76" s="168" t="s">
        <v>480</v>
      </c>
      <c r="B76" s="168" t="s">
        <v>550</v>
      </c>
      <c r="C76" s="168">
        <v>120674</v>
      </c>
      <c r="D76" s="171">
        <v>44041</v>
      </c>
      <c r="E76" s="172">
        <v>165.89089999999999</v>
      </c>
      <c r="F76" s="172">
        <v>-0.2944</v>
      </c>
      <c r="G76" s="172">
        <v>-0.2135</v>
      </c>
      <c r="H76" s="172">
        <v>0.1129</v>
      </c>
      <c r="I76" s="172">
        <v>3.8902000000000001</v>
      </c>
      <c r="J76" s="172">
        <v>6.1173000000000002</v>
      </c>
      <c r="K76" s="172">
        <v>14.4175</v>
      </c>
      <c r="L76" s="172">
        <v>-6.3331999999999997</v>
      </c>
      <c r="M76" s="172">
        <v>-1.5914999999999999</v>
      </c>
      <c r="N76" s="172">
        <v>-1.6341000000000001</v>
      </c>
      <c r="O76" s="172">
        <v>0.17430000000000001</v>
      </c>
      <c r="P76" s="172">
        <v>5.1200999999999999</v>
      </c>
      <c r="Q76" s="172">
        <v>8.6999999999999993</v>
      </c>
      <c r="R76" s="172">
        <v>-2.4342999999999999</v>
      </c>
    </row>
    <row r="77" spans="1:18" x14ac:dyDescent="0.3">
      <c r="A77" s="168" t="s">
        <v>480</v>
      </c>
      <c r="B77" s="168" t="s">
        <v>551</v>
      </c>
      <c r="C77" s="168">
        <v>100684</v>
      </c>
      <c r="D77" s="171">
        <v>44041</v>
      </c>
      <c r="E77" s="172">
        <v>163.378651517984</v>
      </c>
      <c r="F77" s="172">
        <v>-0.29649999999999999</v>
      </c>
      <c r="G77" s="172">
        <v>-0.22259999999999999</v>
      </c>
      <c r="H77" s="172">
        <v>0.1002</v>
      </c>
      <c r="I77" s="172">
        <v>3.8639000000000001</v>
      </c>
      <c r="J77" s="172">
        <v>6.0586000000000002</v>
      </c>
      <c r="K77" s="172">
        <v>14.2158</v>
      </c>
      <c r="L77" s="172">
        <v>-6.6684000000000001</v>
      </c>
      <c r="M77" s="172">
        <v>-2.1259000000000001</v>
      </c>
      <c r="N77" s="172">
        <v>-2.3643000000000001</v>
      </c>
      <c r="O77" s="172">
        <v>-0.54779999999999995</v>
      </c>
      <c r="P77" s="172">
        <v>4.4413999999999998</v>
      </c>
      <c r="Q77" s="172">
        <v>11.5349</v>
      </c>
      <c r="R77" s="172">
        <v>-3.0911</v>
      </c>
    </row>
    <row r="78" spans="1:18" x14ac:dyDescent="0.3">
      <c r="A78" s="173" t="s">
        <v>27</v>
      </c>
      <c r="B78" s="168"/>
      <c r="C78" s="168"/>
      <c r="D78" s="168"/>
      <c r="E78" s="168"/>
      <c r="F78" s="174">
        <v>-0.25707794117647054</v>
      </c>
      <c r="G78" s="174">
        <v>-7.3298529411764693E-2</v>
      </c>
      <c r="H78" s="174">
        <v>0.18939852941176472</v>
      </c>
      <c r="I78" s="174">
        <v>3.074486764705882</v>
      </c>
      <c r="J78" s="174">
        <v>5.6013720588235296</v>
      </c>
      <c r="K78" s="174">
        <v>11.385708823529407</v>
      </c>
      <c r="L78" s="174">
        <v>-5.7589882352941162</v>
      </c>
      <c r="M78" s="174">
        <v>-2.4694999999999996</v>
      </c>
      <c r="N78" s="174">
        <v>2.7388878787878785</v>
      </c>
      <c r="O78" s="174">
        <v>2.2814769230769234</v>
      </c>
      <c r="P78" s="174">
        <v>5.899695454545455</v>
      </c>
      <c r="Q78" s="174">
        <v>8.8295132352941206</v>
      </c>
      <c r="R78" s="174">
        <v>0.28595178571428564</v>
      </c>
    </row>
    <row r="79" spans="1:18" x14ac:dyDescent="0.3">
      <c r="A79" s="173" t="s">
        <v>409</v>
      </c>
      <c r="B79" s="168"/>
      <c r="C79" s="168"/>
      <c r="D79" s="168"/>
      <c r="E79" s="168"/>
      <c r="F79" s="174">
        <v>-0.29559999999999997</v>
      </c>
      <c r="G79" s="174">
        <v>-5.1150000000000001E-2</v>
      </c>
      <c r="H79" s="174">
        <v>8.5900000000000004E-2</v>
      </c>
      <c r="I79" s="174">
        <v>3.1581999999999999</v>
      </c>
      <c r="J79" s="174">
        <v>5.2576999999999998</v>
      </c>
      <c r="K79" s="174">
        <v>11.000249999999999</v>
      </c>
      <c r="L79" s="174">
        <v>-6.3635999999999999</v>
      </c>
      <c r="M79" s="174">
        <v>-2.5025500000000003</v>
      </c>
      <c r="N79" s="174">
        <v>2.4595500000000001</v>
      </c>
      <c r="O79" s="174">
        <v>1.9928000000000001</v>
      </c>
      <c r="P79" s="174">
        <v>5.6602499999999996</v>
      </c>
      <c r="Q79" s="174">
        <v>9.3217999999999996</v>
      </c>
      <c r="R79" s="174">
        <v>0.23105000000000001</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44041</v>
      </c>
      <c r="E82" s="172">
        <v>54.92</v>
      </c>
      <c r="F82" s="172">
        <v>-0.218</v>
      </c>
      <c r="G82" s="172">
        <v>5.4699999999999999E-2</v>
      </c>
      <c r="H82" s="172">
        <v>0.12759999999999999</v>
      </c>
      <c r="I82" s="172">
        <v>2.5200999999999998</v>
      </c>
      <c r="J82" s="172">
        <v>4.2916999999999996</v>
      </c>
      <c r="K82" s="172">
        <v>11.603300000000001</v>
      </c>
      <c r="L82" s="172">
        <v>-2.6758999999999999</v>
      </c>
      <c r="M82" s="172">
        <v>0.38379999999999997</v>
      </c>
      <c r="N82" s="172">
        <v>4.9493999999999998</v>
      </c>
      <c r="O82" s="172">
        <v>3.5036999999999998</v>
      </c>
      <c r="P82" s="172">
        <v>7.59</v>
      </c>
      <c r="Q82" s="172">
        <v>8.7644000000000002</v>
      </c>
      <c r="R82" s="172">
        <v>3.8475999999999999</v>
      </c>
    </row>
    <row r="83" spans="1:18" x14ac:dyDescent="0.3">
      <c r="A83" s="168" t="s">
        <v>553</v>
      </c>
      <c r="B83" s="168" t="s">
        <v>555</v>
      </c>
      <c r="C83" s="168">
        <v>131670</v>
      </c>
      <c r="D83" s="171">
        <v>44041</v>
      </c>
      <c r="E83" s="172">
        <v>58.78</v>
      </c>
      <c r="F83" s="172">
        <v>-0.22070000000000001</v>
      </c>
      <c r="G83" s="172">
        <v>6.8099999999999994E-2</v>
      </c>
      <c r="H83" s="172">
        <v>0.1363</v>
      </c>
      <c r="I83" s="172">
        <v>2.5649999999999999</v>
      </c>
      <c r="J83" s="172">
        <v>4.3864000000000001</v>
      </c>
      <c r="K83" s="172">
        <v>11.9193</v>
      </c>
      <c r="L83" s="172">
        <v>-2.1312000000000002</v>
      </c>
      <c r="M83" s="172">
        <v>1.1878</v>
      </c>
      <c r="N83" s="172">
        <v>6.0437000000000003</v>
      </c>
      <c r="O83" s="172">
        <v>4.6736000000000004</v>
      </c>
      <c r="P83" s="172">
        <v>8.6079000000000008</v>
      </c>
      <c r="Q83" s="172">
        <v>10.6126</v>
      </c>
      <c r="R83" s="172">
        <v>4.9448999999999996</v>
      </c>
    </row>
    <row r="84" spans="1:18" x14ac:dyDescent="0.3">
      <c r="A84" s="168" t="s">
        <v>553</v>
      </c>
      <c r="B84" s="168" t="s">
        <v>556</v>
      </c>
      <c r="C84" s="168">
        <v>100119</v>
      </c>
      <c r="D84" s="171">
        <v>44041</v>
      </c>
      <c r="E84" s="172">
        <v>177.68</v>
      </c>
      <c r="F84" s="172">
        <v>0.21659999999999999</v>
      </c>
      <c r="G84" s="172">
        <v>-0.52400000000000002</v>
      </c>
      <c r="H84" s="172">
        <v>-0.54569999999999996</v>
      </c>
      <c r="I84" s="172">
        <v>3.9289000000000001</v>
      </c>
      <c r="J84" s="172">
        <v>3.9922</v>
      </c>
      <c r="K84" s="172">
        <v>10.209</v>
      </c>
      <c r="L84" s="172">
        <v>-12.0252</v>
      </c>
      <c r="M84" s="172">
        <v>-9.6971000000000007</v>
      </c>
      <c r="N84" s="172">
        <v>-9.2561999999999998</v>
      </c>
      <c r="O84" s="172">
        <v>0.69240000000000002</v>
      </c>
      <c r="P84" s="172">
        <v>5.7972999999999999</v>
      </c>
      <c r="Q84" s="172">
        <v>15.5627</v>
      </c>
      <c r="R84" s="172">
        <v>-2.1324000000000001</v>
      </c>
    </row>
    <row r="85" spans="1:18" x14ac:dyDescent="0.3">
      <c r="A85" s="168" t="s">
        <v>553</v>
      </c>
      <c r="B85" s="168" t="s">
        <v>557</v>
      </c>
      <c r="C85" s="168"/>
      <c r="D85" s="171">
        <v>44041</v>
      </c>
      <c r="E85" s="172">
        <v>186.23</v>
      </c>
      <c r="F85" s="172">
        <v>0.21790000000000001</v>
      </c>
      <c r="G85" s="172">
        <v>-0.51659999999999995</v>
      </c>
      <c r="H85" s="172">
        <v>-0.53520000000000001</v>
      </c>
      <c r="I85" s="172">
        <v>3.9502999999999999</v>
      </c>
      <c r="J85" s="172">
        <v>4.0378999999999996</v>
      </c>
      <c r="K85" s="172">
        <v>10.3657</v>
      </c>
      <c r="L85" s="172">
        <v>-11.769399999999999</v>
      </c>
      <c r="M85" s="172">
        <v>-9.2804000000000002</v>
      </c>
      <c r="N85" s="172">
        <v>-8.6968999999999994</v>
      </c>
      <c r="O85" s="172">
        <v>-9.5999999999999992E-3</v>
      </c>
      <c r="P85" s="172">
        <v>5.8375000000000004</v>
      </c>
      <c r="Q85" s="172">
        <v>10.219799999999999</v>
      </c>
      <c r="R85" s="172">
        <v>-1.4053</v>
      </c>
    </row>
    <row r="86" spans="1:18" x14ac:dyDescent="0.3">
      <c r="A86" s="168" t="s">
        <v>553</v>
      </c>
      <c r="B86" s="168" t="s">
        <v>558</v>
      </c>
      <c r="C86" s="168">
        <v>104685</v>
      </c>
      <c r="D86" s="171">
        <v>44041</v>
      </c>
      <c r="E86" s="172">
        <v>37.07</v>
      </c>
      <c r="F86" s="172">
        <v>-0.40300000000000002</v>
      </c>
      <c r="G86" s="172">
        <v>-0.37619999999999998</v>
      </c>
      <c r="H86" s="172">
        <v>5.3999999999999999E-2</v>
      </c>
      <c r="I86" s="172">
        <v>2.9436</v>
      </c>
      <c r="J86" s="172">
        <v>4.9843999999999999</v>
      </c>
      <c r="K86" s="172">
        <v>13.1218</v>
      </c>
      <c r="L86" s="172">
        <v>-3.4887000000000001</v>
      </c>
      <c r="M86" s="172">
        <v>-0.50990000000000002</v>
      </c>
      <c r="N86" s="172">
        <v>4.8952999999999998</v>
      </c>
      <c r="O86" s="172">
        <v>5.3227000000000002</v>
      </c>
      <c r="P86" s="172">
        <v>7.2449000000000003</v>
      </c>
      <c r="Q86" s="172">
        <v>10.1219</v>
      </c>
      <c r="R86" s="172">
        <v>4.6134000000000004</v>
      </c>
    </row>
    <row r="87" spans="1:18" x14ac:dyDescent="0.3">
      <c r="A87" s="168" t="s">
        <v>553</v>
      </c>
      <c r="B87" s="168" t="s">
        <v>559</v>
      </c>
      <c r="C87" s="168">
        <v>120377</v>
      </c>
      <c r="D87" s="171">
        <v>44041</v>
      </c>
      <c r="E87" s="172">
        <v>40.1</v>
      </c>
      <c r="F87" s="172">
        <v>-0.42220000000000002</v>
      </c>
      <c r="G87" s="172">
        <v>-0.37269999999999998</v>
      </c>
      <c r="H87" s="172">
        <v>4.99E-2</v>
      </c>
      <c r="I87" s="172">
        <v>2.9525000000000001</v>
      </c>
      <c r="J87" s="172">
        <v>5.0563000000000002</v>
      </c>
      <c r="K87" s="172">
        <v>13.2768</v>
      </c>
      <c r="L87" s="172">
        <v>-3.1869000000000001</v>
      </c>
      <c r="M87" s="172">
        <v>-7.4800000000000005E-2</v>
      </c>
      <c r="N87" s="172">
        <v>5.4431000000000003</v>
      </c>
      <c r="O87" s="172">
        <v>6.2610999999999999</v>
      </c>
      <c r="P87" s="172">
        <v>8.4239999999999995</v>
      </c>
      <c r="Q87" s="172">
        <v>11.7407</v>
      </c>
      <c r="R87" s="172">
        <v>5.3284000000000002</v>
      </c>
    </row>
    <row r="88" spans="1:18" x14ac:dyDescent="0.3">
      <c r="A88" s="168" t="s">
        <v>553</v>
      </c>
      <c r="B88" s="168" t="s">
        <v>560</v>
      </c>
      <c r="C88" s="168">
        <v>147789</v>
      </c>
      <c r="D88" s="171">
        <v>44041</v>
      </c>
      <c r="E88" s="172">
        <v>8.7523999999999997</v>
      </c>
      <c r="F88" s="172">
        <v>3.4299999999999997E-2</v>
      </c>
      <c r="G88" s="172">
        <v>1.14E-2</v>
      </c>
      <c r="H88" s="172">
        <v>-0.1779</v>
      </c>
      <c r="I88" s="172">
        <v>0.89219999999999999</v>
      </c>
      <c r="J88" s="172">
        <v>1.9178999999999999</v>
      </c>
      <c r="K88" s="172">
        <v>2.8302999999999998</v>
      </c>
      <c r="L88" s="172">
        <v>-15.1973</v>
      </c>
      <c r="M88" s="172"/>
      <c r="N88" s="172"/>
      <c r="O88" s="172"/>
      <c r="P88" s="172"/>
      <c r="Q88" s="172">
        <v>-12.476000000000001</v>
      </c>
      <c r="R88" s="172"/>
    </row>
    <row r="89" spans="1:18" x14ac:dyDescent="0.3">
      <c r="A89" s="168" t="s">
        <v>553</v>
      </c>
      <c r="B89" s="168" t="s">
        <v>561</v>
      </c>
      <c r="C89" s="168">
        <v>147787</v>
      </c>
      <c r="D89" s="171">
        <v>44041</v>
      </c>
      <c r="E89" s="172">
        <v>8.6460000000000008</v>
      </c>
      <c r="F89" s="172">
        <v>3.0099999999999998E-2</v>
      </c>
      <c r="G89" s="172">
        <v>-1.6199999999999999E-2</v>
      </c>
      <c r="H89" s="172">
        <v>-0.217</v>
      </c>
      <c r="I89" s="172">
        <v>0.8115</v>
      </c>
      <c r="J89" s="172">
        <v>1.7427999999999999</v>
      </c>
      <c r="K89" s="172">
        <v>2.2831999999999999</v>
      </c>
      <c r="L89" s="172">
        <v>-16.085999999999999</v>
      </c>
      <c r="M89" s="172"/>
      <c r="N89" s="172"/>
      <c r="O89" s="172"/>
      <c r="P89" s="172"/>
      <c r="Q89" s="172">
        <v>-13.54</v>
      </c>
      <c r="R89" s="172"/>
    </row>
    <row r="90" spans="1:18" x14ac:dyDescent="0.3">
      <c r="A90" s="168" t="s">
        <v>553</v>
      </c>
      <c r="B90" s="168" t="s">
        <v>562</v>
      </c>
      <c r="C90" s="168">
        <v>144335</v>
      </c>
      <c r="D90" s="171">
        <v>44041</v>
      </c>
      <c r="E90" s="172">
        <v>11.676</v>
      </c>
      <c r="F90" s="172">
        <v>-0.43490000000000001</v>
      </c>
      <c r="G90" s="172">
        <v>0.10290000000000001</v>
      </c>
      <c r="H90" s="172">
        <v>0.64649999999999996</v>
      </c>
      <c r="I90" s="172">
        <v>3.2909000000000002</v>
      </c>
      <c r="J90" s="172">
        <v>5.8280000000000003</v>
      </c>
      <c r="K90" s="172">
        <v>14.864699999999999</v>
      </c>
      <c r="L90" s="172">
        <v>1.0909</v>
      </c>
      <c r="M90" s="172">
        <v>4.4832000000000001</v>
      </c>
      <c r="N90" s="172">
        <v>10.0886</v>
      </c>
      <c r="O90" s="172"/>
      <c r="P90" s="172"/>
      <c r="Q90" s="172">
        <v>8.0555000000000003</v>
      </c>
      <c r="R90" s="172"/>
    </row>
    <row r="91" spans="1:18" x14ac:dyDescent="0.3">
      <c r="A91" s="168" t="s">
        <v>553</v>
      </c>
      <c r="B91" s="168" t="s">
        <v>563</v>
      </c>
      <c r="C91" s="168">
        <v>144333</v>
      </c>
      <c r="D91" s="171">
        <v>44041</v>
      </c>
      <c r="E91" s="172">
        <v>11.429</v>
      </c>
      <c r="F91" s="172">
        <v>-0.43559999999999999</v>
      </c>
      <c r="G91" s="172">
        <v>8.7599999999999997E-2</v>
      </c>
      <c r="H91" s="172">
        <v>0.63400000000000001</v>
      </c>
      <c r="I91" s="172">
        <v>3.2429999999999999</v>
      </c>
      <c r="J91" s="172">
        <v>5.7262000000000004</v>
      </c>
      <c r="K91" s="172">
        <v>14.5305</v>
      </c>
      <c r="L91" s="172">
        <v>0.51890000000000003</v>
      </c>
      <c r="M91" s="172">
        <v>3.6362000000000001</v>
      </c>
      <c r="N91" s="172">
        <v>8.9410000000000007</v>
      </c>
      <c r="O91" s="172"/>
      <c r="P91" s="172"/>
      <c r="Q91" s="172">
        <v>6.9065000000000003</v>
      </c>
      <c r="R91" s="172"/>
    </row>
    <row r="92" spans="1:18" x14ac:dyDescent="0.3">
      <c r="A92" s="168" t="s">
        <v>553</v>
      </c>
      <c r="B92" s="168" t="s">
        <v>564</v>
      </c>
      <c r="C92" s="168">
        <v>119298</v>
      </c>
      <c r="D92" s="171">
        <v>44041</v>
      </c>
      <c r="E92" s="172">
        <v>28.513999999999999</v>
      </c>
      <c r="F92" s="172">
        <v>-0.1086</v>
      </c>
      <c r="G92" s="172">
        <v>0.34129999999999999</v>
      </c>
      <c r="H92" s="172">
        <v>0.91310000000000002</v>
      </c>
      <c r="I92" s="172">
        <v>2.7383000000000002</v>
      </c>
      <c r="J92" s="172">
        <v>4.4431000000000003</v>
      </c>
      <c r="K92" s="172">
        <v>9.8043999999999993</v>
      </c>
      <c r="L92" s="172">
        <v>3.4315000000000002</v>
      </c>
      <c r="M92" s="172">
        <v>7.0225</v>
      </c>
      <c r="N92" s="172">
        <v>10.1777</v>
      </c>
      <c r="O92" s="172">
        <v>7.5071000000000003</v>
      </c>
      <c r="P92" s="172">
        <v>6.2397</v>
      </c>
      <c r="Q92" s="172">
        <v>12.0642</v>
      </c>
      <c r="R92" s="172">
        <v>6.6323999999999996</v>
      </c>
    </row>
    <row r="93" spans="1:18" x14ac:dyDescent="0.3">
      <c r="A93" s="168" t="s">
        <v>553</v>
      </c>
      <c r="B93" s="168" t="s">
        <v>565</v>
      </c>
      <c r="C93" s="168">
        <v>118194</v>
      </c>
      <c r="D93" s="171">
        <v>44041</v>
      </c>
      <c r="E93" s="172">
        <v>26.311</v>
      </c>
      <c r="F93" s="172">
        <v>-0.1101</v>
      </c>
      <c r="G93" s="172">
        <v>0.32790000000000002</v>
      </c>
      <c r="H93" s="172">
        <v>0.88959999999999995</v>
      </c>
      <c r="I93" s="172">
        <v>2.6890999999999998</v>
      </c>
      <c r="J93" s="172">
        <v>4.3342000000000001</v>
      </c>
      <c r="K93" s="172">
        <v>9.4603999999999999</v>
      </c>
      <c r="L93" s="172">
        <v>2.7692999999999999</v>
      </c>
      <c r="M93" s="172">
        <v>6.0030000000000001</v>
      </c>
      <c r="N93" s="172">
        <v>8.8086000000000002</v>
      </c>
      <c r="O93" s="172">
        <v>6.2683</v>
      </c>
      <c r="P93" s="172">
        <v>5.0008999999999997</v>
      </c>
      <c r="Q93" s="172">
        <v>10.744199999999999</v>
      </c>
      <c r="R93" s="172">
        <v>5.3685999999999998</v>
      </c>
    </row>
    <row r="94" spans="1:18" x14ac:dyDescent="0.3">
      <c r="A94" s="168" t="s">
        <v>553</v>
      </c>
      <c r="B94" s="168" t="s">
        <v>566</v>
      </c>
      <c r="C94" s="168">
        <v>102846</v>
      </c>
      <c r="D94" s="171">
        <v>44041</v>
      </c>
      <c r="E94" s="172">
        <v>91.428100000000001</v>
      </c>
      <c r="F94" s="172">
        <v>-0.18479999999999999</v>
      </c>
      <c r="G94" s="172">
        <v>-0.30399999999999999</v>
      </c>
      <c r="H94" s="172">
        <v>5.8999999999999999E-3</v>
      </c>
      <c r="I94" s="172">
        <v>2.7429000000000001</v>
      </c>
      <c r="J94" s="172">
        <v>4.5568999999999997</v>
      </c>
      <c r="K94" s="172">
        <v>10.5427</v>
      </c>
      <c r="L94" s="172">
        <v>-4.5044000000000004</v>
      </c>
      <c r="M94" s="172">
        <v>-0.63690000000000002</v>
      </c>
      <c r="N94" s="172">
        <v>1.4745999999999999</v>
      </c>
      <c r="O94" s="172">
        <v>2.9834999999999998</v>
      </c>
      <c r="P94" s="172">
        <v>5.8643000000000001</v>
      </c>
      <c r="Q94" s="172">
        <v>15.1244</v>
      </c>
      <c r="R94" s="172">
        <v>2.5596000000000001</v>
      </c>
    </row>
    <row r="95" spans="1:18" x14ac:dyDescent="0.3">
      <c r="A95" s="168" t="s">
        <v>553</v>
      </c>
      <c r="B95" s="168" t="s">
        <v>567</v>
      </c>
      <c r="C95" s="168">
        <v>118736</v>
      </c>
      <c r="D95" s="171">
        <v>44041</v>
      </c>
      <c r="E95" s="172">
        <v>97.102500000000006</v>
      </c>
      <c r="F95" s="172">
        <v>-0.18110000000000001</v>
      </c>
      <c r="G95" s="172">
        <v>-0.28549999999999998</v>
      </c>
      <c r="H95" s="172">
        <v>3.2300000000000002E-2</v>
      </c>
      <c r="I95" s="172">
        <v>2.7970000000000002</v>
      </c>
      <c r="J95" s="172">
        <v>4.6694000000000004</v>
      </c>
      <c r="K95" s="172">
        <v>10.8977</v>
      </c>
      <c r="L95" s="172">
        <v>-3.8062</v>
      </c>
      <c r="M95" s="172">
        <v>0.42580000000000001</v>
      </c>
      <c r="N95" s="172">
        <v>2.8433000000000002</v>
      </c>
      <c r="O95" s="172">
        <v>4.1509</v>
      </c>
      <c r="P95" s="172">
        <v>6.8301999999999996</v>
      </c>
      <c r="Q95" s="172">
        <v>10.6807</v>
      </c>
      <c r="R95" s="172">
        <v>3.8980999999999999</v>
      </c>
    </row>
    <row r="96" spans="1:18" x14ac:dyDescent="0.3">
      <c r="A96" s="168" t="s">
        <v>553</v>
      </c>
      <c r="B96" s="168" t="s">
        <v>568</v>
      </c>
      <c r="C96" s="168">
        <v>148026</v>
      </c>
      <c r="D96" s="171">
        <v>44041</v>
      </c>
      <c r="E96" s="172">
        <v>11.3748</v>
      </c>
      <c r="F96" s="172">
        <v>-0.1168</v>
      </c>
      <c r="G96" s="172">
        <v>0.36880000000000002</v>
      </c>
      <c r="H96" s="172">
        <v>0.53920000000000001</v>
      </c>
      <c r="I96" s="172">
        <v>3.0036999999999998</v>
      </c>
      <c r="J96" s="172">
        <v>5.3242000000000003</v>
      </c>
      <c r="K96" s="172">
        <v>10.442500000000001</v>
      </c>
      <c r="L96" s="172"/>
      <c r="M96" s="172"/>
      <c r="N96" s="172"/>
      <c r="O96" s="172"/>
      <c r="P96" s="172"/>
      <c r="Q96" s="172">
        <v>13.747999999999999</v>
      </c>
      <c r="R96" s="172"/>
    </row>
    <row r="97" spans="1:18" x14ac:dyDescent="0.3">
      <c r="A97" s="168" t="s">
        <v>553</v>
      </c>
      <c r="B97" s="168" t="s">
        <v>569</v>
      </c>
      <c r="C97" s="168">
        <v>148024</v>
      </c>
      <c r="D97" s="171">
        <v>44041</v>
      </c>
      <c r="E97" s="172">
        <v>11.287100000000001</v>
      </c>
      <c r="F97" s="172">
        <v>-0.1221</v>
      </c>
      <c r="G97" s="172">
        <v>0.34139999999999998</v>
      </c>
      <c r="H97" s="172">
        <v>0.50129999999999997</v>
      </c>
      <c r="I97" s="172">
        <v>2.9234</v>
      </c>
      <c r="J97" s="172">
        <v>5.1489000000000003</v>
      </c>
      <c r="K97" s="172">
        <v>9.8864999999999998</v>
      </c>
      <c r="L97" s="172"/>
      <c r="M97" s="172"/>
      <c r="N97" s="172"/>
      <c r="O97" s="172"/>
      <c r="P97" s="172"/>
      <c r="Q97" s="172">
        <v>12.871</v>
      </c>
      <c r="R97" s="172"/>
    </row>
    <row r="98" spans="1:18" x14ac:dyDescent="0.3">
      <c r="A98" s="168" t="s">
        <v>553</v>
      </c>
      <c r="B98" s="168" t="s">
        <v>570</v>
      </c>
      <c r="C98" s="168">
        <v>146010</v>
      </c>
      <c r="D98" s="171">
        <v>44041</v>
      </c>
      <c r="E98" s="172">
        <v>11.4152</v>
      </c>
      <c r="F98" s="172">
        <v>-0.2107</v>
      </c>
      <c r="G98" s="172">
        <v>7.1900000000000006E-2</v>
      </c>
      <c r="H98" s="172">
        <v>0.48409999999999997</v>
      </c>
      <c r="I98" s="172">
        <v>3.0270999999999999</v>
      </c>
      <c r="J98" s="172">
        <v>4.5415000000000001</v>
      </c>
      <c r="K98" s="172">
        <v>10.0197</v>
      </c>
      <c r="L98" s="172">
        <v>2.532</v>
      </c>
      <c r="M98" s="172">
        <v>5.7080000000000002</v>
      </c>
      <c r="N98" s="172">
        <v>9.6707999999999998</v>
      </c>
      <c r="O98" s="172"/>
      <c r="P98" s="172"/>
      <c r="Q98" s="172">
        <v>9.2163000000000004</v>
      </c>
      <c r="R98" s="172"/>
    </row>
    <row r="99" spans="1:18" x14ac:dyDescent="0.3">
      <c r="A99" s="168" t="s">
        <v>553</v>
      </c>
      <c r="B99" s="168" t="s">
        <v>571</v>
      </c>
      <c r="C99" s="168">
        <v>146007</v>
      </c>
      <c r="D99" s="171">
        <v>44041</v>
      </c>
      <c r="E99" s="172">
        <v>11.103300000000001</v>
      </c>
      <c r="F99" s="172">
        <v>-0.21479999999999999</v>
      </c>
      <c r="G99" s="172">
        <v>4.7800000000000002E-2</v>
      </c>
      <c r="H99" s="172">
        <v>0.4496</v>
      </c>
      <c r="I99" s="172">
        <v>2.9561000000000002</v>
      </c>
      <c r="J99" s="172">
        <v>4.4043999999999999</v>
      </c>
      <c r="K99" s="172">
        <v>9.5777999999999999</v>
      </c>
      <c r="L99" s="172">
        <v>1.6254999999999999</v>
      </c>
      <c r="M99" s="172">
        <v>4.3308</v>
      </c>
      <c r="N99" s="172">
        <v>7.7039</v>
      </c>
      <c r="O99" s="172"/>
      <c r="P99" s="172"/>
      <c r="Q99" s="172">
        <v>7.2195</v>
      </c>
      <c r="R99" s="172"/>
    </row>
    <row r="100" spans="1:18" x14ac:dyDescent="0.3">
      <c r="A100" s="168" t="s">
        <v>553</v>
      </c>
      <c r="B100" s="168" t="s">
        <v>572</v>
      </c>
      <c r="C100" s="168">
        <v>142038</v>
      </c>
      <c r="D100" s="171">
        <v>44041</v>
      </c>
      <c r="E100" s="172">
        <v>12.15</v>
      </c>
      <c r="F100" s="172">
        <v>-0.73529999999999995</v>
      </c>
      <c r="G100" s="172">
        <v>0</v>
      </c>
      <c r="H100" s="172">
        <v>0.33029999999999998</v>
      </c>
      <c r="I100" s="172">
        <v>4.3814000000000002</v>
      </c>
      <c r="J100" s="172">
        <v>7.2374000000000001</v>
      </c>
      <c r="K100" s="172">
        <v>14.7309</v>
      </c>
      <c r="L100" s="172">
        <v>6.4855</v>
      </c>
      <c r="M100" s="172">
        <v>8.0960999999999999</v>
      </c>
      <c r="N100" s="172">
        <v>12.918200000000001</v>
      </c>
      <c r="O100" s="172"/>
      <c r="P100" s="172"/>
      <c r="Q100" s="172">
        <v>7.8292000000000002</v>
      </c>
      <c r="R100" s="172">
        <v>8.8366000000000007</v>
      </c>
    </row>
    <row r="101" spans="1:18" x14ac:dyDescent="0.3">
      <c r="A101" s="168" t="s">
        <v>553</v>
      </c>
      <c r="B101" s="168" t="s">
        <v>573</v>
      </c>
      <c r="C101" s="168">
        <v>142035</v>
      </c>
      <c r="D101" s="171">
        <v>44041</v>
      </c>
      <c r="E101" s="172">
        <v>11.94</v>
      </c>
      <c r="F101" s="172">
        <v>-0.74809999999999999</v>
      </c>
      <c r="G101" s="172">
        <v>0</v>
      </c>
      <c r="H101" s="172">
        <v>0.25190000000000001</v>
      </c>
      <c r="I101" s="172">
        <v>4.3705999999999996</v>
      </c>
      <c r="J101" s="172">
        <v>7.0852000000000004</v>
      </c>
      <c r="K101" s="172">
        <v>14.477499999999999</v>
      </c>
      <c r="L101" s="172">
        <v>6.1333000000000002</v>
      </c>
      <c r="M101" s="172">
        <v>7.5675999999999997</v>
      </c>
      <c r="N101" s="172">
        <v>12.1127</v>
      </c>
      <c r="O101" s="172"/>
      <c r="P101" s="172"/>
      <c r="Q101" s="172">
        <v>7.1040000000000001</v>
      </c>
      <c r="R101" s="172">
        <v>8.1588999999999992</v>
      </c>
    </row>
    <row r="102" spans="1:18" x14ac:dyDescent="0.3">
      <c r="A102" s="173" t="s">
        <v>27</v>
      </c>
      <c r="B102" s="168"/>
      <c r="C102" s="168"/>
      <c r="D102" s="168"/>
      <c r="E102" s="168"/>
      <c r="F102" s="174">
        <v>-0.21839500000000003</v>
      </c>
      <c r="G102" s="174">
        <v>-2.8570000000000005E-2</v>
      </c>
      <c r="H102" s="174">
        <v>0.22849000000000003</v>
      </c>
      <c r="I102" s="174">
        <v>2.9363799999999989</v>
      </c>
      <c r="J102" s="174">
        <v>4.6854499999999994</v>
      </c>
      <c r="K102" s="174">
        <v>10.742234999999997</v>
      </c>
      <c r="L102" s="174">
        <v>-2.7935722222222221</v>
      </c>
      <c r="M102" s="174">
        <v>1.7903562499999999</v>
      </c>
      <c r="N102" s="174">
        <v>5.5073625000000002</v>
      </c>
      <c r="O102" s="174">
        <v>4.13537</v>
      </c>
      <c r="P102" s="174">
        <v>6.7436699999999998</v>
      </c>
      <c r="Q102" s="174">
        <v>8.1284800000000033</v>
      </c>
      <c r="R102" s="174">
        <v>4.2209000000000003</v>
      </c>
    </row>
    <row r="103" spans="1:18" x14ac:dyDescent="0.3">
      <c r="A103" s="173" t="s">
        <v>409</v>
      </c>
      <c r="B103" s="168"/>
      <c r="C103" s="168"/>
      <c r="D103" s="168"/>
      <c r="E103" s="168"/>
      <c r="F103" s="174">
        <v>-0.19774999999999998</v>
      </c>
      <c r="G103" s="174">
        <v>2.9600000000000001E-2</v>
      </c>
      <c r="H103" s="174">
        <v>0.19409999999999999</v>
      </c>
      <c r="I103" s="174">
        <v>2.9480500000000003</v>
      </c>
      <c r="J103" s="174">
        <v>4.5491999999999999</v>
      </c>
      <c r="K103" s="174">
        <v>10.492599999999999</v>
      </c>
      <c r="L103" s="174">
        <v>-2.4035500000000001</v>
      </c>
      <c r="M103" s="174">
        <v>2.4119999999999999</v>
      </c>
      <c r="N103" s="174">
        <v>6.8738000000000001</v>
      </c>
      <c r="O103" s="174">
        <v>4.4122500000000002</v>
      </c>
      <c r="P103" s="174">
        <v>6.5349500000000003</v>
      </c>
      <c r="Q103" s="174">
        <v>10.17085</v>
      </c>
      <c r="R103" s="174">
        <v>4.7791499999999996</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44041</v>
      </c>
      <c r="E106" s="172">
        <v>275.51530000000002</v>
      </c>
      <c r="F106" s="172">
        <v>10.5219</v>
      </c>
      <c r="G106" s="172">
        <v>-8.1067</v>
      </c>
      <c r="H106" s="172">
        <v>-2.8788999999999998</v>
      </c>
      <c r="I106" s="172">
        <v>-1.3912</v>
      </c>
      <c r="J106" s="172">
        <v>14.3437</v>
      </c>
      <c r="K106" s="172">
        <v>19.9282</v>
      </c>
      <c r="L106" s="172">
        <v>14.033200000000001</v>
      </c>
      <c r="M106" s="172">
        <v>11.955399999999999</v>
      </c>
      <c r="N106" s="172">
        <v>11.216200000000001</v>
      </c>
      <c r="O106" s="172">
        <v>8.5990000000000002</v>
      </c>
      <c r="P106" s="172">
        <v>9.1706000000000003</v>
      </c>
      <c r="Q106" s="172">
        <v>8.6245999999999992</v>
      </c>
      <c r="R106" s="172">
        <v>10.7875</v>
      </c>
    </row>
    <row r="107" spans="1:18" x14ac:dyDescent="0.3">
      <c r="A107" s="168" t="s">
        <v>575</v>
      </c>
      <c r="B107" s="168" t="s">
        <v>577</v>
      </c>
      <c r="C107" s="168">
        <v>119550</v>
      </c>
      <c r="D107" s="171">
        <v>44041</v>
      </c>
      <c r="E107" s="172">
        <v>281.1925</v>
      </c>
      <c r="F107" s="172">
        <v>10.854900000000001</v>
      </c>
      <c r="G107" s="172">
        <v>-7.7774000000000001</v>
      </c>
      <c r="H107" s="172">
        <v>-2.5503</v>
      </c>
      <c r="I107" s="172">
        <v>-1.0621</v>
      </c>
      <c r="J107" s="172">
        <v>14.787000000000001</v>
      </c>
      <c r="K107" s="172">
        <v>20.305399999999999</v>
      </c>
      <c r="L107" s="172">
        <v>14.395099999999999</v>
      </c>
      <c r="M107" s="172">
        <v>12.3101</v>
      </c>
      <c r="N107" s="172">
        <v>11.571300000000001</v>
      </c>
      <c r="O107" s="172">
        <v>8.9261999999999997</v>
      </c>
      <c r="P107" s="172">
        <v>9.5059000000000005</v>
      </c>
      <c r="Q107" s="172">
        <v>9.9048999999999996</v>
      </c>
      <c r="R107" s="172">
        <v>11.128500000000001</v>
      </c>
    </row>
    <row r="108" spans="1:18" x14ac:dyDescent="0.3">
      <c r="A108" s="168" t="s">
        <v>575</v>
      </c>
      <c r="B108" s="168" t="s">
        <v>578</v>
      </c>
      <c r="C108" s="168">
        <v>120438</v>
      </c>
      <c r="D108" s="171">
        <v>44041</v>
      </c>
      <c r="E108" s="172">
        <v>2032.4982</v>
      </c>
      <c r="F108" s="172">
        <v>14.708299999999999</v>
      </c>
      <c r="G108" s="172">
        <v>-5.0782999999999996</v>
      </c>
      <c r="H108" s="172">
        <v>5.4000000000000003E-3</v>
      </c>
      <c r="I108" s="172">
        <v>-0.71399999999999997</v>
      </c>
      <c r="J108" s="172">
        <v>9.7505000000000006</v>
      </c>
      <c r="K108" s="172">
        <v>17.649699999999999</v>
      </c>
      <c r="L108" s="172">
        <v>12.334300000000001</v>
      </c>
      <c r="M108" s="172">
        <v>10.9124</v>
      </c>
      <c r="N108" s="172">
        <v>11.360900000000001</v>
      </c>
      <c r="O108" s="172">
        <v>9.4701000000000004</v>
      </c>
      <c r="P108" s="172">
        <v>9.0119000000000007</v>
      </c>
      <c r="Q108" s="172">
        <v>9.0680999999999994</v>
      </c>
      <c r="R108" s="172">
        <v>11.0883</v>
      </c>
    </row>
    <row r="109" spans="1:18" x14ac:dyDescent="0.3">
      <c r="A109" s="168" t="s">
        <v>575</v>
      </c>
      <c r="B109" s="168" t="s">
        <v>579</v>
      </c>
      <c r="C109" s="168">
        <v>117446</v>
      </c>
      <c r="D109" s="171">
        <v>44041</v>
      </c>
      <c r="E109" s="172">
        <v>1999.4621</v>
      </c>
      <c r="F109" s="172">
        <v>14.3978</v>
      </c>
      <c r="G109" s="172">
        <v>-5.3882000000000003</v>
      </c>
      <c r="H109" s="172">
        <v>-0.30459999999999998</v>
      </c>
      <c r="I109" s="172">
        <v>-1.024</v>
      </c>
      <c r="J109" s="172">
        <v>9.4380000000000006</v>
      </c>
      <c r="K109" s="172">
        <v>17.329499999999999</v>
      </c>
      <c r="L109" s="172">
        <v>12.013</v>
      </c>
      <c r="M109" s="172">
        <v>10.586399999999999</v>
      </c>
      <c r="N109" s="172">
        <v>11.026</v>
      </c>
      <c r="O109" s="172">
        <v>9.17</v>
      </c>
      <c r="P109" s="172">
        <v>8.7583000000000002</v>
      </c>
      <c r="Q109" s="172">
        <v>8.8788999999999998</v>
      </c>
      <c r="R109" s="172">
        <v>10.7704</v>
      </c>
    </row>
    <row r="110" spans="1:18" x14ac:dyDescent="0.3">
      <c r="A110" s="168" t="s">
        <v>575</v>
      </c>
      <c r="B110" s="168" t="s">
        <v>580</v>
      </c>
      <c r="C110" s="168">
        <v>124175</v>
      </c>
      <c r="D110" s="171">
        <v>44041</v>
      </c>
      <c r="E110" s="172">
        <v>18.6249</v>
      </c>
      <c r="F110" s="172">
        <v>5.2920999999999996</v>
      </c>
      <c r="G110" s="172">
        <v>-8.2216000000000005</v>
      </c>
      <c r="H110" s="172">
        <v>-1.5672999999999999</v>
      </c>
      <c r="I110" s="172">
        <v>-2.5032999999999999</v>
      </c>
      <c r="J110" s="172">
        <v>10.011100000000001</v>
      </c>
      <c r="K110" s="172">
        <v>18.229900000000001</v>
      </c>
      <c r="L110" s="172">
        <v>14.459</v>
      </c>
      <c r="M110" s="172">
        <v>12.2979</v>
      </c>
      <c r="N110" s="172">
        <v>12.276199999999999</v>
      </c>
      <c r="O110" s="172">
        <v>8.8146000000000004</v>
      </c>
      <c r="P110" s="172">
        <v>9.0891000000000002</v>
      </c>
      <c r="Q110" s="172">
        <v>9.4652999999999992</v>
      </c>
      <c r="R110" s="172">
        <v>11.198600000000001</v>
      </c>
    </row>
    <row r="111" spans="1:18" x14ac:dyDescent="0.3">
      <c r="A111" s="168" t="s">
        <v>575</v>
      </c>
      <c r="B111" s="168" t="s">
        <v>581</v>
      </c>
      <c r="C111" s="168">
        <v>124172</v>
      </c>
      <c r="D111" s="171">
        <v>44041</v>
      </c>
      <c r="E111" s="172">
        <v>18.2181</v>
      </c>
      <c r="F111" s="172">
        <v>5.0094000000000003</v>
      </c>
      <c r="G111" s="172">
        <v>-8.4849999999999994</v>
      </c>
      <c r="H111" s="172">
        <v>-1.8310999999999999</v>
      </c>
      <c r="I111" s="172">
        <v>-2.7589999999999999</v>
      </c>
      <c r="J111" s="172">
        <v>9.7477</v>
      </c>
      <c r="K111" s="172">
        <v>17.950600000000001</v>
      </c>
      <c r="L111" s="172">
        <v>14.1754</v>
      </c>
      <c r="M111" s="172">
        <v>11.9956</v>
      </c>
      <c r="N111" s="172">
        <v>11.9594</v>
      </c>
      <c r="O111" s="172">
        <v>8.4969999999999999</v>
      </c>
      <c r="P111" s="172">
        <v>8.7506000000000004</v>
      </c>
      <c r="Q111" s="172">
        <v>9.1143999999999998</v>
      </c>
      <c r="R111" s="172">
        <v>10.8504</v>
      </c>
    </row>
    <row r="112" spans="1:18" x14ac:dyDescent="0.3">
      <c r="A112" s="168" t="s">
        <v>575</v>
      </c>
      <c r="B112" s="168" t="s">
        <v>582</v>
      </c>
      <c r="C112" s="168">
        <v>140286</v>
      </c>
      <c r="D112" s="171">
        <v>44041</v>
      </c>
      <c r="E112" s="172">
        <v>18.971699999999998</v>
      </c>
      <c r="F112" s="172">
        <v>18.093800000000002</v>
      </c>
      <c r="G112" s="172">
        <v>-5.6135000000000002</v>
      </c>
      <c r="H112" s="172">
        <v>-2.8567999999999998</v>
      </c>
      <c r="I112" s="172">
        <v>-4.9926000000000004</v>
      </c>
      <c r="J112" s="172">
        <v>18.1463</v>
      </c>
      <c r="K112" s="172">
        <v>24.601800000000001</v>
      </c>
      <c r="L112" s="172">
        <v>19.189800000000002</v>
      </c>
      <c r="M112" s="172">
        <v>16.321899999999999</v>
      </c>
      <c r="N112" s="172">
        <v>14.3012</v>
      </c>
      <c r="O112" s="172">
        <v>10.401300000000001</v>
      </c>
      <c r="P112" s="172">
        <v>9.5076000000000001</v>
      </c>
      <c r="Q112" s="172">
        <v>9.7553000000000001</v>
      </c>
      <c r="R112" s="172">
        <v>13.4796</v>
      </c>
    </row>
    <row r="113" spans="1:18" x14ac:dyDescent="0.3">
      <c r="A113" s="168" t="s">
        <v>575</v>
      </c>
      <c r="B113" s="168" t="s">
        <v>583</v>
      </c>
      <c r="C113" s="168">
        <v>140283</v>
      </c>
      <c r="D113" s="171">
        <v>44041</v>
      </c>
      <c r="E113" s="172">
        <v>18.599299999999999</v>
      </c>
      <c r="F113" s="172">
        <v>17.670500000000001</v>
      </c>
      <c r="G113" s="172">
        <v>-5.9218000000000002</v>
      </c>
      <c r="H113" s="172">
        <v>-3.194</v>
      </c>
      <c r="I113" s="172">
        <v>-5.3437000000000001</v>
      </c>
      <c r="J113" s="172">
        <v>17.7807</v>
      </c>
      <c r="K113" s="172">
        <v>24.226099999999999</v>
      </c>
      <c r="L113" s="172">
        <v>18.801200000000001</v>
      </c>
      <c r="M113" s="172">
        <v>15.9254</v>
      </c>
      <c r="N113" s="172">
        <v>13.898899999999999</v>
      </c>
      <c r="O113" s="172">
        <v>10.095599999999999</v>
      </c>
      <c r="P113" s="172">
        <v>9.1944999999999997</v>
      </c>
      <c r="Q113" s="172">
        <v>9.4395000000000007</v>
      </c>
      <c r="R113" s="172">
        <v>13.1587</v>
      </c>
    </row>
    <row r="114" spans="1:18" x14ac:dyDescent="0.3">
      <c r="A114" s="168" t="s">
        <v>575</v>
      </c>
      <c r="B114" s="168" t="s">
        <v>584</v>
      </c>
      <c r="C114" s="168">
        <v>129006</v>
      </c>
      <c r="D114" s="171">
        <v>44041</v>
      </c>
      <c r="E114" s="172">
        <v>17.0687</v>
      </c>
      <c r="F114" s="172">
        <v>8.1278000000000006</v>
      </c>
      <c r="G114" s="172">
        <v>-5.8973000000000004</v>
      </c>
      <c r="H114" s="172">
        <v>-1.6491</v>
      </c>
      <c r="I114" s="172">
        <v>-0.96189999999999998</v>
      </c>
      <c r="J114" s="172">
        <v>11.687200000000001</v>
      </c>
      <c r="K114" s="172">
        <v>14.678800000000001</v>
      </c>
      <c r="L114" s="172">
        <v>11.6304</v>
      </c>
      <c r="M114" s="172">
        <v>10.8908</v>
      </c>
      <c r="N114" s="172">
        <v>11.079499999999999</v>
      </c>
      <c r="O114" s="172">
        <v>8.9215</v>
      </c>
      <c r="P114" s="172">
        <v>8.7706</v>
      </c>
      <c r="Q114" s="172">
        <v>8.9077000000000002</v>
      </c>
      <c r="R114" s="172">
        <v>11.224600000000001</v>
      </c>
    </row>
    <row r="115" spans="1:18" x14ac:dyDescent="0.3">
      <c r="A115" s="168" t="s">
        <v>575</v>
      </c>
      <c r="B115" s="168" t="s">
        <v>585</v>
      </c>
      <c r="C115" s="168">
        <v>129008</v>
      </c>
      <c r="D115" s="171">
        <v>44041</v>
      </c>
      <c r="E115" s="172">
        <v>17.5426</v>
      </c>
      <c r="F115" s="172">
        <v>8.5327000000000002</v>
      </c>
      <c r="G115" s="172">
        <v>-5.5719000000000003</v>
      </c>
      <c r="H115" s="172">
        <v>-1.3371999999999999</v>
      </c>
      <c r="I115" s="172">
        <v>-0.65380000000000005</v>
      </c>
      <c r="J115" s="172">
        <v>12.0047</v>
      </c>
      <c r="K115" s="172">
        <v>15.027200000000001</v>
      </c>
      <c r="L115" s="172">
        <v>11.978</v>
      </c>
      <c r="M115" s="172">
        <v>11.2372</v>
      </c>
      <c r="N115" s="172">
        <v>11.4373</v>
      </c>
      <c r="O115" s="172">
        <v>9.3178999999999998</v>
      </c>
      <c r="P115" s="172">
        <v>9.2070000000000007</v>
      </c>
      <c r="Q115" s="172">
        <v>9.3848000000000003</v>
      </c>
      <c r="R115" s="172">
        <v>11.6043</v>
      </c>
    </row>
    <row r="116" spans="1:18" x14ac:dyDescent="0.3">
      <c r="A116" s="168" t="s">
        <v>575</v>
      </c>
      <c r="B116" s="168" t="s">
        <v>586</v>
      </c>
      <c r="C116" s="168">
        <v>128629</v>
      </c>
      <c r="D116" s="171">
        <v>44041</v>
      </c>
      <c r="E116" s="172">
        <v>17.621600000000001</v>
      </c>
      <c r="F116" s="172">
        <v>17.614699999999999</v>
      </c>
      <c r="G116" s="172">
        <v>-3.8506</v>
      </c>
      <c r="H116" s="172">
        <v>1.3614999999999999</v>
      </c>
      <c r="I116" s="172">
        <v>1.1990000000000001</v>
      </c>
      <c r="J116" s="172">
        <v>16.1327</v>
      </c>
      <c r="K116" s="172">
        <v>22.046199999999999</v>
      </c>
      <c r="L116" s="172">
        <v>12.990600000000001</v>
      </c>
      <c r="M116" s="172">
        <v>11.886799999999999</v>
      </c>
      <c r="N116" s="172">
        <v>11.8436</v>
      </c>
      <c r="O116" s="172">
        <v>8.7972999999999999</v>
      </c>
      <c r="P116" s="172">
        <v>9.2171000000000003</v>
      </c>
      <c r="Q116" s="172">
        <v>9.3352000000000004</v>
      </c>
      <c r="R116" s="172">
        <v>10.9838</v>
      </c>
    </row>
    <row r="117" spans="1:18" x14ac:dyDescent="0.3">
      <c r="A117" s="168" t="s">
        <v>575</v>
      </c>
      <c r="B117" s="168" t="s">
        <v>587</v>
      </c>
      <c r="C117" s="168">
        <v>128628</v>
      </c>
      <c r="D117" s="171">
        <v>44041</v>
      </c>
      <c r="E117" s="172">
        <v>17.277000000000001</v>
      </c>
      <c r="F117" s="172">
        <v>17.1204</v>
      </c>
      <c r="G117" s="172">
        <v>-4.3071999999999999</v>
      </c>
      <c r="H117" s="172">
        <v>0.90559999999999996</v>
      </c>
      <c r="I117" s="172">
        <v>0.73960000000000004</v>
      </c>
      <c r="J117" s="172">
        <v>15.663600000000001</v>
      </c>
      <c r="K117" s="172">
        <v>21.567599999999999</v>
      </c>
      <c r="L117" s="172">
        <v>12.5108</v>
      </c>
      <c r="M117" s="172">
        <v>11.3957</v>
      </c>
      <c r="N117" s="172">
        <v>11.3408</v>
      </c>
      <c r="O117" s="172">
        <v>8.3082999999999991</v>
      </c>
      <c r="P117" s="172">
        <v>8.8011999999999997</v>
      </c>
      <c r="Q117" s="172">
        <v>8.9954999999999998</v>
      </c>
      <c r="R117" s="172">
        <v>10.4847</v>
      </c>
    </row>
    <row r="118" spans="1:18" x14ac:dyDescent="0.3">
      <c r="A118" s="168" t="s">
        <v>575</v>
      </c>
      <c r="B118" s="168" t="s">
        <v>588</v>
      </c>
      <c r="C118" s="168">
        <v>112342</v>
      </c>
      <c r="D118" s="171">
        <v>44041</v>
      </c>
      <c r="E118" s="172">
        <v>24.259799999999998</v>
      </c>
      <c r="F118" s="172">
        <v>17.1599</v>
      </c>
      <c r="G118" s="172">
        <v>-1.2937000000000001</v>
      </c>
      <c r="H118" s="172">
        <v>2.5590000000000002</v>
      </c>
      <c r="I118" s="172">
        <v>3.5082</v>
      </c>
      <c r="J118" s="172">
        <v>16.16</v>
      </c>
      <c r="K118" s="172">
        <v>20.063500000000001</v>
      </c>
      <c r="L118" s="172">
        <v>11.5169</v>
      </c>
      <c r="M118" s="172">
        <v>10.8415</v>
      </c>
      <c r="N118" s="172">
        <v>9.9745000000000008</v>
      </c>
      <c r="O118" s="172">
        <v>7.6471</v>
      </c>
      <c r="P118" s="172">
        <v>8.8155000000000001</v>
      </c>
      <c r="Q118" s="172">
        <v>8.7365999999999993</v>
      </c>
      <c r="R118" s="172">
        <v>9.6905000000000001</v>
      </c>
    </row>
    <row r="119" spans="1:18" x14ac:dyDescent="0.3">
      <c r="A119" s="168" t="s">
        <v>575</v>
      </c>
      <c r="B119" s="168" t="s">
        <v>589</v>
      </c>
      <c r="C119" s="168">
        <v>120256</v>
      </c>
      <c r="D119" s="171">
        <v>44041</v>
      </c>
      <c r="E119" s="172">
        <v>24.8005</v>
      </c>
      <c r="F119" s="172">
        <v>17.522200000000002</v>
      </c>
      <c r="G119" s="172">
        <v>-0.85350000000000004</v>
      </c>
      <c r="H119" s="172">
        <v>3.0083000000000002</v>
      </c>
      <c r="I119" s="172">
        <v>3.9481000000000002</v>
      </c>
      <c r="J119" s="172">
        <v>16.614100000000001</v>
      </c>
      <c r="K119" s="172">
        <v>20.537400000000002</v>
      </c>
      <c r="L119" s="172">
        <v>11.993</v>
      </c>
      <c r="M119" s="172">
        <v>11.3287</v>
      </c>
      <c r="N119" s="172">
        <v>10.4732</v>
      </c>
      <c r="O119" s="172">
        <v>8.0841999999999992</v>
      </c>
      <c r="P119" s="172">
        <v>9.1956000000000007</v>
      </c>
      <c r="Q119" s="172">
        <v>9.2822999999999993</v>
      </c>
      <c r="R119" s="172">
        <v>10.1738</v>
      </c>
    </row>
    <row r="120" spans="1:18" x14ac:dyDescent="0.3">
      <c r="A120" s="168" t="s">
        <v>575</v>
      </c>
      <c r="B120" s="168" t="s">
        <v>590</v>
      </c>
      <c r="C120" s="168">
        <v>121279</v>
      </c>
      <c r="D120" s="171">
        <v>44041</v>
      </c>
      <c r="E120" s="172">
        <v>18.916399999999999</v>
      </c>
      <c r="F120" s="172">
        <v>13.898</v>
      </c>
      <c r="G120" s="172">
        <v>-7.1322999999999999</v>
      </c>
      <c r="H120" s="172">
        <v>-1.7910999999999999</v>
      </c>
      <c r="I120" s="172">
        <v>-1.7492000000000001</v>
      </c>
      <c r="J120" s="172">
        <v>11.295199999999999</v>
      </c>
      <c r="K120" s="172">
        <v>20.0671</v>
      </c>
      <c r="L120" s="172">
        <v>14.479699999999999</v>
      </c>
      <c r="M120" s="172">
        <v>12.5501</v>
      </c>
      <c r="N120" s="172">
        <v>12.7218</v>
      </c>
      <c r="O120" s="172">
        <v>9.6675000000000004</v>
      </c>
      <c r="P120" s="172">
        <v>8.8937000000000008</v>
      </c>
      <c r="Q120" s="172">
        <v>8.9960000000000004</v>
      </c>
      <c r="R120" s="172">
        <v>12.1365</v>
      </c>
    </row>
    <row r="121" spans="1:18" x14ac:dyDescent="0.3">
      <c r="A121" s="168" t="s">
        <v>575</v>
      </c>
      <c r="B121" s="168" t="s">
        <v>591</v>
      </c>
      <c r="C121" s="168">
        <v>121280</v>
      </c>
      <c r="D121" s="171">
        <v>44041</v>
      </c>
      <c r="E121" s="172">
        <v>18.662500000000001</v>
      </c>
      <c r="F121" s="172">
        <v>13.3042</v>
      </c>
      <c r="G121" s="172">
        <v>-7.5025000000000004</v>
      </c>
      <c r="H121" s="172">
        <v>-2.1505000000000001</v>
      </c>
      <c r="I121" s="172">
        <v>-2.1078000000000001</v>
      </c>
      <c r="J121" s="172">
        <v>10.9391</v>
      </c>
      <c r="K121" s="172">
        <v>19.702400000000001</v>
      </c>
      <c r="L121" s="172">
        <v>14.107200000000001</v>
      </c>
      <c r="M121" s="172">
        <v>12.1721</v>
      </c>
      <c r="N121" s="172">
        <v>12.337400000000001</v>
      </c>
      <c r="O121" s="172">
        <v>9.3552</v>
      </c>
      <c r="P121" s="172">
        <v>8.6587999999999994</v>
      </c>
      <c r="Q121" s="172">
        <v>8.7972000000000001</v>
      </c>
      <c r="R121" s="172">
        <v>11.802300000000001</v>
      </c>
    </row>
    <row r="122" spans="1:18" x14ac:dyDescent="0.3">
      <c r="A122" s="168" t="s">
        <v>575</v>
      </c>
      <c r="B122" s="168" t="s">
        <v>592</v>
      </c>
      <c r="C122" s="168">
        <v>147217</v>
      </c>
      <c r="D122" s="171">
        <v>44041</v>
      </c>
      <c r="E122" s="172">
        <v>1100.9096</v>
      </c>
      <c r="F122" s="172">
        <v>5.9588000000000001</v>
      </c>
      <c r="G122" s="172">
        <v>-1.4572000000000001</v>
      </c>
      <c r="H122" s="172">
        <v>0.54569999999999996</v>
      </c>
      <c r="I122" s="172">
        <v>2.3199999999999998</v>
      </c>
      <c r="J122" s="172">
        <v>9.8186999999999998</v>
      </c>
      <c r="K122" s="172">
        <v>6.2571000000000003</v>
      </c>
      <c r="L122" s="172">
        <v>5.8628</v>
      </c>
      <c r="M122" s="172">
        <v>6.0350000000000001</v>
      </c>
      <c r="N122" s="172">
        <v>6.9473000000000003</v>
      </c>
      <c r="O122" s="172"/>
      <c r="P122" s="172"/>
      <c r="Q122" s="172">
        <v>8.2431000000000001</v>
      </c>
      <c r="R122" s="172"/>
    </row>
    <row r="123" spans="1:18" x14ac:dyDescent="0.3">
      <c r="A123" s="168" t="s">
        <v>575</v>
      </c>
      <c r="B123" s="168" t="s">
        <v>593</v>
      </c>
      <c r="C123" s="168">
        <v>147223</v>
      </c>
      <c r="D123" s="171">
        <v>44041</v>
      </c>
      <c r="E123" s="172">
        <v>1093.8898999999999</v>
      </c>
      <c r="F123" s="172">
        <v>5.4462999999999999</v>
      </c>
      <c r="G123" s="172">
        <v>-1.9681</v>
      </c>
      <c r="H123" s="172">
        <v>3.4799999999999998E-2</v>
      </c>
      <c r="I123" s="172">
        <v>1.8092999999999999</v>
      </c>
      <c r="J123" s="172">
        <v>9.3041999999999998</v>
      </c>
      <c r="K123" s="172">
        <v>5.7385000000000002</v>
      </c>
      <c r="L123" s="172">
        <v>5.3364000000000003</v>
      </c>
      <c r="M123" s="172">
        <v>5.4945000000000004</v>
      </c>
      <c r="N123" s="172">
        <v>6.3883999999999999</v>
      </c>
      <c r="O123" s="172"/>
      <c r="P123" s="172"/>
      <c r="Q123" s="172">
        <v>7.6741000000000001</v>
      </c>
      <c r="R123" s="172"/>
    </row>
    <row r="124" spans="1:18" x14ac:dyDescent="0.3">
      <c r="A124" s="168" t="s">
        <v>575</v>
      </c>
      <c r="B124" s="168" t="s">
        <v>594</v>
      </c>
      <c r="C124" s="168">
        <v>118232</v>
      </c>
      <c r="D124" s="171">
        <v>44041</v>
      </c>
      <c r="E124" s="172">
        <v>1770.4659999999999</v>
      </c>
      <c r="F124" s="172">
        <v>17.715699999999998</v>
      </c>
      <c r="G124" s="172">
        <v>-7.2706</v>
      </c>
      <c r="H124" s="172">
        <v>-4.1425999999999998</v>
      </c>
      <c r="I124" s="172">
        <v>-6.8734999999999999</v>
      </c>
      <c r="J124" s="172">
        <v>16.068999999999999</v>
      </c>
      <c r="K124" s="172">
        <v>22.883500000000002</v>
      </c>
      <c r="L124" s="172">
        <v>13.0749</v>
      </c>
      <c r="M124" s="172">
        <v>11.223100000000001</v>
      </c>
      <c r="N124" s="172">
        <v>11.040900000000001</v>
      </c>
      <c r="O124" s="172">
        <v>8.5112000000000005</v>
      </c>
      <c r="P124" s="172">
        <v>7.8966000000000003</v>
      </c>
      <c r="Q124" s="172">
        <v>7.8207000000000004</v>
      </c>
      <c r="R124" s="172">
        <v>10.095700000000001</v>
      </c>
    </row>
    <row r="125" spans="1:18" x14ac:dyDescent="0.3">
      <c r="A125" s="168" t="s">
        <v>575</v>
      </c>
      <c r="B125" s="168" t="s">
        <v>595</v>
      </c>
      <c r="C125" s="168">
        <v>120444</v>
      </c>
      <c r="D125" s="171">
        <v>44041</v>
      </c>
      <c r="E125" s="172">
        <v>1860.3246999999999</v>
      </c>
      <c r="F125" s="172">
        <v>18.1342</v>
      </c>
      <c r="G125" s="172">
        <v>-6.8512000000000004</v>
      </c>
      <c r="H125" s="172">
        <v>-3.7229000000000001</v>
      </c>
      <c r="I125" s="172">
        <v>-6.4546000000000001</v>
      </c>
      <c r="J125" s="172">
        <v>16.4955</v>
      </c>
      <c r="K125" s="172">
        <v>23.393899999999999</v>
      </c>
      <c r="L125" s="172">
        <v>13.6381</v>
      </c>
      <c r="M125" s="172">
        <v>11.7532</v>
      </c>
      <c r="N125" s="172">
        <v>11.5593</v>
      </c>
      <c r="O125" s="172">
        <v>8.9701000000000004</v>
      </c>
      <c r="P125" s="172">
        <v>8.4067000000000007</v>
      </c>
      <c r="Q125" s="172">
        <v>8.4831000000000003</v>
      </c>
      <c r="R125" s="172">
        <v>10.5731</v>
      </c>
    </row>
    <row r="126" spans="1:18" x14ac:dyDescent="0.3">
      <c r="A126" s="168" t="s">
        <v>575</v>
      </c>
      <c r="B126" s="168" t="s">
        <v>596</v>
      </c>
      <c r="C126" s="168">
        <v>123690</v>
      </c>
      <c r="D126" s="171">
        <v>44041</v>
      </c>
      <c r="E126" s="172">
        <v>49.006500000000003</v>
      </c>
      <c r="F126" s="172">
        <v>14.976599999999999</v>
      </c>
      <c r="G126" s="172">
        <v>-3.1267999999999998</v>
      </c>
      <c r="H126" s="172">
        <v>1.7562</v>
      </c>
      <c r="I126" s="172">
        <v>5.3199999999999997E-2</v>
      </c>
      <c r="J126" s="172">
        <v>15.8725</v>
      </c>
      <c r="K126" s="172">
        <v>21.806100000000001</v>
      </c>
      <c r="L126" s="172">
        <v>13.1769</v>
      </c>
      <c r="M126" s="172">
        <v>11.854799999999999</v>
      </c>
      <c r="N126" s="172">
        <v>11.3645</v>
      </c>
      <c r="O126" s="172">
        <v>8.8114000000000008</v>
      </c>
      <c r="P126" s="172">
        <v>8.9017999999999997</v>
      </c>
      <c r="Q126" s="172">
        <v>7.6367000000000003</v>
      </c>
      <c r="R126" s="172">
        <v>11.110300000000001</v>
      </c>
    </row>
    <row r="127" spans="1:18" x14ac:dyDescent="0.3">
      <c r="A127" s="168" t="s">
        <v>575</v>
      </c>
      <c r="B127" s="168" t="s">
        <v>597</v>
      </c>
      <c r="C127" s="168">
        <v>123693</v>
      </c>
      <c r="D127" s="171">
        <v>44041</v>
      </c>
      <c r="E127" s="172">
        <v>50.042700000000004</v>
      </c>
      <c r="F127" s="172">
        <v>15.3963</v>
      </c>
      <c r="G127" s="172">
        <v>-2.6684999999999999</v>
      </c>
      <c r="H127" s="172">
        <v>2.2099000000000002</v>
      </c>
      <c r="I127" s="172">
        <v>0.51070000000000004</v>
      </c>
      <c r="J127" s="172">
        <v>16.333200000000001</v>
      </c>
      <c r="K127" s="172">
        <v>22.209800000000001</v>
      </c>
      <c r="L127" s="172">
        <v>13.548999999999999</v>
      </c>
      <c r="M127" s="172">
        <v>12.2182</v>
      </c>
      <c r="N127" s="172">
        <v>11.7262</v>
      </c>
      <c r="O127" s="172">
        <v>9.1808999999999994</v>
      </c>
      <c r="P127" s="172">
        <v>9.2761999999999993</v>
      </c>
      <c r="Q127" s="172">
        <v>9.4010999999999996</v>
      </c>
      <c r="R127" s="172">
        <v>11.4763</v>
      </c>
    </row>
    <row r="128" spans="1:18" x14ac:dyDescent="0.3">
      <c r="A128" s="168" t="s">
        <v>575</v>
      </c>
      <c r="B128" s="168" t="s">
        <v>598</v>
      </c>
      <c r="C128" s="168">
        <v>119795</v>
      </c>
      <c r="D128" s="171">
        <v>44041</v>
      </c>
      <c r="E128" s="172">
        <v>19.503900000000002</v>
      </c>
      <c r="F128" s="172">
        <v>13.8538</v>
      </c>
      <c r="G128" s="172">
        <v>-6.3198999999999996</v>
      </c>
      <c r="H128" s="172">
        <v>-0.21390000000000001</v>
      </c>
      <c r="I128" s="172">
        <v>-1.9635</v>
      </c>
      <c r="J128" s="172">
        <v>10.4377</v>
      </c>
      <c r="K128" s="172">
        <v>19.3565</v>
      </c>
      <c r="L128" s="172">
        <v>13.2005</v>
      </c>
      <c r="M128" s="172">
        <v>11.8171</v>
      </c>
      <c r="N128" s="172">
        <v>12.033899999999999</v>
      </c>
      <c r="O128" s="172">
        <v>8.6801999999999992</v>
      </c>
      <c r="P128" s="172">
        <v>8.8856999999999999</v>
      </c>
      <c r="Q128" s="172">
        <v>8.8571000000000009</v>
      </c>
      <c r="R128" s="172">
        <v>10.471</v>
      </c>
    </row>
    <row r="129" spans="1:18" x14ac:dyDescent="0.3">
      <c r="A129" s="168" t="s">
        <v>575</v>
      </c>
      <c r="B129" s="168" t="s">
        <v>599</v>
      </c>
      <c r="C129" s="168">
        <v>118078</v>
      </c>
      <c r="D129" s="171">
        <v>44041</v>
      </c>
      <c r="E129" s="172">
        <v>18.868200000000002</v>
      </c>
      <c r="F129" s="172">
        <v>13.3527</v>
      </c>
      <c r="G129" s="172">
        <v>-6.7644000000000002</v>
      </c>
      <c r="H129" s="172">
        <v>-0.63549999999999995</v>
      </c>
      <c r="I129" s="172">
        <v>-2.3744999999999998</v>
      </c>
      <c r="J129" s="172">
        <v>10.0251</v>
      </c>
      <c r="K129" s="172">
        <v>18.935600000000001</v>
      </c>
      <c r="L129" s="172">
        <v>12.771100000000001</v>
      </c>
      <c r="M129" s="172">
        <v>11.379899999999999</v>
      </c>
      <c r="N129" s="172">
        <v>11.5906</v>
      </c>
      <c r="O129" s="172">
        <v>8.2235999999999994</v>
      </c>
      <c r="P129" s="172">
        <v>8.3795999999999999</v>
      </c>
      <c r="Q129" s="172">
        <v>5.0585000000000004</v>
      </c>
      <c r="R129" s="172">
        <v>10.0265</v>
      </c>
    </row>
    <row r="130" spans="1:18" x14ac:dyDescent="0.3">
      <c r="A130" s="168" t="s">
        <v>575</v>
      </c>
      <c r="B130" s="168" t="s">
        <v>600</v>
      </c>
      <c r="C130" s="168">
        <v>105823</v>
      </c>
      <c r="D130" s="171">
        <v>44041</v>
      </c>
      <c r="E130" s="172">
        <v>26.854600000000001</v>
      </c>
      <c r="F130" s="172">
        <v>11.5566</v>
      </c>
      <c r="G130" s="172">
        <v>-5.5955000000000004</v>
      </c>
      <c r="H130" s="172">
        <v>-2.6393</v>
      </c>
      <c r="I130" s="172">
        <v>-2.2309999999999999</v>
      </c>
      <c r="J130" s="172">
        <v>10.114100000000001</v>
      </c>
      <c r="K130" s="172">
        <v>15.968500000000001</v>
      </c>
      <c r="L130" s="172">
        <v>11.2224</v>
      </c>
      <c r="M130" s="172">
        <v>9.8844999999999992</v>
      </c>
      <c r="N130" s="172">
        <v>9.6674000000000007</v>
      </c>
      <c r="O130" s="172">
        <v>8.5313999999999997</v>
      </c>
      <c r="P130" s="172">
        <v>8.0648</v>
      </c>
      <c r="Q130" s="172">
        <v>7.7859999999999996</v>
      </c>
      <c r="R130" s="172">
        <v>10.0722</v>
      </c>
    </row>
    <row r="131" spans="1:18" x14ac:dyDescent="0.3">
      <c r="A131" s="168" t="s">
        <v>575</v>
      </c>
      <c r="B131" s="168" t="s">
        <v>601</v>
      </c>
      <c r="C131" s="168">
        <v>120338</v>
      </c>
      <c r="D131" s="171">
        <v>44041</v>
      </c>
      <c r="E131" s="172">
        <v>28.218299999999999</v>
      </c>
      <c r="F131" s="172">
        <v>12.0334</v>
      </c>
      <c r="G131" s="172">
        <v>-5.0411000000000001</v>
      </c>
      <c r="H131" s="172">
        <v>-2.1057000000000001</v>
      </c>
      <c r="I131" s="172">
        <v>-1.6897</v>
      </c>
      <c r="J131" s="172">
        <v>10.6692</v>
      </c>
      <c r="K131" s="172">
        <v>16.540800000000001</v>
      </c>
      <c r="L131" s="172">
        <v>11.8035</v>
      </c>
      <c r="M131" s="172">
        <v>10.459300000000001</v>
      </c>
      <c r="N131" s="172">
        <v>10.2599</v>
      </c>
      <c r="O131" s="172">
        <v>9.1676000000000002</v>
      </c>
      <c r="P131" s="172">
        <v>8.7376000000000005</v>
      </c>
      <c r="Q131" s="172">
        <v>8.5389999999999997</v>
      </c>
      <c r="R131" s="172">
        <v>10.662599999999999</v>
      </c>
    </row>
    <row r="132" spans="1:18" x14ac:dyDescent="0.3">
      <c r="A132" s="168" t="s">
        <v>575</v>
      </c>
      <c r="B132" s="168" t="s">
        <v>602</v>
      </c>
      <c r="C132" s="168">
        <v>134545</v>
      </c>
      <c r="D132" s="171">
        <v>44041</v>
      </c>
      <c r="E132" s="172">
        <v>15.6486</v>
      </c>
      <c r="F132" s="172">
        <v>15.167400000000001</v>
      </c>
      <c r="G132" s="172">
        <v>-6.2923</v>
      </c>
      <c r="H132" s="172">
        <v>-1.4990000000000001</v>
      </c>
      <c r="I132" s="172">
        <v>-1.6816</v>
      </c>
      <c r="J132" s="172">
        <v>10.896100000000001</v>
      </c>
      <c r="K132" s="172">
        <v>18.6812</v>
      </c>
      <c r="L132" s="172">
        <v>14.295</v>
      </c>
      <c r="M132" s="172">
        <v>11.9659</v>
      </c>
      <c r="N132" s="172">
        <v>11.9869</v>
      </c>
      <c r="O132" s="172">
        <v>8.7434999999999992</v>
      </c>
      <c r="P132" s="172">
        <v>8.9019999999999992</v>
      </c>
      <c r="Q132" s="172">
        <v>8.9733999999999998</v>
      </c>
      <c r="R132" s="172">
        <v>11.1273</v>
      </c>
    </row>
    <row r="133" spans="1:18" x14ac:dyDescent="0.3">
      <c r="A133" s="168" t="s">
        <v>575</v>
      </c>
      <c r="B133" s="168" t="s">
        <v>603</v>
      </c>
      <c r="C133" s="168">
        <v>134547</v>
      </c>
      <c r="D133" s="171">
        <v>44041</v>
      </c>
      <c r="E133" s="172">
        <v>15.894299999999999</v>
      </c>
      <c r="F133" s="172">
        <v>15.622299999999999</v>
      </c>
      <c r="G133" s="172">
        <v>-5.7824</v>
      </c>
      <c r="H133" s="172">
        <v>-0.98399999999999999</v>
      </c>
      <c r="I133" s="172">
        <v>-1.1805000000000001</v>
      </c>
      <c r="J133" s="172">
        <v>11.3965</v>
      </c>
      <c r="K133" s="172">
        <v>19.195</v>
      </c>
      <c r="L133" s="172">
        <v>14.821199999999999</v>
      </c>
      <c r="M133" s="172">
        <v>12.4869</v>
      </c>
      <c r="N133" s="172">
        <v>12.5037</v>
      </c>
      <c r="O133" s="172">
        <v>9.1483000000000008</v>
      </c>
      <c r="P133" s="172">
        <v>9.2324999999999999</v>
      </c>
      <c r="Q133" s="172">
        <v>9.2996999999999996</v>
      </c>
      <c r="R133" s="172">
        <v>11.6119</v>
      </c>
    </row>
    <row r="134" spans="1:18" x14ac:dyDescent="0.3">
      <c r="A134" s="168" t="s">
        <v>575</v>
      </c>
      <c r="B134" s="168" t="s">
        <v>604</v>
      </c>
      <c r="C134" s="168">
        <v>138566</v>
      </c>
      <c r="D134" s="171">
        <v>44041</v>
      </c>
      <c r="E134" s="172">
        <v>18.494700000000002</v>
      </c>
      <c r="F134" s="172">
        <v>8.8831000000000007</v>
      </c>
      <c r="G134" s="172">
        <v>-7.2160000000000002</v>
      </c>
      <c r="H134" s="172">
        <v>-2.3108</v>
      </c>
      <c r="I134" s="172">
        <v>-2.3098000000000001</v>
      </c>
      <c r="J134" s="172">
        <v>12.132099999999999</v>
      </c>
      <c r="K134" s="172">
        <v>17.9069</v>
      </c>
      <c r="L134" s="172">
        <v>12.401899999999999</v>
      </c>
      <c r="M134" s="172">
        <v>11.199400000000001</v>
      </c>
      <c r="N134" s="172">
        <v>10.958600000000001</v>
      </c>
      <c r="O134" s="172">
        <v>8.2910000000000004</v>
      </c>
      <c r="P134" s="172">
        <v>8.4025999999999996</v>
      </c>
      <c r="Q134" s="172">
        <v>8.6677999999999997</v>
      </c>
      <c r="R134" s="172">
        <v>10.5136</v>
      </c>
    </row>
    <row r="135" spans="1:18" x14ac:dyDescent="0.3">
      <c r="A135" s="168" t="s">
        <v>575</v>
      </c>
      <c r="B135" s="168" t="s">
        <v>605</v>
      </c>
      <c r="C135" s="168">
        <v>138564</v>
      </c>
      <c r="D135" s="171">
        <v>44041</v>
      </c>
      <c r="E135" s="172">
        <v>19.163799999999998</v>
      </c>
      <c r="F135" s="172">
        <v>9.3351000000000006</v>
      </c>
      <c r="G135" s="172">
        <v>-6.7742000000000004</v>
      </c>
      <c r="H135" s="172">
        <v>-1.8767</v>
      </c>
      <c r="I135" s="172">
        <v>-1.8489</v>
      </c>
      <c r="J135" s="172">
        <v>12.598100000000001</v>
      </c>
      <c r="K135" s="172">
        <v>18.4147</v>
      </c>
      <c r="L135" s="172">
        <v>12.9133</v>
      </c>
      <c r="M135" s="172">
        <v>11.7242</v>
      </c>
      <c r="N135" s="172">
        <v>11.476100000000001</v>
      </c>
      <c r="O135" s="172">
        <v>8.8414999999999999</v>
      </c>
      <c r="P135" s="172">
        <v>8.9374000000000002</v>
      </c>
      <c r="Q135" s="172">
        <v>9.1911000000000005</v>
      </c>
      <c r="R135" s="172">
        <v>11.0535</v>
      </c>
    </row>
    <row r="136" spans="1:18" x14ac:dyDescent="0.3">
      <c r="A136" s="168" t="s">
        <v>575</v>
      </c>
      <c r="B136" s="168" t="s">
        <v>606</v>
      </c>
      <c r="C136" s="168">
        <v>125503</v>
      </c>
      <c r="D136" s="171">
        <v>44041</v>
      </c>
      <c r="E136" s="172">
        <v>2492.3334</v>
      </c>
      <c r="F136" s="172">
        <v>11.792999999999999</v>
      </c>
      <c r="G136" s="172">
        <v>-6.6954000000000002</v>
      </c>
      <c r="H136" s="172">
        <v>-2.1871999999999998</v>
      </c>
      <c r="I136" s="172">
        <v>-1.8838999999999999</v>
      </c>
      <c r="J136" s="172">
        <v>14.4642</v>
      </c>
      <c r="K136" s="172">
        <v>20.465199999999999</v>
      </c>
      <c r="L136" s="172">
        <v>13.8734</v>
      </c>
      <c r="M136" s="172">
        <v>12.4216</v>
      </c>
      <c r="N136" s="172">
        <v>11.842499999999999</v>
      </c>
      <c r="O136" s="172">
        <v>9.5626999999999995</v>
      </c>
      <c r="P136" s="172">
        <v>9.19</v>
      </c>
      <c r="Q136" s="172">
        <v>9.3396000000000008</v>
      </c>
      <c r="R136" s="172">
        <v>10.9726</v>
      </c>
    </row>
    <row r="137" spans="1:18" x14ac:dyDescent="0.3">
      <c r="A137" s="168" t="s">
        <v>575</v>
      </c>
      <c r="B137" s="168" t="s">
        <v>607</v>
      </c>
      <c r="C137" s="168">
        <v>125498</v>
      </c>
      <c r="D137" s="171">
        <v>44041</v>
      </c>
      <c r="E137" s="172">
        <v>2399.3157000000001</v>
      </c>
      <c r="F137" s="172">
        <v>11.3248</v>
      </c>
      <c r="G137" s="172">
        <v>-7.1569000000000003</v>
      </c>
      <c r="H137" s="172">
        <v>-2.6511</v>
      </c>
      <c r="I137" s="172">
        <v>-2.3504</v>
      </c>
      <c r="J137" s="172">
        <v>13.988200000000001</v>
      </c>
      <c r="K137" s="172">
        <v>19.967400000000001</v>
      </c>
      <c r="L137" s="172">
        <v>13.369899999999999</v>
      </c>
      <c r="M137" s="172">
        <v>11.907999999999999</v>
      </c>
      <c r="N137" s="172">
        <v>11.318300000000001</v>
      </c>
      <c r="O137" s="172">
        <v>9.0271000000000008</v>
      </c>
      <c r="P137" s="172">
        <v>8.6207999999999991</v>
      </c>
      <c r="Q137" s="172">
        <v>8.4320000000000004</v>
      </c>
      <c r="R137" s="172">
        <v>10.4434</v>
      </c>
    </row>
    <row r="138" spans="1:18" x14ac:dyDescent="0.3">
      <c r="A138" s="168" t="s">
        <v>575</v>
      </c>
      <c r="B138" s="168" t="s">
        <v>608</v>
      </c>
      <c r="C138" s="168">
        <v>100784</v>
      </c>
      <c r="D138" s="171">
        <v>44041</v>
      </c>
      <c r="E138" s="172">
        <v>33.0184</v>
      </c>
      <c r="F138" s="172">
        <v>0.6633</v>
      </c>
      <c r="G138" s="172">
        <v>-2.8067000000000002</v>
      </c>
      <c r="H138" s="172">
        <v>0.7581</v>
      </c>
      <c r="I138" s="172">
        <v>3.0831</v>
      </c>
      <c r="J138" s="172">
        <v>6.6577999999999999</v>
      </c>
      <c r="K138" s="172">
        <v>13.2661</v>
      </c>
      <c r="L138" s="172">
        <v>9.782</v>
      </c>
      <c r="M138" s="172">
        <v>9.1164000000000005</v>
      </c>
      <c r="N138" s="172">
        <v>9.6884999999999994</v>
      </c>
      <c r="O138" s="172">
        <v>7.6547999999999998</v>
      </c>
      <c r="P138" s="172">
        <v>7.8220000000000001</v>
      </c>
      <c r="Q138" s="172">
        <v>7.9634999999999998</v>
      </c>
      <c r="R138" s="172">
        <v>9.7062000000000008</v>
      </c>
    </row>
    <row r="139" spans="1:18" x14ac:dyDescent="0.3">
      <c r="A139" s="168" t="s">
        <v>575</v>
      </c>
      <c r="B139" s="168" t="s">
        <v>609</v>
      </c>
      <c r="C139" s="168">
        <v>119625</v>
      </c>
      <c r="D139" s="171">
        <v>44041</v>
      </c>
      <c r="E139" s="172">
        <v>33.244799999999998</v>
      </c>
      <c r="F139" s="172">
        <v>0.76859999999999995</v>
      </c>
      <c r="G139" s="172">
        <v>-2.6999</v>
      </c>
      <c r="H139" s="172">
        <v>0.87849999999999995</v>
      </c>
      <c r="I139" s="172">
        <v>3.2113999999999998</v>
      </c>
      <c r="J139" s="172">
        <v>6.7899000000000003</v>
      </c>
      <c r="K139" s="172">
        <v>13.400700000000001</v>
      </c>
      <c r="L139" s="172">
        <v>9.9224999999999994</v>
      </c>
      <c r="M139" s="172">
        <v>9.2578999999999994</v>
      </c>
      <c r="N139" s="172">
        <v>9.8329000000000004</v>
      </c>
      <c r="O139" s="172">
        <v>7.7813999999999997</v>
      </c>
      <c r="P139" s="172">
        <v>7.9109999999999996</v>
      </c>
      <c r="Q139" s="172">
        <v>8.2965</v>
      </c>
      <c r="R139" s="172">
        <v>9.8506999999999998</v>
      </c>
    </row>
    <row r="140" spans="1:18" x14ac:dyDescent="0.3">
      <c r="A140" s="168" t="s">
        <v>575</v>
      </c>
      <c r="B140" s="168" t="s">
        <v>610</v>
      </c>
      <c r="C140" s="168">
        <v>147636</v>
      </c>
      <c r="D140" s="171">
        <v>44041</v>
      </c>
      <c r="E140" s="172">
        <v>10.9648</v>
      </c>
      <c r="F140" s="172">
        <v>7.9909999999999997</v>
      </c>
      <c r="G140" s="172">
        <v>-1.3977999999999999</v>
      </c>
      <c r="H140" s="172">
        <v>0.61829999999999996</v>
      </c>
      <c r="I140" s="172">
        <v>-0.57050000000000001</v>
      </c>
      <c r="J140" s="172">
        <v>17.776800000000001</v>
      </c>
      <c r="K140" s="172">
        <v>23.817499999999999</v>
      </c>
      <c r="L140" s="172">
        <v>13.7995</v>
      </c>
      <c r="M140" s="172">
        <v>11.818199999999999</v>
      </c>
      <c r="N140" s="172"/>
      <c r="O140" s="172"/>
      <c r="P140" s="172"/>
      <c r="Q140" s="172">
        <v>12.018800000000001</v>
      </c>
      <c r="R140" s="172"/>
    </row>
    <row r="141" spans="1:18" x14ac:dyDescent="0.3">
      <c r="A141" s="168" t="s">
        <v>575</v>
      </c>
      <c r="B141" s="168" t="s">
        <v>611</v>
      </c>
      <c r="C141" s="168">
        <v>147635</v>
      </c>
      <c r="D141" s="171">
        <v>44041</v>
      </c>
      <c r="E141" s="172">
        <v>10.916499999999999</v>
      </c>
      <c r="F141" s="172">
        <v>7.3573000000000004</v>
      </c>
      <c r="G141" s="172">
        <v>-2.0055999999999998</v>
      </c>
      <c r="H141" s="172">
        <v>4.7800000000000002E-2</v>
      </c>
      <c r="I141" s="172">
        <v>-1.1220000000000001</v>
      </c>
      <c r="J141" s="172">
        <v>17.248699999999999</v>
      </c>
      <c r="K141" s="172">
        <v>23.265899999999998</v>
      </c>
      <c r="L141" s="172">
        <v>13.196999999999999</v>
      </c>
      <c r="M141" s="172">
        <v>11.226699999999999</v>
      </c>
      <c r="N141" s="172"/>
      <c r="O141" s="172"/>
      <c r="P141" s="172"/>
      <c r="Q141" s="172">
        <v>11.417199999999999</v>
      </c>
      <c r="R141" s="172"/>
    </row>
    <row r="142" spans="1:18" x14ac:dyDescent="0.3">
      <c r="A142" s="168" t="s">
        <v>575</v>
      </c>
      <c r="B142" s="168" t="s">
        <v>612</v>
      </c>
      <c r="C142" s="168">
        <v>126940</v>
      </c>
      <c r="D142" s="171">
        <v>44041</v>
      </c>
      <c r="E142" s="172">
        <v>15.8796</v>
      </c>
      <c r="F142" s="172">
        <v>5.9771999999999998</v>
      </c>
      <c r="G142" s="172">
        <v>-3.5379999999999998</v>
      </c>
      <c r="H142" s="172">
        <v>-0.78800000000000003</v>
      </c>
      <c r="I142" s="172">
        <v>1.8401000000000001</v>
      </c>
      <c r="J142" s="172">
        <v>9.9101999999999997</v>
      </c>
      <c r="K142" s="172">
        <v>15.4777</v>
      </c>
      <c r="L142" s="172">
        <v>12.209899999999999</v>
      </c>
      <c r="M142" s="172">
        <v>10.5458</v>
      </c>
      <c r="N142" s="172">
        <v>8.1860999999999997</v>
      </c>
      <c r="O142" s="172">
        <v>4.8722000000000003</v>
      </c>
      <c r="P142" s="172">
        <v>6.8266</v>
      </c>
      <c r="Q142" s="172">
        <v>7.3883000000000001</v>
      </c>
      <c r="R142" s="172">
        <v>4.5937999999999999</v>
      </c>
    </row>
    <row r="143" spans="1:18" x14ac:dyDescent="0.3">
      <c r="A143" s="168" t="s">
        <v>575</v>
      </c>
      <c r="B143" s="168" t="s">
        <v>613</v>
      </c>
      <c r="C143" s="168">
        <v>126939</v>
      </c>
      <c r="D143" s="171">
        <v>44041</v>
      </c>
      <c r="E143" s="172">
        <v>15.780799999999999</v>
      </c>
      <c r="F143" s="172">
        <v>6.0145999999999997</v>
      </c>
      <c r="G143" s="172">
        <v>-3.5139999999999998</v>
      </c>
      <c r="H143" s="172">
        <v>-0.79290000000000005</v>
      </c>
      <c r="I143" s="172">
        <v>1.8516999999999999</v>
      </c>
      <c r="J143" s="172">
        <v>9.8943999999999992</v>
      </c>
      <c r="K143" s="172">
        <v>15.430300000000001</v>
      </c>
      <c r="L143" s="172">
        <v>12.153700000000001</v>
      </c>
      <c r="M143" s="172">
        <v>10.4863</v>
      </c>
      <c r="N143" s="172">
        <v>8.1225000000000005</v>
      </c>
      <c r="O143" s="172">
        <v>4.7845000000000004</v>
      </c>
      <c r="P143" s="172">
        <v>6.7378</v>
      </c>
      <c r="Q143" s="172">
        <v>7.2850999999999999</v>
      </c>
      <c r="R143" s="172">
        <v>4.508</v>
      </c>
    </row>
    <row r="144" spans="1:18" x14ac:dyDescent="0.3">
      <c r="A144" s="173" t="s">
        <v>27</v>
      </c>
      <c r="B144" s="168"/>
      <c r="C144" s="168"/>
      <c r="D144" s="168"/>
      <c r="E144" s="168"/>
      <c r="F144" s="174">
        <v>11.556597368421052</v>
      </c>
      <c r="G144" s="174">
        <v>-5.1037894736842118</v>
      </c>
      <c r="H144" s="174">
        <v>-0.89398421052631549</v>
      </c>
      <c r="I144" s="174">
        <v>-0.940068421052632</v>
      </c>
      <c r="J144" s="174">
        <v>12.72088947368421</v>
      </c>
      <c r="K144" s="174">
        <v>18.586586842105262</v>
      </c>
      <c r="L144" s="174">
        <v>12.815328947368419</v>
      </c>
      <c r="M144" s="174">
        <v>11.339076315789475</v>
      </c>
      <c r="N144" s="174">
        <v>11.036463888888887</v>
      </c>
      <c r="O144" s="174">
        <v>8.6134176470588244</v>
      </c>
      <c r="P144" s="174">
        <v>8.6964617647058819</v>
      </c>
      <c r="Q144" s="174">
        <v>8.8015447368421054</v>
      </c>
      <c r="R144" s="174">
        <v>10.571505882352943</v>
      </c>
    </row>
    <row r="145" spans="1:18" x14ac:dyDescent="0.3">
      <c r="A145" s="173" t="s">
        <v>409</v>
      </c>
      <c r="B145" s="168"/>
      <c r="C145" s="168"/>
      <c r="D145" s="168"/>
      <c r="E145" s="168"/>
      <c r="F145" s="174">
        <v>11.9132</v>
      </c>
      <c r="G145" s="174">
        <v>-5.6044999999999998</v>
      </c>
      <c r="H145" s="174">
        <v>-1.1606000000000001</v>
      </c>
      <c r="I145" s="174">
        <v>-1.1512500000000001</v>
      </c>
      <c r="J145" s="174">
        <v>11.84595</v>
      </c>
      <c r="K145" s="174">
        <v>19.275750000000002</v>
      </c>
      <c r="L145" s="174">
        <v>13.03275</v>
      </c>
      <c r="M145" s="174">
        <v>11.559950000000001</v>
      </c>
      <c r="N145" s="174">
        <v>11.3627</v>
      </c>
      <c r="O145" s="174">
        <v>8.8130000000000006</v>
      </c>
      <c r="P145" s="174">
        <v>8.8506</v>
      </c>
      <c r="Q145" s="174">
        <v>8.8933</v>
      </c>
      <c r="R145" s="174">
        <v>10.818950000000001</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44041</v>
      </c>
      <c r="E148" s="172">
        <v>48.41</v>
      </c>
      <c r="F148" s="172">
        <v>-0.57509999999999994</v>
      </c>
      <c r="G148" s="172">
        <v>-0.49330000000000002</v>
      </c>
      <c r="H148" s="172">
        <v>8.2699999999999996E-2</v>
      </c>
      <c r="I148" s="172">
        <v>5.2619999999999996</v>
      </c>
      <c r="J148" s="172">
        <v>7.9615999999999998</v>
      </c>
      <c r="K148" s="172">
        <v>18.0444</v>
      </c>
      <c r="L148" s="172">
        <v>-4.4225000000000003</v>
      </c>
      <c r="M148" s="172">
        <v>1.4884999999999999</v>
      </c>
      <c r="N148" s="172">
        <v>7.1729000000000003</v>
      </c>
      <c r="O148" s="172">
        <v>5.7263000000000002</v>
      </c>
      <c r="P148" s="172">
        <v>8.7103000000000002</v>
      </c>
      <c r="Q148" s="172">
        <v>12.5801</v>
      </c>
      <c r="R148" s="172">
        <v>-9.2399999999999996E-2</v>
      </c>
    </row>
    <row r="149" spans="1:18" x14ac:dyDescent="0.3">
      <c r="A149" s="168" t="s">
        <v>615</v>
      </c>
      <c r="B149" s="168" t="s">
        <v>617</v>
      </c>
      <c r="C149" s="168">
        <v>120348</v>
      </c>
      <c r="D149" s="171">
        <v>44041</v>
      </c>
      <c r="E149" s="172">
        <v>53.44</v>
      </c>
      <c r="F149" s="172">
        <v>-0.57669999999999999</v>
      </c>
      <c r="G149" s="172">
        <v>-0.50270000000000004</v>
      </c>
      <c r="H149" s="172">
        <v>9.3700000000000006E-2</v>
      </c>
      <c r="I149" s="172">
        <v>5.3005000000000004</v>
      </c>
      <c r="J149" s="172">
        <v>8.0469000000000008</v>
      </c>
      <c r="K149" s="172">
        <v>18.3872</v>
      </c>
      <c r="L149" s="172">
        <v>-3.9022000000000001</v>
      </c>
      <c r="M149" s="172">
        <v>2.2970999999999999</v>
      </c>
      <c r="N149" s="172">
        <v>8.3315999999999999</v>
      </c>
      <c r="O149" s="172">
        <v>7.0545999999999998</v>
      </c>
      <c r="P149" s="172">
        <v>10.2164</v>
      </c>
      <c r="Q149" s="172">
        <v>15.8893</v>
      </c>
      <c r="R149" s="172">
        <v>1.0314000000000001</v>
      </c>
    </row>
    <row r="150" spans="1:18" x14ac:dyDescent="0.3">
      <c r="A150" s="168" t="s">
        <v>615</v>
      </c>
      <c r="B150" s="168" t="s">
        <v>618</v>
      </c>
      <c r="C150" s="168">
        <v>103040</v>
      </c>
      <c r="D150" s="171">
        <v>44041</v>
      </c>
      <c r="E150" s="172">
        <v>51.171999999999997</v>
      </c>
      <c r="F150" s="172">
        <v>-0.60219999999999996</v>
      </c>
      <c r="G150" s="172">
        <v>0.15459999999999999</v>
      </c>
      <c r="H150" s="172">
        <v>0.50280000000000002</v>
      </c>
      <c r="I150" s="172">
        <v>5.3007999999999997</v>
      </c>
      <c r="J150" s="172">
        <v>8.17</v>
      </c>
      <c r="K150" s="172">
        <v>17.119800000000001</v>
      </c>
      <c r="L150" s="172">
        <v>-9.6251999999999995</v>
      </c>
      <c r="M150" s="172">
        <v>-5.1844000000000001</v>
      </c>
      <c r="N150" s="172">
        <v>1.0525</v>
      </c>
      <c r="O150" s="172">
        <v>4.6806000000000001</v>
      </c>
      <c r="P150" s="172">
        <v>7.1421000000000001</v>
      </c>
      <c r="Q150" s="172">
        <v>11.485200000000001</v>
      </c>
      <c r="R150" s="172">
        <v>-0.6714</v>
      </c>
    </row>
    <row r="151" spans="1:18" x14ac:dyDescent="0.3">
      <c r="A151" s="168" t="s">
        <v>615</v>
      </c>
      <c r="B151" s="168" t="s">
        <v>619</v>
      </c>
      <c r="C151" s="168">
        <v>119769</v>
      </c>
      <c r="D151" s="171">
        <v>44041</v>
      </c>
      <c r="E151" s="172">
        <v>56.433</v>
      </c>
      <c r="F151" s="172">
        <v>-0.59889999999999999</v>
      </c>
      <c r="G151" s="172">
        <v>0.17399999999999999</v>
      </c>
      <c r="H151" s="172">
        <v>0.52910000000000001</v>
      </c>
      <c r="I151" s="172">
        <v>5.3562000000000003</v>
      </c>
      <c r="J151" s="172">
        <v>8.2918000000000003</v>
      </c>
      <c r="K151" s="172">
        <v>17.5198</v>
      </c>
      <c r="L151" s="172">
        <v>-9.0274999999999999</v>
      </c>
      <c r="M151" s="172">
        <v>-4.2420999999999998</v>
      </c>
      <c r="N151" s="172">
        <v>2.4489999999999998</v>
      </c>
      <c r="O151" s="172">
        <v>6.13</v>
      </c>
      <c r="P151" s="172">
        <v>8.7617999999999991</v>
      </c>
      <c r="Q151" s="172">
        <v>12.2949</v>
      </c>
      <c r="R151" s="172">
        <v>0.68740000000000001</v>
      </c>
    </row>
    <row r="152" spans="1:18" x14ac:dyDescent="0.3">
      <c r="A152" s="168" t="s">
        <v>615</v>
      </c>
      <c r="B152" s="168" t="s">
        <v>620</v>
      </c>
      <c r="C152" s="168">
        <v>119724</v>
      </c>
      <c r="D152" s="171">
        <v>44041</v>
      </c>
      <c r="E152" s="172">
        <v>30.1192487766168</v>
      </c>
      <c r="F152" s="172">
        <v>-8.3699999999999997E-2</v>
      </c>
      <c r="G152" s="172">
        <v>0.36049999999999999</v>
      </c>
      <c r="H152" s="172">
        <v>0.99250000000000005</v>
      </c>
      <c r="I152" s="172">
        <v>4.8952</v>
      </c>
      <c r="J152" s="172">
        <v>7.1894999999999998</v>
      </c>
      <c r="K152" s="172">
        <v>18.185700000000001</v>
      </c>
      <c r="L152" s="172">
        <v>-8.1587999999999994</v>
      </c>
      <c r="M152" s="172">
        <v>-3.4927000000000001</v>
      </c>
      <c r="N152" s="172">
        <v>-1.7390000000000001</v>
      </c>
      <c r="O152" s="172">
        <v>-3.1057999999999999</v>
      </c>
      <c r="P152" s="172">
        <v>2.7989999999999999</v>
      </c>
      <c r="Q152" s="172">
        <v>7.6073000000000004</v>
      </c>
      <c r="R152" s="172">
        <v>-4.9831000000000003</v>
      </c>
    </row>
    <row r="153" spans="1:18" x14ac:dyDescent="0.3">
      <c r="A153" s="168" t="s">
        <v>615</v>
      </c>
      <c r="B153" s="168" t="s">
        <v>621</v>
      </c>
      <c r="C153" s="168">
        <v>100915</v>
      </c>
      <c r="D153" s="171">
        <v>44041</v>
      </c>
      <c r="E153" s="172">
        <v>250.15316508045299</v>
      </c>
      <c r="F153" s="172">
        <v>-8.5099999999999995E-2</v>
      </c>
      <c r="G153" s="172">
        <v>0.35199999999999998</v>
      </c>
      <c r="H153" s="172">
        <v>0.98129999999999995</v>
      </c>
      <c r="I153" s="172">
        <v>4.8710000000000004</v>
      </c>
      <c r="J153" s="172">
        <v>7.1417999999999999</v>
      </c>
      <c r="K153" s="172">
        <v>18.0124</v>
      </c>
      <c r="L153" s="172">
        <v>-8.4083000000000006</v>
      </c>
      <c r="M153" s="172">
        <v>-3.9045000000000001</v>
      </c>
      <c r="N153" s="172">
        <v>-2.3028</v>
      </c>
      <c r="O153" s="172">
        <v>-3.7296999999999998</v>
      </c>
      <c r="P153" s="172">
        <v>2.1291000000000002</v>
      </c>
      <c r="Q153" s="172">
        <v>16.498899999999999</v>
      </c>
      <c r="R153" s="172">
        <v>-5.5594999999999999</v>
      </c>
    </row>
    <row r="154" spans="1:18" x14ac:dyDescent="0.3">
      <c r="A154" s="173" t="s">
        <v>27</v>
      </c>
      <c r="B154" s="168"/>
      <c r="C154" s="168"/>
      <c r="D154" s="168"/>
      <c r="E154" s="168"/>
      <c r="F154" s="174">
        <v>-0.42028333333333334</v>
      </c>
      <c r="G154" s="174">
        <v>7.516666666666662E-3</v>
      </c>
      <c r="H154" s="174">
        <v>0.53034999999999999</v>
      </c>
      <c r="I154" s="174">
        <v>5.1642833333333336</v>
      </c>
      <c r="J154" s="174">
        <v>7.8002666666666682</v>
      </c>
      <c r="K154" s="174">
        <v>17.878216666666667</v>
      </c>
      <c r="L154" s="174">
        <v>-7.2574166666666668</v>
      </c>
      <c r="M154" s="174">
        <v>-2.1730166666666668</v>
      </c>
      <c r="N154" s="174">
        <v>2.4940333333333333</v>
      </c>
      <c r="O154" s="174">
        <v>2.7926666666666669</v>
      </c>
      <c r="P154" s="174">
        <v>6.6264499999999993</v>
      </c>
      <c r="Q154" s="174">
        <v>12.725949999999999</v>
      </c>
      <c r="R154" s="174">
        <v>-1.5979333333333334</v>
      </c>
    </row>
    <row r="155" spans="1:18" x14ac:dyDescent="0.3">
      <c r="A155" s="173" t="s">
        <v>409</v>
      </c>
      <c r="B155" s="168"/>
      <c r="C155" s="168"/>
      <c r="D155" s="168"/>
      <c r="E155" s="168"/>
      <c r="F155" s="174">
        <v>-0.57589999999999997</v>
      </c>
      <c r="G155" s="174">
        <v>0.1643</v>
      </c>
      <c r="H155" s="174">
        <v>0.51595000000000002</v>
      </c>
      <c r="I155" s="174">
        <v>5.28125</v>
      </c>
      <c r="J155" s="174">
        <v>8.0042500000000008</v>
      </c>
      <c r="K155" s="174">
        <v>18.028399999999998</v>
      </c>
      <c r="L155" s="174">
        <v>-8.28355</v>
      </c>
      <c r="M155" s="174">
        <v>-3.6985999999999999</v>
      </c>
      <c r="N155" s="174">
        <v>1.75075</v>
      </c>
      <c r="O155" s="174">
        <v>5.2034500000000001</v>
      </c>
      <c r="P155" s="174">
        <v>7.9261999999999997</v>
      </c>
      <c r="Q155" s="174">
        <v>12.4375</v>
      </c>
      <c r="R155" s="174">
        <v>-0.38190000000000002</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44041</v>
      </c>
      <c r="E158" s="172">
        <v>83.028199999999998</v>
      </c>
      <c r="F158" s="172">
        <v>17.1968</v>
      </c>
      <c r="G158" s="172">
        <v>-5.4295</v>
      </c>
      <c r="H158" s="172">
        <v>-2.2599</v>
      </c>
      <c r="I158" s="172">
        <v>-0.88519999999999999</v>
      </c>
      <c r="J158" s="172">
        <v>14.191599999999999</v>
      </c>
      <c r="K158" s="172">
        <v>20.488800000000001</v>
      </c>
      <c r="L158" s="172">
        <v>15.2911</v>
      </c>
      <c r="M158" s="172">
        <v>12.864000000000001</v>
      </c>
      <c r="N158" s="172">
        <v>11.914999999999999</v>
      </c>
      <c r="O158" s="172">
        <v>8.9716000000000005</v>
      </c>
      <c r="P158" s="172">
        <v>9.0961999999999996</v>
      </c>
      <c r="Q158" s="172">
        <v>9.4577000000000009</v>
      </c>
      <c r="R158" s="172">
        <v>11.0143</v>
      </c>
    </row>
    <row r="159" spans="1:18" x14ac:dyDescent="0.3">
      <c r="A159" s="168" t="s">
        <v>623</v>
      </c>
      <c r="B159" s="168" t="s">
        <v>625</v>
      </c>
      <c r="C159" s="168">
        <v>119533</v>
      </c>
      <c r="D159" s="171">
        <v>44041</v>
      </c>
      <c r="E159" s="172">
        <v>83.743300000000005</v>
      </c>
      <c r="F159" s="172">
        <v>17.3553</v>
      </c>
      <c r="G159" s="172">
        <v>-5.2788000000000004</v>
      </c>
      <c r="H159" s="172">
        <v>-2.1099000000000001</v>
      </c>
      <c r="I159" s="172">
        <v>-0.73450000000000004</v>
      </c>
      <c r="J159" s="172">
        <v>14.402100000000001</v>
      </c>
      <c r="K159" s="172">
        <v>20.666899999999998</v>
      </c>
      <c r="L159" s="172">
        <v>15.465</v>
      </c>
      <c r="M159" s="172">
        <v>13.0261</v>
      </c>
      <c r="N159" s="172">
        <v>12.0726</v>
      </c>
      <c r="O159" s="172">
        <v>9.1125000000000007</v>
      </c>
      <c r="P159" s="172">
        <v>9.2246000000000006</v>
      </c>
      <c r="Q159" s="172">
        <v>9.3562999999999992</v>
      </c>
      <c r="R159" s="172">
        <v>11.1569</v>
      </c>
    </row>
    <row r="160" spans="1:18" x14ac:dyDescent="0.3">
      <c r="A160" s="168" t="s">
        <v>623</v>
      </c>
      <c r="B160" s="168" t="s">
        <v>626</v>
      </c>
      <c r="C160" s="168">
        <v>141588</v>
      </c>
      <c r="D160" s="171">
        <v>44041</v>
      </c>
      <c r="E160" s="172">
        <v>13.0495</v>
      </c>
      <c r="F160" s="172">
        <v>15.3902</v>
      </c>
      <c r="G160" s="172">
        <v>-1.4541999999999999</v>
      </c>
      <c r="H160" s="172">
        <v>0.04</v>
      </c>
      <c r="I160" s="172">
        <v>2.9001999999999999</v>
      </c>
      <c r="J160" s="172">
        <v>18.6584</v>
      </c>
      <c r="K160" s="172">
        <v>24.5413</v>
      </c>
      <c r="L160" s="172">
        <v>15.503399999999999</v>
      </c>
      <c r="M160" s="172">
        <v>13.309799999999999</v>
      </c>
      <c r="N160" s="172">
        <v>13.0253</v>
      </c>
      <c r="O160" s="172">
        <v>9.0718999999999994</v>
      </c>
      <c r="P160" s="172"/>
      <c r="Q160" s="172">
        <v>9.1295000000000002</v>
      </c>
      <c r="R160" s="172">
        <v>9.8582999999999998</v>
      </c>
    </row>
    <row r="161" spans="1:18" x14ac:dyDescent="0.3">
      <c r="A161" s="168" t="s">
        <v>623</v>
      </c>
      <c r="B161" s="168" t="s">
        <v>627</v>
      </c>
      <c r="C161" s="168">
        <v>141593</v>
      </c>
      <c r="D161" s="171">
        <v>44041</v>
      </c>
      <c r="E161" s="172">
        <v>12.729799999999999</v>
      </c>
      <c r="F161" s="172">
        <v>14.629</v>
      </c>
      <c r="G161" s="172">
        <v>-2.1212</v>
      </c>
      <c r="H161" s="172">
        <v>-0.65529999999999999</v>
      </c>
      <c r="I161" s="172">
        <v>2.2547999999999999</v>
      </c>
      <c r="J161" s="172">
        <v>17.942399999999999</v>
      </c>
      <c r="K161" s="172">
        <v>23.749099999999999</v>
      </c>
      <c r="L161" s="172">
        <v>14.686299999999999</v>
      </c>
      <c r="M161" s="172">
        <v>12.4758</v>
      </c>
      <c r="N161" s="172">
        <v>12.167999999999999</v>
      </c>
      <c r="O161" s="172">
        <v>8.1893999999999991</v>
      </c>
      <c r="P161" s="172"/>
      <c r="Q161" s="172">
        <v>8.2446000000000002</v>
      </c>
      <c r="R161" s="172">
        <v>9.0092999999999996</v>
      </c>
    </row>
    <row r="162" spans="1:18" x14ac:dyDescent="0.3">
      <c r="A162" s="168" t="s">
        <v>623</v>
      </c>
      <c r="B162" s="168" t="s">
        <v>628</v>
      </c>
      <c r="C162" s="168">
        <v>117951</v>
      </c>
      <c r="D162" s="171">
        <v>44041</v>
      </c>
      <c r="E162" s="172">
        <v>21.1463</v>
      </c>
      <c r="F162" s="172">
        <v>3.6251000000000002</v>
      </c>
      <c r="G162" s="172">
        <v>-14.2639</v>
      </c>
      <c r="H162" s="172">
        <v>-5.4683999999999999</v>
      </c>
      <c r="I162" s="172">
        <v>-4.1482999999999999</v>
      </c>
      <c r="J162" s="172">
        <v>13.3964</v>
      </c>
      <c r="K162" s="172">
        <v>19.690000000000001</v>
      </c>
      <c r="L162" s="172">
        <v>11.9152</v>
      </c>
      <c r="M162" s="172">
        <v>10.541700000000001</v>
      </c>
      <c r="N162" s="172">
        <v>10.7555</v>
      </c>
      <c r="O162" s="172">
        <v>4.9614000000000003</v>
      </c>
      <c r="P162" s="172">
        <v>6.6132</v>
      </c>
      <c r="Q162" s="172">
        <v>6.5932000000000004</v>
      </c>
      <c r="R162" s="172">
        <v>5.4127000000000001</v>
      </c>
    </row>
    <row r="163" spans="1:18" x14ac:dyDescent="0.3">
      <c r="A163" s="168" t="s">
        <v>623</v>
      </c>
      <c r="B163" s="168" t="s">
        <v>629</v>
      </c>
      <c r="C163" s="168">
        <v>119984</v>
      </c>
      <c r="D163" s="171">
        <v>44041</v>
      </c>
      <c r="E163" s="172">
        <v>22.0016</v>
      </c>
      <c r="F163" s="172">
        <v>4.1478999999999999</v>
      </c>
      <c r="G163" s="172">
        <v>-13.8096</v>
      </c>
      <c r="H163" s="172">
        <v>-4.9958</v>
      </c>
      <c r="I163" s="172">
        <v>-3.7037</v>
      </c>
      <c r="J163" s="172">
        <v>13.8535</v>
      </c>
      <c r="K163" s="172">
        <v>20.1556</v>
      </c>
      <c r="L163" s="172">
        <v>12.309100000000001</v>
      </c>
      <c r="M163" s="172">
        <v>10.923299999999999</v>
      </c>
      <c r="N163" s="172">
        <v>11.171099999999999</v>
      </c>
      <c r="O163" s="172">
        <v>5.4038000000000004</v>
      </c>
      <c r="P163" s="172">
        <v>7.2251000000000003</v>
      </c>
      <c r="Q163" s="172">
        <v>7.8375000000000004</v>
      </c>
      <c r="R163" s="172">
        <v>5.8205</v>
      </c>
    </row>
    <row r="164" spans="1:18" x14ac:dyDescent="0.3">
      <c r="A164" s="168" t="s">
        <v>623</v>
      </c>
      <c r="B164" s="168" t="s">
        <v>630</v>
      </c>
      <c r="C164" s="168">
        <v>126685</v>
      </c>
      <c r="D164" s="171">
        <v>44041</v>
      </c>
      <c r="E164" s="172">
        <v>17.5853</v>
      </c>
      <c r="F164" s="172">
        <v>18.482199999999999</v>
      </c>
      <c r="G164" s="172">
        <v>-6.0143000000000004</v>
      </c>
      <c r="H164" s="172">
        <v>-3.8517999999999999</v>
      </c>
      <c r="I164" s="172">
        <v>-1.1707000000000001</v>
      </c>
      <c r="J164" s="172">
        <v>13.5861</v>
      </c>
      <c r="K164" s="172">
        <v>17.605</v>
      </c>
      <c r="L164" s="172">
        <v>13.3222</v>
      </c>
      <c r="M164" s="172">
        <v>11.490399999999999</v>
      </c>
      <c r="N164" s="172">
        <v>10.9994</v>
      </c>
      <c r="O164" s="172">
        <v>8.3621999999999996</v>
      </c>
      <c r="P164" s="172">
        <v>8.6445000000000007</v>
      </c>
      <c r="Q164" s="172">
        <v>9.1066000000000003</v>
      </c>
      <c r="R164" s="172">
        <v>10.5944</v>
      </c>
    </row>
    <row r="165" spans="1:18" x14ac:dyDescent="0.3">
      <c r="A165" s="168" t="s">
        <v>623</v>
      </c>
      <c r="B165" s="168" t="s">
        <v>631</v>
      </c>
      <c r="C165" s="168">
        <v>126687</v>
      </c>
      <c r="D165" s="171">
        <v>44041</v>
      </c>
      <c r="E165" s="172">
        <v>16.936599999999999</v>
      </c>
      <c r="F165" s="172">
        <v>17.680299999999999</v>
      </c>
      <c r="G165" s="172">
        <v>-6.7176999999999998</v>
      </c>
      <c r="H165" s="172">
        <v>-4.5525000000000002</v>
      </c>
      <c r="I165" s="172">
        <v>-1.8767</v>
      </c>
      <c r="J165" s="172">
        <v>12.864000000000001</v>
      </c>
      <c r="K165" s="172">
        <v>16.870200000000001</v>
      </c>
      <c r="L165" s="172">
        <v>12.5936</v>
      </c>
      <c r="M165" s="172">
        <v>10.7316</v>
      </c>
      <c r="N165" s="172">
        <v>10.217000000000001</v>
      </c>
      <c r="O165" s="172">
        <v>7.5980999999999996</v>
      </c>
      <c r="P165" s="172">
        <v>7.8897000000000004</v>
      </c>
      <c r="Q165" s="172">
        <v>8.4751999999999992</v>
      </c>
      <c r="R165" s="172">
        <v>9.7986000000000004</v>
      </c>
    </row>
    <row r="166" spans="1:18" x14ac:dyDescent="0.3">
      <c r="A166" s="168" t="s">
        <v>623</v>
      </c>
      <c r="B166" s="168" t="s">
        <v>632</v>
      </c>
      <c r="C166" s="168">
        <v>144646</v>
      </c>
      <c r="D166" s="171">
        <v>44041</v>
      </c>
      <c r="E166" s="172">
        <v>12.3919</v>
      </c>
      <c r="F166" s="172">
        <v>8.2492000000000001</v>
      </c>
      <c r="G166" s="172">
        <v>-7.1211000000000002</v>
      </c>
      <c r="H166" s="172">
        <v>-0.16830000000000001</v>
      </c>
      <c r="I166" s="172">
        <v>1.0524</v>
      </c>
      <c r="J166" s="172">
        <v>8.3434000000000008</v>
      </c>
      <c r="K166" s="172">
        <v>17.833200000000001</v>
      </c>
      <c r="L166" s="172">
        <v>12.196199999999999</v>
      </c>
      <c r="M166" s="172">
        <v>10.9809</v>
      </c>
      <c r="N166" s="172">
        <v>11.4697</v>
      </c>
      <c r="O166" s="172"/>
      <c r="P166" s="172"/>
      <c r="Q166" s="172">
        <v>12.05</v>
      </c>
      <c r="R166" s="172"/>
    </row>
    <row r="167" spans="1:18" x14ac:dyDescent="0.3">
      <c r="A167" s="168" t="s">
        <v>623</v>
      </c>
      <c r="B167" s="168" t="s">
        <v>633</v>
      </c>
      <c r="C167" s="168">
        <v>144644</v>
      </c>
      <c r="D167" s="171">
        <v>44041</v>
      </c>
      <c r="E167" s="172">
        <v>12.3325</v>
      </c>
      <c r="F167" s="172">
        <v>7.9927999999999999</v>
      </c>
      <c r="G167" s="172">
        <v>-7.3917000000000002</v>
      </c>
      <c r="H167" s="172">
        <v>-0.42280000000000001</v>
      </c>
      <c r="I167" s="172">
        <v>0.80359999999999998</v>
      </c>
      <c r="J167" s="172">
        <v>8.0838999999999999</v>
      </c>
      <c r="K167" s="172">
        <v>17.5611</v>
      </c>
      <c r="L167" s="172">
        <v>11.916700000000001</v>
      </c>
      <c r="M167" s="172">
        <v>10.696999999999999</v>
      </c>
      <c r="N167" s="172">
        <v>11.1812</v>
      </c>
      <c r="O167" s="172"/>
      <c r="P167" s="172"/>
      <c r="Q167" s="172">
        <v>11.764699999999999</v>
      </c>
      <c r="R167" s="172"/>
    </row>
    <row r="168" spans="1:18" x14ac:dyDescent="0.3">
      <c r="A168" s="168" t="s">
        <v>623</v>
      </c>
      <c r="B168" s="168" t="s">
        <v>634</v>
      </c>
      <c r="C168" s="168">
        <v>140333</v>
      </c>
      <c r="D168" s="171">
        <v>44041</v>
      </c>
      <c r="E168" s="172">
        <v>13.319800000000001</v>
      </c>
      <c r="F168" s="172">
        <v>4.1109</v>
      </c>
      <c r="G168" s="172">
        <v>1.3704000000000001</v>
      </c>
      <c r="H168" s="172">
        <v>2.9769000000000001</v>
      </c>
      <c r="I168" s="172">
        <v>-112.7727</v>
      </c>
      <c r="J168" s="172">
        <v>-78.997500000000002</v>
      </c>
      <c r="K168" s="172">
        <v>-11.4412</v>
      </c>
      <c r="L168" s="172">
        <v>-1.1348</v>
      </c>
      <c r="M168" s="172">
        <v>1.5357000000000001</v>
      </c>
      <c r="N168" s="172">
        <v>2.6745999999999999</v>
      </c>
      <c r="O168" s="172">
        <v>0.47510000000000002</v>
      </c>
      <c r="P168" s="172">
        <v>3.6753</v>
      </c>
      <c r="Q168" s="172">
        <v>5.0180999999999996</v>
      </c>
      <c r="R168" s="172">
        <v>-1.3626</v>
      </c>
    </row>
    <row r="169" spans="1:18" x14ac:dyDescent="0.3">
      <c r="A169" s="168" t="s">
        <v>623</v>
      </c>
      <c r="B169" s="168" t="s">
        <v>635</v>
      </c>
      <c r="C169" s="168">
        <v>140336</v>
      </c>
      <c r="D169" s="171">
        <v>44041</v>
      </c>
      <c r="E169" s="172">
        <v>12.9474</v>
      </c>
      <c r="F169" s="172">
        <v>3.6652</v>
      </c>
      <c r="G169" s="172">
        <v>0.95860000000000001</v>
      </c>
      <c r="H169" s="172">
        <v>2.5787</v>
      </c>
      <c r="I169" s="172">
        <v>-113.1664</v>
      </c>
      <c r="J169" s="172">
        <v>-79.371899999999997</v>
      </c>
      <c r="K169" s="172">
        <v>-11.8278</v>
      </c>
      <c r="L169" s="172">
        <v>-1.534</v>
      </c>
      <c r="M169" s="172">
        <v>1.131</v>
      </c>
      <c r="N169" s="172">
        <v>2.2646999999999999</v>
      </c>
      <c r="O169" s="172">
        <v>-2.4400000000000002E-2</v>
      </c>
      <c r="P169" s="172">
        <v>3.1556000000000002</v>
      </c>
      <c r="Q169" s="172">
        <v>4.5042</v>
      </c>
      <c r="R169" s="172">
        <v>-1.8527</v>
      </c>
    </row>
    <row r="170" spans="1:18" x14ac:dyDescent="0.3">
      <c r="A170" s="168" t="s">
        <v>623</v>
      </c>
      <c r="B170" s="168" t="s">
        <v>636</v>
      </c>
      <c r="C170" s="168">
        <v>100528</v>
      </c>
      <c r="D170" s="171">
        <v>44041</v>
      </c>
      <c r="E170" s="172">
        <v>73.916399999999996</v>
      </c>
      <c r="F170" s="172">
        <v>6.2229999999999999</v>
      </c>
      <c r="G170" s="172">
        <v>-4.2737999999999996</v>
      </c>
      <c r="H170" s="172">
        <v>1.1289</v>
      </c>
      <c r="I170" s="172">
        <v>-1.6708000000000001</v>
      </c>
      <c r="J170" s="172">
        <v>9.5854999999999997</v>
      </c>
      <c r="K170" s="172">
        <v>16.162299999999998</v>
      </c>
      <c r="L170" s="172">
        <v>7.5133999999999999</v>
      </c>
      <c r="M170" s="172">
        <v>8.5531000000000006</v>
      </c>
      <c r="N170" s="172">
        <v>8.1012000000000004</v>
      </c>
      <c r="O170" s="172">
        <v>7.8921999999999999</v>
      </c>
      <c r="P170" s="172">
        <v>8.3209</v>
      </c>
      <c r="Q170" s="172">
        <v>9.0394000000000005</v>
      </c>
      <c r="R170" s="172">
        <v>9.1577999999999999</v>
      </c>
    </row>
    <row r="171" spans="1:18" x14ac:dyDescent="0.3">
      <c r="A171" s="168" t="s">
        <v>623</v>
      </c>
      <c r="B171" s="168" t="s">
        <v>637</v>
      </c>
      <c r="C171" s="168">
        <v>118569</v>
      </c>
      <c r="D171" s="171">
        <v>44041</v>
      </c>
      <c r="E171" s="172">
        <v>77.922300000000007</v>
      </c>
      <c r="F171" s="172">
        <v>6.7933000000000003</v>
      </c>
      <c r="G171" s="172">
        <v>-3.7172999999999998</v>
      </c>
      <c r="H171" s="172">
        <v>1.6935</v>
      </c>
      <c r="I171" s="172">
        <v>-1.1103000000000001</v>
      </c>
      <c r="J171" s="172">
        <v>10.1518</v>
      </c>
      <c r="K171" s="172">
        <v>16.771699999999999</v>
      </c>
      <c r="L171" s="172">
        <v>8.1143999999999998</v>
      </c>
      <c r="M171" s="172">
        <v>9.1671999999999993</v>
      </c>
      <c r="N171" s="172">
        <v>8.7220999999999993</v>
      </c>
      <c r="O171" s="172">
        <v>8.5206</v>
      </c>
      <c r="P171" s="172">
        <v>8.9875000000000007</v>
      </c>
      <c r="Q171" s="172">
        <v>9.5950000000000006</v>
      </c>
      <c r="R171" s="172">
        <v>9.7759</v>
      </c>
    </row>
    <row r="172" spans="1:18" x14ac:dyDescent="0.3">
      <c r="A172" s="168" t="s">
        <v>623</v>
      </c>
      <c r="B172" s="168" t="s">
        <v>638</v>
      </c>
      <c r="C172" s="168">
        <v>148001</v>
      </c>
      <c r="D172" s="171">
        <v>44029</v>
      </c>
      <c r="E172" s="172">
        <v>34.907699999999998</v>
      </c>
      <c r="F172" s="172">
        <v>0</v>
      </c>
      <c r="G172" s="172">
        <v>0</v>
      </c>
      <c r="H172" s="172">
        <v>0</v>
      </c>
      <c r="I172" s="172"/>
      <c r="J172" s="172"/>
      <c r="K172" s="172"/>
      <c r="L172" s="172"/>
      <c r="M172" s="172"/>
      <c r="N172" s="172"/>
      <c r="O172" s="172"/>
      <c r="P172" s="172"/>
      <c r="Q172" s="172">
        <v>0</v>
      </c>
      <c r="R172" s="172"/>
    </row>
    <row r="173" spans="1:18" x14ac:dyDescent="0.3">
      <c r="A173" s="168" t="s">
        <v>623</v>
      </c>
      <c r="B173" s="168" t="s">
        <v>639</v>
      </c>
      <c r="C173" s="168">
        <v>113070</v>
      </c>
      <c r="D173" s="171">
        <v>44041</v>
      </c>
      <c r="E173" s="172">
        <v>24.1858</v>
      </c>
      <c r="F173" s="172">
        <v>16.6082</v>
      </c>
      <c r="G173" s="172">
        <v>-7.4476000000000004</v>
      </c>
      <c r="H173" s="172">
        <v>-3.4041000000000001</v>
      </c>
      <c r="I173" s="172">
        <v>-1.8634999999999999</v>
      </c>
      <c r="J173" s="172">
        <v>15.513199999999999</v>
      </c>
      <c r="K173" s="172">
        <v>21.136399999999998</v>
      </c>
      <c r="L173" s="172">
        <v>15.4109</v>
      </c>
      <c r="M173" s="172">
        <v>12.8925</v>
      </c>
      <c r="N173" s="172">
        <v>11.8497</v>
      </c>
      <c r="O173" s="172">
        <v>8.9490999999999996</v>
      </c>
      <c r="P173" s="172">
        <v>9.1433999999999997</v>
      </c>
      <c r="Q173" s="172">
        <v>9.1471</v>
      </c>
      <c r="R173" s="172">
        <v>11.268700000000001</v>
      </c>
    </row>
    <row r="174" spans="1:18" x14ac:dyDescent="0.3">
      <c r="A174" s="168" t="s">
        <v>623</v>
      </c>
      <c r="B174" s="168" t="s">
        <v>640</v>
      </c>
      <c r="C174" s="168">
        <v>118987</v>
      </c>
      <c r="D174" s="171">
        <v>44041</v>
      </c>
      <c r="E174" s="172">
        <v>24.383900000000001</v>
      </c>
      <c r="F174" s="172">
        <v>16.7729</v>
      </c>
      <c r="G174" s="172">
        <v>-7.1481000000000003</v>
      </c>
      <c r="H174" s="172">
        <v>-3.0989</v>
      </c>
      <c r="I174" s="172">
        <v>-1.5708</v>
      </c>
      <c r="J174" s="172">
        <v>15.820600000000001</v>
      </c>
      <c r="K174" s="172">
        <v>21.396899999999999</v>
      </c>
      <c r="L174" s="172">
        <v>15.635</v>
      </c>
      <c r="M174" s="172">
        <v>13.1013</v>
      </c>
      <c r="N174" s="172">
        <v>12.0511</v>
      </c>
      <c r="O174" s="172">
        <v>9.0961999999999996</v>
      </c>
      <c r="P174" s="172">
        <v>9.2703000000000007</v>
      </c>
      <c r="Q174" s="172">
        <v>9.2751999999999999</v>
      </c>
      <c r="R174" s="172">
        <v>11.416499999999999</v>
      </c>
    </row>
    <row r="175" spans="1:18" x14ac:dyDescent="0.3">
      <c r="A175" s="168" t="s">
        <v>623</v>
      </c>
      <c r="B175" s="168" t="s">
        <v>641</v>
      </c>
      <c r="C175" s="168">
        <v>111987</v>
      </c>
      <c r="D175" s="171">
        <v>44041</v>
      </c>
      <c r="E175" s="172">
        <v>21.977599999999999</v>
      </c>
      <c r="F175" s="172">
        <v>11.296799999999999</v>
      </c>
      <c r="G175" s="172">
        <v>-4.9458000000000002</v>
      </c>
      <c r="H175" s="172">
        <v>-1.9922</v>
      </c>
      <c r="I175" s="172">
        <v>2.0063</v>
      </c>
      <c r="J175" s="172">
        <v>15.57</v>
      </c>
      <c r="K175" s="172">
        <v>20.035799999999998</v>
      </c>
      <c r="L175" s="172">
        <v>13.6257</v>
      </c>
      <c r="M175" s="172">
        <v>11.9346</v>
      </c>
      <c r="N175" s="172">
        <v>11.446899999999999</v>
      </c>
      <c r="O175" s="172">
        <v>8.5058000000000007</v>
      </c>
      <c r="P175" s="172">
        <v>8.6742000000000008</v>
      </c>
      <c r="Q175" s="172">
        <v>7.4401999999999999</v>
      </c>
      <c r="R175" s="172">
        <v>10.346500000000001</v>
      </c>
    </row>
    <row r="176" spans="1:18" x14ac:dyDescent="0.3">
      <c r="A176" s="168" t="s">
        <v>623</v>
      </c>
      <c r="B176" s="168" t="s">
        <v>642</v>
      </c>
      <c r="C176" s="168">
        <v>120692</v>
      </c>
      <c r="D176" s="171">
        <v>44041</v>
      </c>
      <c r="E176" s="172">
        <v>22.7227</v>
      </c>
      <c r="F176" s="172">
        <v>11.5692</v>
      </c>
      <c r="G176" s="172">
        <v>-4.6554000000000002</v>
      </c>
      <c r="H176" s="172">
        <v>-1.6746000000000001</v>
      </c>
      <c r="I176" s="172">
        <v>2.3197999999999999</v>
      </c>
      <c r="J176" s="172">
        <v>15.8879</v>
      </c>
      <c r="K176" s="172">
        <v>20.361999999999998</v>
      </c>
      <c r="L176" s="172">
        <v>13.9573</v>
      </c>
      <c r="M176" s="172">
        <v>12.272500000000001</v>
      </c>
      <c r="N176" s="172">
        <v>11.7926</v>
      </c>
      <c r="O176" s="172">
        <v>8.8406000000000002</v>
      </c>
      <c r="P176" s="172">
        <v>9.0145</v>
      </c>
      <c r="Q176" s="172">
        <v>9.2756000000000007</v>
      </c>
      <c r="R176" s="172">
        <v>10.685</v>
      </c>
    </row>
    <row r="177" spans="1:18" x14ac:dyDescent="0.3">
      <c r="A177" s="168" t="s">
        <v>623</v>
      </c>
      <c r="B177" s="168" t="s">
        <v>643</v>
      </c>
      <c r="C177" s="168">
        <v>135916</v>
      </c>
      <c r="D177" s="171">
        <v>44041</v>
      </c>
      <c r="E177" s="172">
        <v>14.815300000000001</v>
      </c>
      <c r="F177" s="172">
        <v>10.1038</v>
      </c>
      <c r="G177" s="172">
        <v>-10.8241</v>
      </c>
      <c r="H177" s="172">
        <v>-8.2577999999999996</v>
      </c>
      <c r="I177" s="172">
        <v>-5.3387000000000002</v>
      </c>
      <c r="J177" s="172">
        <v>16.235900000000001</v>
      </c>
      <c r="K177" s="172">
        <v>23.622199999999999</v>
      </c>
      <c r="L177" s="172">
        <v>16.035599999999999</v>
      </c>
      <c r="M177" s="172">
        <v>12.9528</v>
      </c>
      <c r="N177" s="172">
        <v>12.1029</v>
      </c>
      <c r="O177" s="172">
        <v>8.5974000000000004</v>
      </c>
      <c r="P177" s="172"/>
      <c r="Q177" s="172">
        <v>9.0274000000000001</v>
      </c>
      <c r="R177" s="172">
        <v>10.510199999999999</v>
      </c>
    </row>
    <row r="178" spans="1:18" x14ac:dyDescent="0.3">
      <c r="A178" s="168" t="s">
        <v>623</v>
      </c>
      <c r="B178" s="168" t="s">
        <v>644</v>
      </c>
      <c r="C178" s="168">
        <v>135914</v>
      </c>
      <c r="D178" s="171">
        <v>44041</v>
      </c>
      <c r="E178" s="172">
        <v>14.6081</v>
      </c>
      <c r="F178" s="172">
        <v>9.7471999999999994</v>
      </c>
      <c r="G178" s="172">
        <v>-11.077</v>
      </c>
      <c r="H178" s="172">
        <v>-8.5526</v>
      </c>
      <c r="I178" s="172">
        <v>-5.6452999999999998</v>
      </c>
      <c r="J178" s="172">
        <v>15.9305</v>
      </c>
      <c r="K178" s="172">
        <v>23.293800000000001</v>
      </c>
      <c r="L178" s="172">
        <v>15.706899999999999</v>
      </c>
      <c r="M178" s="172">
        <v>12.621600000000001</v>
      </c>
      <c r="N178" s="172">
        <v>11.7616</v>
      </c>
      <c r="O178" s="172">
        <v>8.2726000000000006</v>
      </c>
      <c r="P178" s="172"/>
      <c r="Q178" s="172">
        <v>8.6903000000000006</v>
      </c>
      <c r="R178" s="172">
        <v>10.1686</v>
      </c>
    </row>
    <row r="179" spans="1:18" x14ac:dyDescent="0.3">
      <c r="A179" s="168" t="s">
        <v>623</v>
      </c>
      <c r="B179" s="168" t="s">
        <v>645</v>
      </c>
      <c r="C179" s="168">
        <v>106177</v>
      </c>
      <c r="D179" s="171">
        <v>44041</v>
      </c>
      <c r="E179" s="172">
        <v>2407.2006999999999</v>
      </c>
      <c r="F179" s="172">
        <v>22.275700000000001</v>
      </c>
      <c r="G179" s="172">
        <v>-7.5816999999999997</v>
      </c>
      <c r="H179" s="172">
        <v>-1.9563999999999999</v>
      </c>
      <c r="I179" s="172">
        <v>-0.89129999999999998</v>
      </c>
      <c r="J179" s="172">
        <v>11.2522</v>
      </c>
      <c r="K179" s="172">
        <v>19.101900000000001</v>
      </c>
      <c r="L179" s="172">
        <v>12.2783</v>
      </c>
      <c r="M179" s="172">
        <v>10.8947</v>
      </c>
      <c r="N179" s="172">
        <v>11.3712</v>
      </c>
      <c r="O179" s="172">
        <v>6.5719000000000003</v>
      </c>
      <c r="P179" s="172">
        <v>7.9615</v>
      </c>
      <c r="Q179" s="172">
        <v>6.9909999999999997</v>
      </c>
      <c r="R179" s="172">
        <v>10.551299999999999</v>
      </c>
    </row>
    <row r="180" spans="1:18" x14ac:dyDescent="0.3">
      <c r="A180" s="168" t="s">
        <v>623</v>
      </c>
      <c r="B180" s="168" t="s">
        <v>646</v>
      </c>
      <c r="C180" s="168">
        <v>120497</v>
      </c>
      <c r="D180" s="171">
        <v>44041</v>
      </c>
      <c r="E180" s="172">
        <v>2531.1071000000002</v>
      </c>
      <c r="F180" s="172">
        <v>22.675999999999998</v>
      </c>
      <c r="G180" s="172">
        <v>-7.1821999999999999</v>
      </c>
      <c r="H180" s="172">
        <v>-1.5565</v>
      </c>
      <c r="I180" s="172">
        <v>-0.49159999999999998</v>
      </c>
      <c r="J180" s="172">
        <v>11.655799999999999</v>
      </c>
      <c r="K180" s="172">
        <v>19.521000000000001</v>
      </c>
      <c r="L180" s="172">
        <v>12.7027</v>
      </c>
      <c r="M180" s="172">
        <v>11.327299999999999</v>
      </c>
      <c r="N180" s="172">
        <v>11.811299999999999</v>
      </c>
      <c r="O180" s="172">
        <v>7.1638000000000002</v>
      </c>
      <c r="P180" s="172">
        <v>8.6760000000000002</v>
      </c>
      <c r="Q180" s="172">
        <v>8.3589000000000002</v>
      </c>
      <c r="R180" s="172">
        <v>11.071400000000001</v>
      </c>
    </row>
    <row r="181" spans="1:18" x14ac:dyDescent="0.3">
      <c r="A181" s="168" t="s">
        <v>623</v>
      </c>
      <c r="B181" s="168" t="s">
        <v>647</v>
      </c>
      <c r="C181" s="168">
        <v>133782</v>
      </c>
      <c r="D181" s="171">
        <v>44041</v>
      </c>
      <c r="E181" s="172">
        <v>2812.4694</v>
      </c>
      <c r="F181" s="172">
        <v>14.3787</v>
      </c>
      <c r="G181" s="172">
        <v>-3.4504999999999999</v>
      </c>
      <c r="H181" s="172">
        <v>-1.1256999999999999</v>
      </c>
      <c r="I181" s="172">
        <v>2.6570999999999998</v>
      </c>
      <c r="J181" s="172">
        <v>13.196899999999999</v>
      </c>
      <c r="K181" s="172">
        <v>16.829799999999999</v>
      </c>
      <c r="L181" s="172">
        <v>11.4194</v>
      </c>
      <c r="M181" s="172">
        <v>10.1584</v>
      </c>
      <c r="N181" s="172">
        <v>10.379</v>
      </c>
      <c r="O181" s="172">
        <v>8.6098999999999997</v>
      </c>
      <c r="P181" s="172">
        <v>8.5739000000000001</v>
      </c>
      <c r="Q181" s="172">
        <v>8.3710000000000004</v>
      </c>
      <c r="R181" s="172">
        <v>9.7903000000000002</v>
      </c>
    </row>
    <row r="182" spans="1:18" x14ac:dyDescent="0.3">
      <c r="A182" s="168" t="s">
        <v>623</v>
      </c>
      <c r="B182" s="168" t="s">
        <v>648</v>
      </c>
      <c r="C182" s="168">
        <v>133791</v>
      </c>
      <c r="D182" s="171">
        <v>44041</v>
      </c>
      <c r="E182" s="172">
        <v>2887.6702</v>
      </c>
      <c r="F182" s="172">
        <v>14.668200000000001</v>
      </c>
      <c r="G182" s="172">
        <v>-3.1600999999999999</v>
      </c>
      <c r="H182" s="172">
        <v>-0.83540000000000003</v>
      </c>
      <c r="I182" s="172">
        <v>2.9474</v>
      </c>
      <c r="J182" s="172">
        <v>13.4899</v>
      </c>
      <c r="K182" s="172">
        <v>17.132100000000001</v>
      </c>
      <c r="L182" s="172">
        <v>11.726900000000001</v>
      </c>
      <c r="M182" s="172">
        <v>10.471</v>
      </c>
      <c r="N182" s="172">
        <v>10.694000000000001</v>
      </c>
      <c r="O182" s="172">
        <v>8.923</v>
      </c>
      <c r="P182" s="172">
        <v>8.8528000000000002</v>
      </c>
      <c r="Q182" s="172">
        <v>9.1216000000000008</v>
      </c>
      <c r="R182" s="172">
        <v>10.1</v>
      </c>
    </row>
    <row r="183" spans="1:18" x14ac:dyDescent="0.3">
      <c r="A183" s="168" t="s">
        <v>623</v>
      </c>
      <c r="B183" s="168" t="s">
        <v>649</v>
      </c>
      <c r="C183" s="168">
        <v>119844</v>
      </c>
      <c r="D183" s="171">
        <v>44041</v>
      </c>
      <c r="E183" s="172">
        <v>58.591000000000001</v>
      </c>
      <c r="F183" s="172">
        <v>12.899900000000001</v>
      </c>
      <c r="G183" s="172">
        <v>-12.6243</v>
      </c>
      <c r="H183" s="172">
        <v>-6.8258000000000001</v>
      </c>
      <c r="I183" s="172">
        <v>-4.952</v>
      </c>
      <c r="J183" s="172">
        <v>18.055800000000001</v>
      </c>
      <c r="K183" s="172">
        <v>25.387899999999998</v>
      </c>
      <c r="L183" s="172">
        <v>18.856000000000002</v>
      </c>
      <c r="M183" s="172">
        <v>15.981999999999999</v>
      </c>
      <c r="N183" s="172">
        <v>13.4682</v>
      </c>
      <c r="O183" s="172">
        <v>10.054500000000001</v>
      </c>
      <c r="P183" s="172">
        <v>9.4998000000000005</v>
      </c>
      <c r="Q183" s="172">
        <v>8.9155999999999995</v>
      </c>
      <c r="R183" s="172">
        <v>13.7697</v>
      </c>
    </row>
    <row r="184" spans="1:18" x14ac:dyDescent="0.3">
      <c r="A184" s="168" t="s">
        <v>623</v>
      </c>
      <c r="B184" s="168" t="s">
        <v>650</v>
      </c>
      <c r="C184" s="168">
        <v>112410</v>
      </c>
      <c r="D184" s="171">
        <v>44041</v>
      </c>
      <c r="E184" s="172">
        <v>55.933799999999998</v>
      </c>
      <c r="F184" s="172">
        <v>12.598699999999999</v>
      </c>
      <c r="G184" s="172">
        <v>-12.9498</v>
      </c>
      <c r="H184" s="172">
        <v>-7.1497000000000002</v>
      </c>
      <c r="I184" s="172">
        <v>-5.2704000000000004</v>
      </c>
      <c r="J184" s="172">
        <v>17.7301</v>
      </c>
      <c r="K184" s="172">
        <v>25.0474</v>
      </c>
      <c r="L184" s="172">
        <v>18.5063</v>
      </c>
      <c r="M184" s="172">
        <v>15.624499999999999</v>
      </c>
      <c r="N184" s="172">
        <v>13.1043</v>
      </c>
      <c r="O184" s="172">
        <v>9.7302999999999997</v>
      </c>
      <c r="P184" s="172">
        <v>8.8560999999999996</v>
      </c>
      <c r="Q184" s="172">
        <v>7.6532</v>
      </c>
      <c r="R184" s="172">
        <v>13.418799999999999</v>
      </c>
    </row>
    <row r="185" spans="1:18" x14ac:dyDescent="0.3">
      <c r="A185" s="168" t="s">
        <v>623</v>
      </c>
      <c r="B185" s="168" t="s">
        <v>651</v>
      </c>
      <c r="C185" s="168">
        <v>100856</v>
      </c>
      <c r="D185" s="171">
        <v>44041</v>
      </c>
      <c r="E185" s="172">
        <v>43.573700000000002</v>
      </c>
      <c r="F185" s="172">
        <v>16.173999999999999</v>
      </c>
      <c r="G185" s="172">
        <v>-5.0392000000000001</v>
      </c>
      <c r="H185" s="172">
        <v>-1.6509</v>
      </c>
      <c r="I185" s="172">
        <v>2.0118999999999998</v>
      </c>
      <c r="J185" s="172">
        <v>14.857900000000001</v>
      </c>
      <c r="K185" s="172">
        <v>14.456899999999999</v>
      </c>
      <c r="L185" s="172">
        <v>9.8279999999999994</v>
      </c>
      <c r="M185" s="172">
        <v>9.4533000000000005</v>
      </c>
      <c r="N185" s="172">
        <v>9.0126000000000008</v>
      </c>
      <c r="O185" s="172">
        <v>7.5723000000000003</v>
      </c>
      <c r="P185" s="172">
        <v>7.9325999999999999</v>
      </c>
      <c r="Q185" s="172">
        <v>7.6828000000000003</v>
      </c>
      <c r="R185" s="172">
        <v>8.4010999999999996</v>
      </c>
    </row>
    <row r="186" spans="1:18" x14ac:dyDescent="0.3">
      <c r="A186" s="168" t="s">
        <v>623</v>
      </c>
      <c r="B186" s="168" t="s">
        <v>652</v>
      </c>
      <c r="C186" s="168">
        <v>118814</v>
      </c>
      <c r="D186" s="171">
        <v>44041</v>
      </c>
      <c r="E186" s="172">
        <v>44.901000000000003</v>
      </c>
      <c r="F186" s="172">
        <v>16.590699999999998</v>
      </c>
      <c r="G186" s="172">
        <v>-4.6467999999999998</v>
      </c>
      <c r="H186" s="172">
        <v>-1.2423</v>
      </c>
      <c r="I186" s="172">
        <v>2.4119000000000002</v>
      </c>
      <c r="J186" s="172">
        <v>15.263</v>
      </c>
      <c r="K186" s="172">
        <v>14.8718</v>
      </c>
      <c r="L186" s="172">
        <v>10.2461</v>
      </c>
      <c r="M186" s="172">
        <v>9.8804999999999996</v>
      </c>
      <c r="N186" s="172">
        <v>9.4479000000000006</v>
      </c>
      <c r="O186" s="172">
        <v>7.9832000000000001</v>
      </c>
      <c r="P186" s="172">
        <v>8.3940999999999999</v>
      </c>
      <c r="Q186" s="172">
        <v>8.6929999999999996</v>
      </c>
      <c r="R186" s="172">
        <v>8.8346999999999998</v>
      </c>
    </row>
    <row r="187" spans="1:18" x14ac:dyDescent="0.3">
      <c r="A187" s="168" t="s">
        <v>623</v>
      </c>
      <c r="B187" s="168" t="s">
        <v>653</v>
      </c>
      <c r="C187" s="168">
        <v>138318</v>
      </c>
      <c r="D187" s="171">
        <v>44041</v>
      </c>
      <c r="E187" s="172">
        <v>32.692900000000002</v>
      </c>
      <c r="F187" s="172">
        <v>21.001300000000001</v>
      </c>
      <c r="G187" s="172">
        <v>-4.1284999999999998</v>
      </c>
      <c r="H187" s="172">
        <v>9.5699999999999993E-2</v>
      </c>
      <c r="I187" s="172">
        <v>-1.3948</v>
      </c>
      <c r="J187" s="172">
        <v>12.9077</v>
      </c>
      <c r="K187" s="172">
        <v>19.049600000000002</v>
      </c>
      <c r="L187" s="172">
        <v>11.509499999999999</v>
      </c>
      <c r="M187" s="172">
        <v>10.3156</v>
      </c>
      <c r="N187" s="172">
        <v>9.9524000000000008</v>
      </c>
      <c r="O187" s="172">
        <v>6.8804999999999996</v>
      </c>
      <c r="P187" s="172">
        <v>7.2339000000000002</v>
      </c>
      <c r="Q187" s="172">
        <v>7.0004999999999997</v>
      </c>
      <c r="R187" s="172">
        <v>8.9410000000000007</v>
      </c>
    </row>
    <row r="188" spans="1:18" x14ac:dyDescent="0.3">
      <c r="A188" s="168" t="s">
        <v>623</v>
      </c>
      <c r="B188" s="168" t="s">
        <v>654</v>
      </c>
      <c r="C188" s="168">
        <v>138330</v>
      </c>
      <c r="D188" s="171">
        <v>44041</v>
      </c>
      <c r="E188" s="172">
        <v>35.166800000000002</v>
      </c>
      <c r="F188" s="172">
        <v>21.809100000000001</v>
      </c>
      <c r="G188" s="172">
        <v>-3.3197999999999999</v>
      </c>
      <c r="H188" s="172">
        <v>0.91949999999999998</v>
      </c>
      <c r="I188" s="172">
        <v>-0.57809999999999995</v>
      </c>
      <c r="J188" s="172">
        <v>13.711399999999999</v>
      </c>
      <c r="K188" s="172">
        <v>19.873799999999999</v>
      </c>
      <c r="L188" s="172">
        <v>12.3714</v>
      </c>
      <c r="M188" s="172">
        <v>11.196899999999999</v>
      </c>
      <c r="N188" s="172">
        <v>10.8147</v>
      </c>
      <c r="O188" s="172">
        <v>7.9911000000000003</v>
      </c>
      <c r="P188" s="172">
        <v>8.2898999999999994</v>
      </c>
      <c r="Q188" s="172">
        <v>8.3722999999999992</v>
      </c>
      <c r="R188" s="172">
        <v>9.9330999999999996</v>
      </c>
    </row>
    <row r="189" spans="1:18" x14ac:dyDescent="0.3">
      <c r="A189" s="168" t="s">
        <v>623</v>
      </c>
      <c r="B189" s="168" t="s">
        <v>655</v>
      </c>
      <c r="C189" s="168">
        <v>146215</v>
      </c>
      <c r="D189" s="171">
        <v>44041</v>
      </c>
      <c r="E189" s="172">
        <v>11.897500000000001</v>
      </c>
      <c r="F189" s="172">
        <v>12.8896</v>
      </c>
      <c r="G189" s="172">
        <v>-7.3555000000000001</v>
      </c>
      <c r="H189" s="172">
        <v>-2.7595999999999998</v>
      </c>
      <c r="I189" s="172">
        <v>-1.5768</v>
      </c>
      <c r="J189" s="172">
        <v>13.211</v>
      </c>
      <c r="K189" s="172">
        <v>19.3185</v>
      </c>
      <c r="L189" s="172">
        <v>14.315899999999999</v>
      </c>
      <c r="M189" s="172">
        <v>12.3309</v>
      </c>
      <c r="N189" s="172">
        <v>12.2515</v>
      </c>
      <c r="O189" s="172"/>
      <c r="P189" s="172"/>
      <c r="Q189" s="172">
        <v>12.364100000000001</v>
      </c>
      <c r="R189" s="172"/>
    </row>
    <row r="190" spans="1:18" x14ac:dyDescent="0.3">
      <c r="A190" s="168" t="s">
        <v>623</v>
      </c>
      <c r="B190" s="168" t="s">
        <v>656</v>
      </c>
      <c r="C190" s="168">
        <v>146207</v>
      </c>
      <c r="D190" s="171">
        <v>44041</v>
      </c>
      <c r="E190" s="172">
        <v>11.807499999999999</v>
      </c>
      <c r="F190" s="172">
        <v>12.678599999999999</v>
      </c>
      <c r="G190" s="172">
        <v>-7.8433999999999999</v>
      </c>
      <c r="H190" s="172">
        <v>-3.2658999999999998</v>
      </c>
      <c r="I190" s="172">
        <v>-2.0518999999999998</v>
      </c>
      <c r="J190" s="172">
        <v>12.712899999999999</v>
      </c>
      <c r="K190" s="172">
        <v>18.790600000000001</v>
      </c>
      <c r="L190" s="172">
        <v>13.777200000000001</v>
      </c>
      <c r="M190" s="172">
        <v>11.782500000000001</v>
      </c>
      <c r="N190" s="172">
        <v>11.6904</v>
      </c>
      <c r="O190" s="172"/>
      <c r="P190" s="172"/>
      <c r="Q190" s="172">
        <v>11.792999999999999</v>
      </c>
      <c r="R190" s="172"/>
    </row>
    <row r="191" spans="1:18" x14ac:dyDescent="0.3">
      <c r="A191" s="168" t="s">
        <v>623</v>
      </c>
      <c r="B191" s="168" t="s">
        <v>657</v>
      </c>
      <c r="C191" s="168">
        <v>100789</v>
      </c>
      <c r="D191" s="171">
        <v>44041</v>
      </c>
      <c r="E191" s="172">
        <v>30.310099999999998</v>
      </c>
      <c r="F191" s="172">
        <v>18.433900000000001</v>
      </c>
      <c r="G191" s="172">
        <v>-6.3047000000000004</v>
      </c>
      <c r="H191" s="172">
        <v>-2.5619999999999998</v>
      </c>
      <c r="I191" s="172">
        <v>-4.1394000000000002</v>
      </c>
      <c r="J191" s="172">
        <v>10.8169</v>
      </c>
      <c r="K191" s="172">
        <v>18.934000000000001</v>
      </c>
      <c r="L191" s="172">
        <v>13.8969</v>
      </c>
      <c r="M191" s="172">
        <v>12.1251</v>
      </c>
      <c r="N191" s="172">
        <v>12.405099999999999</v>
      </c>
      <c r="O191" s="172">
        <v>8.1966000000000001</v>
      </c>
      <c r="P191" s="172">
        <v>8.9610000000000003</v>
      </c>
      <c r="Q191" s="172">
        <v>7.3723999999999998</v>
      </c>
      <c r="R191" s="172">
        <v>11.512600000000001</v>
      </c>
    </row>
    <row r="192" spans="1:18" x14ac:dyDescent="0.3">
      <c r="A192" s="168" t="s">
        <v>623</v>
      </c>
      <c r="B192" s="168" t="s">
        <v>658</v>
      </c>
      <c r="C192" s="168">
        <v>119621</v>
      </c>
      <c r="D192" s="171">
        <v>44041</v>
      </c>
      <c r="E192" s="172">
        <v>30.982099999999999</v>
      </c>
      <c r="F192" s="172">
        <v>18.6235</v>
      </c>
      <c r="G192" s="172">
        <v>-6.0975000000000001</v>
      </c>
      <c r="H192" s="172">
        <v>-2.3382999999999998</v>
      </c>
      <c r="I192" s="172">
        <v>-3.9155000000000002</v>
      </c>
      <c r="J192" s="172">
        <v>11.0519</v>
      </c>
      <c r="K192" s="172">
        <v>19.1614</v>
      </c>
      <c r="L192" s="172">
        <v>14.1106</v>
      </c>
      <c r="M192" s="172">
        <v>12.350300000000001</v>
      </c>
      <c r="N192" s="172">
        <v>12.6435</v>
      </c>
      <c r="O192" s="172">
        <v>8.5937000000000001</v>
      </c>
      <c r="P192" s="172">
        <v>9.3661999999999992</v>
      </c>
      <c r="Q192" s="172">
        <v>8.6645000000000003</v>
      </c>
      <c r="R192" s="172">
        <v>11.801500000000001</v>
      </c>
    </row>
    <row r="193" spans="1:18" x14ac:dyDescent="0.3">
      <c r="A193" s="168" t="s">
        <v>623</v>
      </c>
      <c r="B193" s="168" t="s">
        <v>659</v>
      </c>
      <c r="C193" s="168">
        <v>147389</v>
      </c>
      <c r="D193" s="171">
        <v>44041</v>
      </c>
      <c r="E193" s="172">
        <v>201.22649999999999</v>
      </c>
      <c r="F193" s="172">
        <v>0</v>
      </c>
      <c r="G193" s="172">
        <v>0</v>
      </c>
      <c r="H193" s="172">
        <v>0</v>
      </c>
      <c r="I193" s="172">
        <v>-60.837499999999999</v>
      </c>
      <c r="J193" s="172">
        <v>-179.00370000000001</v>
      </c>
      <c r="K193" s="172">
        <v>-59.0122</v>
      </c>
      <c r="L193" s="172">
        <v>-29.5061</v>
      </c>
      <c r="M193" s="172">
        <v>-19.5989</v>
      </c>
      <c r="N193" s="172">
        <v>-20.994199999999999</v>
      </c>
      <c r="O193" s="172"/>
      <c r="P193" s="172"/>
      <c r="Q193" s="172">
        <v>-18.353999999999999</v>
      </c>
      <c r="R193" s="172"/>
    </row>
    <row r="194" spans="1:18" x14ac:dyDescent="0.3">
      <c r="A194" s="168" t="s">
        <v>623</v>
      </c>
      <c r="B194" s="168" t="s">
        <v>660</v>
      </c>
      <c r="C194" s="168">
        <v>147392</v>
      </c>
      <c r="D194" s="171">
        <v>44041</v>
      </c>
      <c r="E194" s="172">
        <v>193.0257</v>
      </c>
      <c r="F194" s="172">
        <v>0</v>
      </c>
      <c r="G194" s="172">
        <v>0</v>
      </c>
      <c r="H194" s="172">
        <v>0</v>
      </c>
      <c r="I194" s="172">
        <v>-60.838000000000001</v>
      </c>
      <c r="J194" s="172">
        <v>-179.00370000000001</v>
      </c>
      <c r="K194" s="172">
        <v>-59.0122</v>
      </c>
      <c r="L194" s="172">
        <v>-29.5061</v>
      </c>
      <c r="M194" s="172">
        <v>-19.5989</v>
      </c>
      <c r="N194" s="172">
        <v>-20.994299999999999</v>
      </c>
      <c r="O194" s="172"/>
      <c r="P194" s="172"/>
      <c r="Q194" s="172">
        <v>-18.353999999999999</v>
      </c>
      <c r="R194" s="172"/>
    </row>
    <row r="195" spans="1:18" x14ac:dyDescent="0.3">
      <c r="A195" s="168" t="s">
        <v>623</v>
      </c>
      <c r="B195" s="168" t="s">
        <v>661</v>
      </c>
      <c r="C195" s="168">
        <v>143241</v>
      </c>
      <c r="D195" s="171">
        <v>44041</v>
      </c>
      <c r="E195" s="172">
        <v>11.8073</v>
      </c>
      <c r="F195" s="172">
        <v>10.513500000000001</v>
      </c>
      <c r="G195" s="172">
        <v>-11.8514</v>
      </c>
      <c r="H195" s="172">
        <v>-5.9991000000000003</v>
      </c>
      <c r="I195" s="172">
        <v>-4.3426999999999998</v>
      </c>
      <c r="J195" s="172">
        <v>15.0532</v>
      </c>
      <c r="K195" s="172">
        <v>21.352799999999998</v>
      </c>
      <c r="L195" s="172">
        <v>14.1934</v>
      </c>
      <c r="M195" s="172">
        <v>12.179399999999999</v>
      </c>
      <c r="N195" s="172">
        <v>12.98</v>
      </c>
      <c r="O195" s="172"/>
      <c r="P195" s="172"/>
      <c r="Q195" s="172">
        <v>7.9156000000000004</v>
      </c>
      <c r="R195" s="172">
        <v>7.8305999999999996</v>
      </c>
    </row>
    <row r="196" spans="1:18" x14ac:dyDescent="0.3">
      <c r="A196" s="168" t="s">
        <v>623</v>
      </c>
      <c r="B196" s="168" t="s">
        <v>662</v>
      </c>
      <c r="C196" s="168">
        <v>143239</v>
      </c>
      <c r="D196" s="171">
        <v>44041</v>
      </c>
      <c r="E196" s="172">
        <v>11.718299999999999</v>
      </c>
      <c r="F196" s="172">
        <v>10.281700000000001</v>
      </c>
      <c r="G196" s="172">
        <v>-12.0654</v>
      </c>
      <c r="H196" s="172">
        <v>-6.2221000000000002</v>
      </c>
      <c r="I196" s="172">
        <v>-4.5529999999999999</v>
      </c>
      <c r="J196" s="172">
        <v>14.8497</v>
      </c>
      <c r="K196" s="172">
        <v>21.026499999999999</v>
      </c>
      <c r="L196" s="172">
        <v>13.932399999999999</v>
      </c>
      <c r="M196" s="172">
        <v>11.8344</v>
      </c>
      <c r="N196" s="172">
        <v>12.5679</v>
      </c>
      <c r="O196" s="172"/>
      <c r="P196" s="172"/>
      <c r="Q196" s="172">
        <v>7.5418000000000003</v>
      </c>
      <c r="R196" s="172">
        <v>7.4720000000000004</v>
      </c>
    </row>
    <row r="197" spans="1:18" x14ac:dyDescent="0.3">
      <c r="A197" s="168" t="s">
        <v>623</v>
      </c>
      <c r="B197" s="168" t="s">
        <v>663</v>
      </c>
      <c r="C197" s="168">
        <v>144339</v>
      </c>
      <c r="D197" s="171">
        <v>44041</v>
      </c>
      <c r="E197" s="172">
        <v>12.418900000000001</v>
      </c>
      <c r="F197" s="172">
        <v>18.819700000000001</v>
      </c>
      <c r="G197" s="172">
        <v>-6.6948999999999996</v>
      </c>
      <c r="H197" s="172">
        <v>-2.476</v>
      </c>
      <c r="I197" s="172">
        <v>-0.9234</v>
      </c>
      <c r="J197" s="172">
        <v>14.232900000000001</v>
      </c>
      <c r="K197" s="172">
        <v>21.492100000000001</v>
      </c>
      <c r="L197" s="172">
        <v>14.217000000000001</v>
      </c>
      <c r="M197" s="172">
        <v>12.5685</v>
      </c>
      <c r="N197" s="172">
        <v>12.252000000000001</v>
      </c>
      <c r="O197" s="172"/>
      <c r="P197" s="172"/>
      <c r="Q197" s="172">
        <v>11.5909</v>
      </c>
      <c r="R197" s="172"/>
    </row>
    <row r="198" spans="1:18" x14ac:dyDescent="0.3">
      <c r="A198" s="168" t="s">
        <v>623</v>
      </c>
      <c r="B198" s="168" t="s">
        <v>664</v>
      </c>
      <c r="C198" s="168">
        <v>144345</v>
      </c>
      <c r="D198" s="171">
        <v>44041</v>
      </c>
      <c r="E198" s="172">
        <v>12.341100000000001</v>
      </c>
      <c r="F198" s="172">
        <v>18.346299999999999</v>
      </c>
      <c r="G198" s="172">
        <v>-6.9733000000000001</v>
      </c>
      <c r="H198" s="172">
        <v>-2.7448999999999999</v>
      </c>
      <c r="I198" s="172">
        <v>-1.2036</v>
      </c>
      <c r="J198" s="172">
        <v>13.9504</v>
      </c>
      <c r="K198" s="172">
        <v>21.212900000000001</v>
      </c>
      <c r="L198" s="172">
        <v>13.9369</v>
      </c>
      <c r="M198" s="172">
        <v>12.2822</v>
      </c>
      <c r="N198" s="172">
        <v>11.9636</v>
      </c>
      <c r="O198" s="172"/>
      <c r="P198" s="172"/>
      <c r="Q198" s="172">
        <v>11.2364</v>
      </c>
      <c r="R198" s="172"/>
    </row>
    <row r="199" spans="1:18" x14ac:dyDescent="0.3">
      <c r="A199" s="173" t="s">
        <v>27</v>
      </c>
      <c r="B199" s="168"/>
      <c r="C199" s="168"/>
      <c r="D199" s="168"/>
      <c r="E199" s="168"/>
      <c r="F199" s="174">
        <v>12.617034146341464</v>
      </c>
      <c r="G199" s="174">
        <v>-6.1129536585365853</v>
      </c>
      <c r="H199" s="174">
        <v>-2.2620073170731709</v>
      </c>
      <c r="I199" s="174">
        <v>-9.8063049999999983</v>
      </c>
      <c r="J199" s="174">
        <v>-0.45900000000000069</v>
      </c>
      <c r="K199" s="174">
        <v>14.330247499999999</v>
      </c>
      <c r="L199" s="174">
        <v>10.533547499999996</v>
      </c>
      <c r="M199" s="174">
        <v>9.6690649999999998</v>
      </c>
      <c r="N199" s="174">
        <v>9.3640825000000039</v>
      </c>
      <c r="O199" s="174">
        <v>7.6355633333333346</v>
      </c>
      <c r="P199" s="174">
        <v>8.135876923076923</v>
      </c>
      <c r="Q199" s="174">
        <v>7.218497560975611</v>
      </c>
      <c r="R199" s="174">
        <v>9.2564687499999998</v>
      </c>
    </row>
    <row r="200" spans="1:18" x14ac:dyDescent="0.3">
      <c r="A200" s="173" t="s">
        <v>409</v>
      </c>
      <c r="B200" s="168"/>
      <c r="C200" s="168"/>
      <c r="D200" s="168"/>
      <c r="E200" s="168"/>
      <c r="F200" s="174">
        <v>12.899900000000001</v>
      </c>
      <c r="G200" s="174">
        <v>-6.0975000000000001</v>
      </c>
      <c r="H200" s="174">
        <v>-1.9922</v>
      </c>
      <c r="I200" s="174">
        <v>-1.4828000000000001</v>
      </c>
      <c r="J200" s="174">
        <v>13.64875</v>
      </c>
      <c r="K200" s="174">
        <v>19.419750000000001</v>
      </c>
      <c r="L200" s="174">
        <v>13.47395</v>
      </c>
      <c r="M200" s="174">
        <v>11.63645</v>
      </c>
      <c r="N200" s="174">
        <v>11.58005</v>
      </c>
      <c r="O200" s="174">
        <v>8.3173999999999992</v>
      </c>
      <c r="P200" s="174">
        <v>8.6593499999999999</v>
      </c>
      <c r="Q200" s="174">
        <v>8.6645000000000003</v>
      </c>
      <c r="R200" s="174">
        <v>10.016549999999999</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44041</v>
      </c>
      <c r="E203" s="172">
        <v>15.1099</v>
      </c>
      <c r="F203" s="172">
        <v>27.800999999999998</v>
      </c>
      <c r="G203" s="172">
        <v>14.813700000000001</v>
      </c>
      <c r="H203" s="172">
        <v>11.7942</v>
      </c>
      <c r="I203" s="172">
        <v>5.0999999999999996</v>
      </c>
      <c r="J203" s="172">
        <v>23.8081</v>
      </c>
      <c r="K203" s="172">
        <v>21.2666</v>
      </c>
      <c r="L203" s="172">
        <v>8.0686</v>
      </c>
      <c r="M203" s="172">
        <v>3.9935999999999998</v>
      </c>
      <c r="N203" s="172">
        <v>3.9609000000000001</v>
      </c>
      <c r="O203" s="172">
        <v>5.9617000000000004</v>
      </c>
      <c r="P203" s="172">
        <v>8.0288000000000004</v>
      </c>
      <c r="Q203" s="172">
        <v>8.1036000000000001</v>
      </c>
      <c r="R203" s="172">
        <v>5.5095000000000001</v>
      </c>
    </row>
    <row r="204" spans="1:18" x14ac:dyDescent="0.3">
      <c r="A204" s="168" t="s">
        <v>666</v>
      </c>
      <c r="B204" s="168" t="s">
        <v>668</v>
      </c>
      <c r="C204" s="168">
        <v>134383</v>
      </c>
      <c r="D204" s="171">
        <v>44041</v>
      </c>
      <c r="E204" s="172">
        <v>14.3864</v>
      </c>
      <c r="F204" s="172">
        <v>26.9133</v>
      </c>
      <c r="G204" s="172">
        <v>13.9809</v>
      </c>
      <c r="H204" s="172">
        <v>10.9689</v>
      </c>
      <c r="I204" s="172">
        <v>4.2839</v>
      </c>
      <c r="J204" s="172">
        <v>22.875699999999998</v>
      </c>
      <c r="K204" s="172">
        <v>20.388200000000001</v>
      </c>
      <c r="L204" s="172">
        <v>7.2165999999999997</v>
      </c>
      <c r="M204" s="172">
        <v>3.1507000000000001</v>
      </c>
      <c r="N204" s="172">
        <v>3.1168</v>
      </c>
      <c r="O204" s="172">
        <v>4.9183000000000003</v>
      </c>
      <c r="P204" s="172">
        <v>7.0206999999999997</v>
      </c>
      <c r="Q204" s="172">
        <v>7.1048999999999998</v>
      </c>
      <c r="R204" s="172">
        <v>4.5632000000000001</v>
      </c>
    </row>
    <row r="205" spans="1:18" x14ac:dyDescent="0.3">
      <c r="A205" s="168" t="s">
        <v>666</v>
      </c>
      <c r="B205" s="168" t="s">
        <v>669</v>
      </c>
      <c r="C205" s="168">
        <v>147802</v>
      </c>
      <c r="D205" s="171">
        <v>44041</v>
      </c>
      <c r="E205" s="172">
        <v>0.41570000000000001</v>
      </c>
      <c r="F205" s="172">
        <v>0</v>
      </c>
      <c r="G205" s="172">
        <v>0</v>
      </c>
      <c r="H205" s="172">
        <v>0</v>
      </c>
      <c r="I205" s="172">
        <v>0</v>
      </c>
      <c r="J205" s="172">
        <v>0</v>
      </c>
      <c r="K205" s="172">
        <v>0</v>
      </c>
      <c r="L205" s="172">
        <v>-50.4983</v>
      </c>
      <c r="M205" s="172"/>
      <c r="N205" s="172"/>
      <c r="O205" s="172"/>
      <c r="P205" s="172"/>
      <c r="Q205" s="172">
        <v>-35.368200000000002</v>
      </c>
      <c r="R205" s="172"/>
    </row>
    <row r="206" spans="1:18" x14ac:dyDescent="0.3">
      <c r="A206" s="168" t="s">
        <v>666</v>
      </c>
      <c r="B206" s="168" t="s">
        <v>670</v>
      </c>
      <c r="C206" s="168">
        <v>147798</v>
      </c>
      <c r="D206" s="171">
        <v>44041</v>
      </c>
      <c r="E206" s="172">
        <v>0.39800000000000002</v>
      </c>
      <c r="F206" s="172">
        <v>0</v>
      </c>
      <c r="G206" s="172">
        <v>0</v>
      </c>
      <c r="H206" s="172">
        <v>0</v>
      </c>
      <c r="I206" s="172">
        <v>0</v>
      </c>
      <c r="J206" s="172">
        <v>0</v>
      </c>
      <c r="K206" s="172">
        <v>0</v>
      </c>
      <c r="L206" s="172">
        <v>-50.4861</v>
      </c>
      <c r="M206" s="172"/>
      <c r="N206" s="172"/>
      <c r="O206" s="172"/>
      <c r="P206" s="172"/>
      <c r="Q206" s="172">
        <v>-35.361600000000003</v>
      </c>
      <c r="R206" s="172"/>
    </row>
    <row r="207" spans="1:18" x14ac:dyDescent="0.3">
      <c r="A207" s="168" t="s">
        <v>666</v>
      </c>
      <c r="B207" s="168" t="s">
        <v>671</v>
      </c>
      <c r="C207" s="168">
        <v>130314</v>
      </c>
      <c r="D207" s="171">
        <v>44041</v>
      </c>
      <c r="E207" s="172">
        <v>16.597000000000001</v>
      </c>
      <c r="F207" s="172">
        <v>17.381900000000002</v>
      </c>
      <c r="G207" s="172">
        <v>-2.0667</v>
      </c>
      <c r="H207" s="172">
        <v>2.7976000000000001</v>
      </c>
      <c r="I207" s="172">
        <v>1.7447999999999999</v>
      </c>
      <c r="J207" s="172">
        <v>12.718299999999999</v>
      </c>
      <c r="K207" s="172">
        <v>14.675000000000001</v>
      </c>
      <c r="L207" s="172">
        <v>8.1534999999999993</v>
      </c>
      <c r="M207" s="172">
        <v>8.7848000000000006</v>
      </c>
      <c r="N207" s="172">
        <v>9.0798000000000005</v>
      </c>
      <c r="O207" s="172">
        <v>6.7495000000000003</v>
      </c>
      <c r="P207" s="172">
        <v>8.2098999999999993</v>
      </c>
      <c r="Q207" s="172">
        <v>8.7440999999999995</v>
      </c>
      <c r="R207" s="172">
        <v>7.0831999999999997</v>
      </c>
    </row>
    <row r="208" spans="1:18" x14ac:dyDescent="0.3">
      <c r="A208" s="168" t="s">
        <v>666</v>
      </c>
      <c r="B208" s="168" t="s">
        <v>672</v>
      </c>
      <c r="C208" s="168">
        <v>130309</v>
      </c>
      <c r="D208" s="171">
        <v>44041</v>
      </c>
      <c r="E208" s="172">
        <v>15.4826</v>
      </c>
      <c r="F208" s="172">
        <v>16.273900000000001</v>
      </c>
      <c r="G208" s="172">
        <v>-3.1105999999999998</v>
      </c>
      <c r="H208" s="172">
        <v>1.7181999999999999</v>
      </c>
      <c r="I208" s="172">
        <v>0.67369999999999997</v>
      </c>
      <c r="J208" s="172">
        <v>11.622400000000001</v>
      </c>
      <c r="K208" s="172">
        <v>13.5571</v>
      </c>
      <c r="L208" s="172">
        <v>7.0391000000000004</v>
      </c>
      <c r="M208" s="172">
        <v>7.6429</v>
      </c>
      <c r="N208" s="172">
        <v>7.8830999999999998</v>
      </c>
      <c r="O208" s="172">
        <v>5.4462999999999999</v>
      </c>
      <c r="P208" s="172">
        <v>6.9013</v>
      </c>
      <c r="Q208" s="172">
        <v>7.5007000000000001</v>
      </c>
      <c r="R208" s="172">
        <v>5.8747999999999996</v>
      </c>
    </row>
    <row r="209" spans="1:18" x14ac:dyDescent="0.3">
      <c r="A209" s="168" t="s">
        <v>666</v>
      </c>
      <c r="B209" s="168" t="s">
        <v>673</v>
      </c>
      <c r="C209" s="168">
        <v>133486</v>
      </c>
      <c r="D209" s="171">
        <v>44041</v>
      </c>
      <c r="E209" s="172">
        <v>13.8992</v>
      </c>
      <c r="F209" s="172">
        <v>22.597999999999999</v>
      </c>
      <c r="G209" s="172">
        <v>19.379000000000001</v>
      </c>
      <c r="H209" s="172">
        <v>10.638400000000001</v>
      </c>
      <c r="I209" s="172">
        <v>9.1292000000000009</v>
      </c>
      <c r="J209" s="172">
        <v>19.4499</v>
      </c>
      <c r="K209" s="172">
        <v>-0.75180000000000002</v>
      </c>
      <c r="L209" s="172">
        <v>-7.6058000000000003</v>
      </c>
      <c r="M209" s="172">
        <v>-3.4632999999999998</v>
      </c>
      <c r="N209" s="172">
        <v>-1.89</v>
      </c>
      <c r="O209" s="172">
        <v>2.4020000000000001</v>
      </c>
      <c r="P209" s="172">
        <v>5.6302000000000003</v>
      </c>
      <c r="Q209" s="172">
        <v>6.1486000000000001</v>
      </c>
      <c r="R209" s="172">
        <v>0.90390000000000004</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44041</v>
      </c>
      <c r="E211" s="172">
        <v>14.7293</v>
      </c>
      <c r="F211" s="172">
        <v>23.308599999999998</v>
      </c>
      <c r="G211" s="172">
        <v>20.0777</v>
      </c>
      <c r="H211" s="172">
        <v>11.317399999999999</v>
      </c>
      <c r="I211" s="172">
        <v>9.843</v>
      </c>
      <c r="J211" s="172">
        <v>20.169899999999998</v>
      </c>
      <c r="K211" s="172">
        <v>-1.3599999999999999E-2</v>
      </c>
      <c r="L211" s="172">
        <v>-6.8794000000000004</v>
      </c>
      <c r="M211" s="172">
        <v>-2.7025000000000001</v>
      </c>
      <c r="N211" s="172">
        <v>-1.0835999999999999</v>
      </c>
      <c r="O211" s="172">
        <v>3.3458999999999999</v>
      </c>
      <c r="P211" s="172">
        <v>6.7435999999999998</v>
      </c>
      <c r="Q211" s="172">
        <v>7.2704000000000004</v>
      </c>
      <c r="R211" s="172">
        <v>1.7790999999999999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44041</v>
      </c>
      <c r="E213" s="172">
        <v>3.7863000000000002</v>
      </c>
      <c r="F213" s="172">
        <v>-1.9278999999999999</v>
      </c>
      <c r="G213" s="172">
        <v>1.5427</v>
      </c>
      <c r="H213" s="172">
        <v>2.8936000000000002</v>
      </c>
      <c r="I213" s="172">
        <v>4.5525000000000002</v>
      </c>
      <c r="J213" s="172">
        <v>10.533799999999999</v>
      </c>
      <c r="K213" s="172">
        <v>11.5412</v>
      </c>
      <c r="L213" s="172">
        <v>-96.159899999999993</v>
      </c>
      <c r="M213" s="172">
        <v>-62.0792</v>
      </c>
      <c r="N213" s="172">
        <v>-46.778500000000001</v>
      </c>
      <c r="O213" s="172">
        <v>-33.251899999999999</v>
      </c>
      <c r="P213" s="172">
        <v>-18.1844</v>
      </c>
      <c r="Q213" s="172">
        <v>-16.399799999999999</v>
      </c>
      <c r="R213" s="172">
        <v>-47.309100000000001</v>
      </c>
    </row>
    <row r="214" spans="1:18" x14ac:dyDescent="0.3">
      <c r="A214" s="168" t="s">
        <v>666</v>
      </c>
      <c r="B214" s="168" t="s">
        <v>678</v>
      </c>
      <c r="C214" s="168">
        <v>133867</v>
      </c>
      <c r="D214" s="171">
        <v>44041</v>
      </c>
      <c r="E214" s="172">
        <v>3.7507000000000001</v>
      </c>
      <c r="F214" s="172">
        <v>-0.97309999999999997</v>
      </c>
      <c r="G214" s="172">
        <v>1.3627</v>
      </c>
      <c r="H214" s="172">
        <v>2.7818999999999998</v>
      </c>
      <c r="I214" s="172">
        <v>4.3167999999999997</v>
      </c>
      <c r="J214" s="172">
        <v>10.271599999999999</v>
      </c>
      <c r="K214" s="172">
        <v>11.269299999999999</v>
      </c>
      <c r="L214" s="172">
        <v>-96.308800000000005</v>
      </c>
      <c r="M214" s="172">
        <v>-62.230400000000003</v>
      </c>
      <c r="N214" s="172">
        <v>-46.923900000000003</v>
      </c>
      <c r="O214" s="172">
        <v>-33.3964</v>
      </c>
      <c r="P214" s="172">
        <v>-18.330500000000001</v>
      </c>
      <c r="Q214" s="172">
        <v>-16.545300000000001</v>
      </c>
      <c r="R214" s="172">
        <v>-47.443800000000003</v>
      </c>
    </row>
    <row r="215" spans="1:18" x14ac:dyDescent="0.3">
      <c r="A215" s="168" t="s">
        <v>666</v>
      </c>
      <c r="B215" s="168" t="s">
        <v>679</v>
      </c>
      <c r="C215" s="168">
        <v>119082</v>
      </c>
      <c r="D215" s="171">
        <v>44041</v>
      </c>
      <c r="E215" s="172">
        <v>30.4359</v>
      </c>
      <c r="F215" s="172">
        <v>10.196400000000001</v>
      </c>
      <c r="G215" s="172">
        <v>5.3045</v>
      </c>
      <c r="H215" s="172">
        <v>6.5697999999999999</v>
      </c>
      <c r="I215" s="172">
        <v>7.6116000000000001</v>
      </c>
      <c r="J215" s="172">
        <v>8.8909000000000002</v>
      </c>
      <c r="K215" s="172">
        <v>8.5314999999999994</v>
      </c>
      <c r="L215" s="172">
        <v>2.0817999999999999</v>
      </c>
      <c r="M215" s="172">
        <v>4.1429</v>
      </c>
      <c r="N215" s="172">
        <v>3.6151</v>
      </c>
      <c r="O215" s="172">
        <v>2.3357999999999999</v>
      </c>
      <c r="P215" s="172">
        <v>5.4459</v>
      </c>
      <c r="Q215" s="172">
        <v>7.0202</v>
      </c>
      <c r="R215" s="172">
        <v>0.97599999999999998</v>
      </c>
    </row>
    <row r="216" spans="1:18" x14ac:dyDescent="0.3">
      <c r="A216" s="168" t="s">
        <v>666</v>
      </c>
      <c r="B216" s="168" t="s">
        <v>680</v>
      </c>
      <c r="C216" s="168">
        <v>101837</v>
      </c>
      <c r="D216" s="171">
        <v>44041</v>
      </c>
      <c r="E216" s="172">
        <v>29.009499999999999</v>
      </c>
      <c r="F216" s="172">
        <v>9.3131000000000004</v>
      </c>
      <c r="G216" s="172">
        <v>4.4063999999999997</v>
      </c>
      <c r="H216" s="172">
        <v>5.6860999999999997</v>
      </c>
      <c r="I216" s="172">
        <v>6.7308000000000003</v>
      </c>
      <c r="J216" s="172">
        <v>8.0042000000000009</v>
      </c>
      <c r="K216" s="172">
        <v>7.6337999999999999</v>
      </c>
      <c r="L216" s="172">
        <v>1.36</v>
      </c>
      <c r="M216" s="172">
        <v>3.3980999999999999</v>
      </c>
      <c r="N216" s="172">
        <v>2.8125</v>
      </c>
      <c r="O216" s="172">
        <v>1.5887</v>
      </c>
      <c r="P216" s="172">
        <v>4.7323000000000004</v>
      </c>
      <c r="Q216" s="172">
        <v>6.3784000000000001</v>
      </c>
      <c r="R216" s="172">
        <v>0.17119999999999999</v>
      </c>
    </row>
    <row r="217" spans="1:18" x14ac:dyDescent="0.3">
      <c r="A217" s="168" t="s">
        <v>666</v>
      </c>
      <c r="B217" s="168" t="s">
        <v>681</v>
      </c>
      <c r="C217" s="168">
        <v>116153</v>
      </c>
      <c r="D217" s="171">
        <v>44041</v>
      </c>
      <c r="E217" s="172">
        <v>18.692299999999999</v>
      </c>
      <c r="F217" s="172">
        <v>13.6739</v>
      </c>
      <c r="G217" s="172">
        <v>6.0191999999999997</v>
      </c>
      <c r="H217" s="172">
        <v>10.1737</v>
      </c>
      <c r="I217" s="172">
        <v>-12.2026</v>
      </c>
      <c r="J217" s="172">
        <v>0.85980000000000001</v>
      </c>
      <c r="K217" s="172">
        <v>12.5176</v>
      </c>
      <c r="L217" s="172">
        <v>-5.0199999999999996</v>
      </c>
      <c r="M217" s="172">
        <v>-7.6984000000000004</v>
      </c>
      <c r="N217" s="172">
        <v>-5.2656999999999998</v>
      </c>
      <c r="O217" s="172">
        <v>2.6863999999999999</v>
      </c>
      <c r="P217" s="172">
        <v>5.2088000000000001</v>
      </c>
      <c r="Q217" s="172">
        <v>7.5</v>
      </c>
      <c r="R217" s="172">
        <v>0.87529999999999997</v>
      </c>
    </row>
    <row r="218" spans="1:18" x14ac:dyDescent="0.3">
      <c r="A218" s="168" t="s">
        <v>666</v>
      </c>
      <c r="B218" s="168" t="s">
        <v>682</v>
      </c>
      <c r="C218" s="168">
        <v>118553</v>
      </c>
      <c r="D218" s="171">
        <v>44041</v>
      </c>
      <c r="E218" s="172">
        <v>19.838200000000001</v>
      </c>
      <c r="F218" s="172">
        <v>13.9885</v>
      </c>
      <c r="G218" s="172">
        <v>6.5559000000000003</v>
      </c>
      <c r="H218" s="172">
        <v>10.7196</v>
      </c>
      <c r="I218" s="172">
        <v>-11.6311</v>
      </c>
      <c r="J218" s="172">
        <v>1.4368000000000001</v>
      </c>
      <c r="K218" s="172">
        <v>13.1145</v>
      </c>
      <c r="L218" s="172">
        <v>-4.4269999999999996</v>
      </c>
      <c r="M218" s="172">
        <v>-7.1025</v>
      </c>
      <c r="N218" s="172">
        <v>-4.6516000000000002</v>
      </c>
      <c r="O218" s="172">
        <v>3.4079000000000002</v>
      </c>
      <c r="P218" s="172">
        <v>6.0068000000000001</v>
      </c>
      <c r="Q218" s="172">
        <v>7.6821999999999999</v>
      </c>
      <c r="R218" s="172">
        <v>1.57</v>
      </c>
    </row>
    <row r="219" spans="1:18" x14ac:dyDescent="0.3">
      <c r="A219" s="168" t="s">
        <v>666</v>
      </c>
      <c r="B219" s="168" t="s">
        <v>683</v>
      </c>
      <c r="C219" s="168">
        <v>147954</v>
      </c>
      <c r="D219" s="171">
        <v>44029</v>
      </c>
      <c r="E219" s="172">
        <v>8.1799999999999998E-2</v>
      </c>
      <c r="F219" s="172">
        <v>0</v>
      </c>
      <c r="G219" s="172">
        <v>0</v>
      </c>
      <c r="H219" s="172">
        <v>0</v>
      </c>
      <c r="I219" s="172"/>
      <c r="J219" s="172"/>
      <c r="K219" s="172"/>
      <c r="L219" s="172"/>
      <c r="M219" s="172"/>
      <c r="N219" s="172"/>
      <c r="O219" s="172"/>
      <c r="P219" s="172"/>
      <c r="Q219" s="172">
        <v>0</v>
      </c>
      <c r="R219" s="172"/>
    </row>
    <row r="220" spans="1:18" x14ac:dyDescent="0.3">
      <c r="A220" s="168" t="s">
        <v>666</v>
      </c>
      <c r="B220" s="168" t="s">
        <v>684</v>
      </c>
      <c r="C220" s="168">
        <v>147955</v>
      </c>
      <c r="D220" s="171">
        <v>44029</v>
      </c>
      <c r="E220" s="172">
        <v>8.6599999999999996E-2</v>
      </c>
      <c r="F220" s="172">
        <v>0</v>
      </c>
      <c r="G220" s="172">
        <v>0</v>
      </c>
      <c r="H220" s="172">
        <v>0</v>
      </c>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44041</v>
      </c>
      <c r="E225" s="172">
        <v>17.149000000000001</v>
      </c>
      <c r="F225" s="172">
        <v>15.117900000000001</v>
      </c>
      <c r="G225" s="172">
        <v>-9.2681000000000004</v>
      </c>
      <c r="H225" s="172">
        <v>-1.7021999999999999</v>
      </c>
      <c r="I225" s="172">
        <v>5.0571000000000002</v>
      </c>
      <c r="J225" s="172">
        <v>17.7653</v>
      </c>
      <c r="K225" s="172">
        <v>21.771100000000001</v>
      </c>
      <c r="L225" s="172">
        <v>9.3806999999999992</v>
      </c>
      <c r="M225" s="172">
        <v>9.5663</v>
      </c>
      <c r="N225" s="172">
        <v>9.4794999999999998</v>
      </c>
      <c r="O225" s="172">
        <v>7.0888999999999998</v>
      </c>
      <c r="P225" s="172">
        <v>8.2171000000000003</v>
      </c>
      <c r="Q225" s="172">
        <v>8.8638999999999992</v>
      </c>
      <c r="R225" s="172">
        <v>8.6954999999999991</v>
      </c>
    </row>
    <row r="226" spans="1:18" x14ac:dyDescent="0.3">
      <c r="A226" s="168" t="s">
        <v>666</v>
      </c>
      <c r="B226" s="168" t="s">
        <v>690</v>
      </c>
      <c r="C226" s="168">
        <v>128051</v>
      </c>
      <c r="D226" s="171">
        <v>44041</v>
      </c>
      <c r="E226" s="172">
        <v>17.997199999999999</v>
      </c>
      <c r="F226" s="172">
        <v>15.826000000000001</v>
      </c>
      <c r="G226" s="172">
        <v>-8.7508999999999997</v>
      </c>
      <c r="H226" s="172">
        <v>-1.1876</v>
      </c>
      <c r="I226" s="172">
        <v>5.5601000000000003</v>
      </c>
      <c r="J226" s="172">
        <v>18.238299999999999</v>
      </c>
      <c r="K226" s="172">
        <v>22.248000000000001</v>
      </c>
      <c r="L226" s="172">
        <v>9.8468999999999998</v>
      </c>
      <c r="M226" s="172">
        <v>10.0335</v>
      </c>
      <c r="N226" s="172">
        <v>9.9465000000000003</v>
      </c>
      <c r="O226" s="172">
        <v>7.7508999999999997</v>
      </c>
      <c r="P226" s="172">
        <v>9.0458999999999996</v>
      </c>
      <c r="Q226" s="172">
        <v>9.6945999999999994</v>
      </c>
      <c r="R226" s="172">
        <v>9.2220999999999993</v>
      </c>
    </row>
    <row r="227" spans="1:18" x14ac:dyDescent="0.3">
      <c r="A227" s="168" t="s">
        <v>666</v>
      </c>
      <c r="B227" s="168" t="s">
        <v>691</v>
      </c>
      <c r="C227" s="168">
        <v>114239</v>
      </c>
      <c r="D227" s="171">
        <v>44041</v>
      </c>
      <c r="E227" s="172">
        <v>22.491</v>
      </c>
      <c r="F227" s="172">
        <v>10.3893</v>
      </c>
      <c r="G227" s="172">
        <v>1.6881999999999999</v>
      </c>
      <c r="H227" s="172">
        <v>5.7792000000000003</v>
      </c>
      <c r="I227" s="172">
        <v>7.7664999999999997</v>
      </c>
      <c r="J227" s="172">
        <v>23.7989</v>
      </c>
      <c r="K227" s="172">
        <v>17.4697</v>
      </c>
      <c r="L227" s="172">
        <v>9.6555</v>
      </c>
      <c r="M227" s="172">
        <v>10.3309</v>
      </c>
      <c r="N227" s="172">
        <v>10.287800000000001</v>
      </c>
      <c r="O227" s="172">
        <v>7.8952</v>
      </c>
      <c r="P227" s="172">
        <v>8.3093000000000004</v>
      </c>
      <c r="Q227" s="172">
        <v>8.7523999999999997</v>
      </c>
      <c r="R227" s="172">
        <v>9.1014999999999997</v>
      </c>
    </row>
    <row r="228" spans="1:18" x14ac:dyDescent="0.3">
      <c r="A228" s="168" t="s">
        <v>666</v>
      </c>
      <c r="B228" s="168" t="s">
        <v>692</v>
      </c>
      <c r="C228" s="168">
        <v>120711</v>
      </c>
      <c r="D228" s="171">
        <v>44041</v>
      </c>
      <c r="E228" s="172">
        <v>23.986499999999999</v>
      </c>
      <c r="F228" s="172">
        <v>11.111700000000001</v>
      </c>
      <c r="G228" s="172">
        <v>2.3746</v>
      </c>
      <c r="H228" s="172">
        <v>6.4642999999999997</v>
      </c>
      <c r="I228" s="172">
        <v>8.44</v>
      </c>
      <c r="J228" s="172">
        <v>24.463999999999999</v>
      </c>
      <c r="K228" s="172">
        <v>18.105899999999998</v>
      </c>
      <c r="L228" s="172">
        <v>10.2858</v>
      </c>
      <c r="M228" s="172">
        <v>10.9518</v>
      </c>
      <c r="N228" s="172">
        <v>10.9001</v>
      </c>
      <c r="O228" s="172">
        <v>8.7291000000000007</v>
      </c>
      <c r="P228" s="172">
        <v>9.2225000000000001</v>
      </c>
      <c r="Q228" s="172">
        <v>9.5808</v>
      </c>
      <c r="R228" s="172">
        <v>9.8505000000000003</v>
      </c>
    </row>
    <row r="229" spans="1:18" x14ac:dyDescent="0.3">
      <c r="A229" s="168" t="s">
        <v>666</v>
      </c>
      <c r="B229" s="168" t="s">
        <v>693</v>
      </c>
      <c r="C229" s="168">
        <v>127183</v>
      </c>
      <c r="D229" s="171">
        <v>44041</v>
      </c>
      <c r="E229" s="172">
        <v>12.457100000000001</v>
      </c>
      <c r="F229" s="172">
        <v>33.433199999999999</v>
      </c>
      <c r="G229" s="172">
        <v>-2.4603999999999999</v>
      </c>
      <c r="H229" s="172">
        <v>-5.4775999999999998</v>
      </c>
      <c r="I229" s="172">
        <v>-0.50219999999999998</v>
      </c>
      <c r="J229" s="172">
        <v>15.3294</v>
      </c>
      <c r="K229" s="172">
        <v>25.9147</v>
      </c>
      <c r="L229" s="172">
        <v>-17.265899999999998</v>
      </c>
      <c r="M229" s="172">
        <v>-10.1715</v>
      </c>
      <c r="N229" s="172">
        <v>-9.9368999999999996</v>
      </c>
      <c r="O229" s="172">
        <v>-2.0781999999999998</v>
      </c>
      <c r="P229" s="172">
        <v>1.7212000000000001</v>
      </c>
      <c r="Q229" s="172">
        <v>3.4864000000000002</v>
      </c>
      <c r="R229" s="172">
        <v>-5.4892000000000003</v>
      </c>
    </row>
    <row r="230" spans="1:18" x14ac:dyDescent="0.3">
      <c r="A230" s="168" t="s">
        <v>666</v>
      </c>
      <c r="B230" s="168" t="s">
        <v>694</v>
      </c>
      <c r="C230" s="168">
        <v>127181</v>
      </c>
      <c r="D230" s="171">
        <v>44041</v>
      </c>
      <c r="E230" s="172">
        <v>13.1716</v>
      </c>
      <c r="F230" s="172">
        <v>34.116599999999998</v>
      </c>
      <c r="G230" s="172">
        <v>-1.7730999999999999</v>
      </c>
      <c r="H230" s="172">
        <v>-4.7857000000000003</v>
      </c>
      <c r="I230" s="172">
        <v>0.1782</v>
      </c>
      <c r="J230" s="172">
        <v>16.022099999999998</v>
      </c>
      <c r="K230" s="172">
        <v>26.572800000000001</v>
      </c>
      <c r="L230" s="172">
        <v>-16.716100000000001</v>
      </c>
      <c r="M230" s="172">
        <v>-9.6232000000000006</v>
      </c>
      <c r="N230" s="172">
        <v>-9.3818000000000001</v>
      </c>
      <c r="O230" s="172">
        <v>-1.2363</v>
      </c>
      <c r="P230" s="172">
        <v>2.6347999999999998</v>
      </c>
      <c r="Q230" s="172">
        <v>4.3906000000000001</v>
      </c>
      <c r="R230" s="172">
        <v>-4.8277000000000001</v>
      </c>
    </row>
    <row r="231" spans="1:18" x14ac:dyDescent="0.3">
      <c r="A231" s="168" t="s">
        <v>666</v>
      </c>
      <c r="B231" s="168" t="s">
        <v>695</v>
      </c>
      <c r="C231" s="168">
        <v>140603</v>
      </c>
      <c r="D231" s="171">
        <v>44041</v>
      </c>
      <c r="E231" s="172">
        <v>12.9993</v>
      </c>
      <c r="F231" s="172">
        <v>29.5062</v>
      </c>
      <c r="G231" s="172">
        <v>0.33700000000000002</v>
      </c>
      <c r="H231" s="172">
        <v>0.1605</v>
      </c>
      <c r="I231" s="172">
        <v>-13.309100000000001</v>
      </c>
      <c r="J231" s="172">
        <v>9.8885000000000005</v>
      </c>
      <c r="K231" s="172">
        <v>16.7971</v>
      </c>
      <c r="L231" s="172">
        <v>7.3437999999999999</v>
      </c>
      <c r="M231" s="172">
        <v>8.2335999999999991</v>
      </c>
      <c r="N231" s="172">
        <v>8.4372000000000007</v>
      </c>
      <c r="O231" s="172">
        <v>7.5392999999999999</v>
      </c>
      <c r="P231" s="172"/>
      <c r="Q231" s="172">
        <v>8.0002999999999993</v>
      </c>
      <c r="R231" s="172">
        <v>8.9009</v>
      </c>
    </row>
    <row r="232" spans="1:18" x14ac:dyDescent="0.3">
      <c r="A232" s="168" t="s">
        <v>666</v>
      </c>
      <c r="B232" s="168" t="s">
        <v>696</v>
      </c>
      <c r="C232" s="168">
        <v>140609</v>
      </c>
      <c r="D232" s="171">
        <v>44041</v>
      </c>
      <c r="E232" s="172">
        <v>12.5634</v>
      </c>
      <c r="F232" s="172">
        <v>28.4938</v>
      </c>
      <c r="G232" s="172">
        <v>-0.58099999999999996</v>
      </c>
      <c r="H232" s="172">
        <v>-0.78849999999999998</v>
      </c>
      <c r="I232" s="172">
        <v>-14.240600000000001</v>
      </c>
      <c r="J232" s="172">
        <v>8.9457000000000004</v>
      </c>
      <c r="K232" s="172">
        <v>15.8642</v>
      </c>
      <c r="L232" s="172">
        <v>6.4147999999999996</v>
      </c>
      <c r="M232" s="172">
        <v>7.3082000000000003</v>
      </c>
      <c r="N232" s="172">
        <v>7.5004999999999997</v>
      </c>
      <c r="O232" s="172">
        <v>6.4619</v>
      </c>
      <c r="P232" s="172"/>
      <c r="Q232" s="172">
        <v>6.9249000000000001</v>
      </c>
      <c r="R232" s="172">
        <v>7.9135999999999997</v>
      </c>
    </row>
    <row r="233" spans="1:18" x14ac:dyDescent="0.3">
      <c r="A233" s="168" t="s">
        <v>666</v>
      </c>
      <c r="B233" s="168" t="s">
        <v>697</v>
      </c>
      <c r="C233" s="168">
        <v>130721</v>
      </c>
      <c r="D233" s="171">
        <v>44041</v>
      </c>
      <c r="E233" s="172">
        <v>1412.9549</v>
      </c>
      <c r="F233" s="172">
        <v>13.760899999999999</v>
      </c>
      <c r="G233" s="172">
        <v>-4.4301000000000004</v>
      </c>
      <c r="H233" s="172">
        <v>-6.6799999999999998E-2</v>
      </c>
      <c r="I233" s="172">
        <v>0.86399999999999999</v>
      </c>
      <c r="J233" s="172">
        <v>9.5047999999999995</v>
      </c>
      <c r="K233" s="172">
        <v>16.427299999999999</v>
      </c>
      <c r="L233" s="172">
        <v>10.118</v>
      </c>
      <c r="M233" s="172">
        <v>8.8185000000000002</v>
      </c>
      <c r="N233" s="172">
        <v>8.8115000000000006</v>
      </c>
      <c r="O233" s="172">
        <v>2.3572000000000002</v>
      </c>
      <c r="P233" s="172">
        <v>5.1939000000000002</v>
      </c>
      <c r="Q233" s="172">
        <v>6.0297999999999998</v>
      </c>
      <c r="R233" s="172">
        <v>0.91159999999999997</v>
      </c>
    </row>
    <row r="234" spans="1:18" x14ac:dyDescent="0.3">
      <c r="A234" s="168" t="s">
        <v>666</v>
      </c>
      <c r="B234" s="168" t="s">
        <v>698</v>
      </c>
      <c r="C234" s="168">
        <v>130722</v>
      </c>
      <c r="D234" s="171">
        <v>44041</v>
      </c>
      <c r="E234" s="172">
        <v>1484.7542000000001</v>
      </c>
      <c r="F234" s="172">
        <v>14.903499999999999</v>
      </c>
      <c r="G234" s="172">
        <v>-3.2902</v>
      </c>
      <c r="H234" s="172">
        <v>1.0734999999999999</v>
      </c>
      <c r="I234" s="172">
        <v>2.0049000000000001</v>
      </c>
      <c r="J234" s="172">
        <v>10.654199999999999</v>
      </c>
      <c r="K234" s="172">
        <v>17.729399999999998</v>
      </c>
      <c r="L234" s="172">
        <v>11.5116</v>
      </c>
      <c r="M234" s="172">
        <v>10.1389</v>
      </c>
      <c r="N234" s="172">
        <v>10.104200000000001</v>
      </c>
      <c r="O234" s="172">
        <v>3.3094999999999999</v>
      </c>
      <c r="P234" s="172">
        <v>6.0975000000000001</v>
      </c>
      <c r="Q234" s="172">
        <v>6.9236000000000004</v>
      </c>
      <c r="R234" s="172">
        <v>1.9397</v>
      </c>
    </row>
    <row r="235" spans="1:18" x14ac:dyDescent="0.3">
      <c r="A235" s="168" t="s">
        <v>666</v>
      </c>
      <c r="B235" s="168" t="s">
        <v>699</v>
      </c>
      <c r="C235" s="168">
        <v>117716</v>
      </c>
      <c r="D235" s="171">
        <v>44041</v>
      </c>
      <c r="E235" s="172">
        <v>22.395399999999999</v>
      </c>
      <c r="F235" s="172">
        <v>13.532299999999999</v>
      </c>
      <c r="G235" s="172">
        <v>2.5760000000000001</v>
      </c>
      <c r="H235" s="172">
        <v>7.5312000000000001</v>
      </c>
      <c r="I235" s="172">
        <v>0.5706</v>
      </c>
      <c r="J235" s="172">
        <v>15.8499</v>
      </c>
      <c r="K235" s="172">
        <v>20.067799999999998</v>
      </c>
      <c r="L235" s="172">
        <v>4.4000000000000004</v>
      </c>
      <c r="M235" s="172">
        <v>6.0523999999999996</v>
      </c>
      <c r="N235" s="172">
        <v>7.1379999999999999</v>
      </c>
      <c r="O235" s="172">
        <v>6.7203999999999997</v>
      </c>
      <c r="P235" s="172">
        <v>7.8215000000000003</v>
      </c>
      <c r="Q235" s="172">
        <v>8.2048000000000005</v>
      </c>
      <c r="R235" s="172">
        <v>7.4557000000000002</v>
      </c>
    </row>
    <row r="236" spans="1:18" x14ac:dyDescent="0.3">
      <c r="A236" s="168" t="s">
        <v>666</v>
      </c>
      <c r="B236" s="168" t="s">
        <v>700</v>
      </c>
      <c r="C236" s="168">
        <v>119741</v>
      </c>
      <c r="D236" s="171">
        <v>44041</v>
      </c>
      <c r="E236" s="172">
        <v>24.0108</v>
      </c>
      <c r="F236" s="172">
        <v>14.447100000000001</v>
      </c>
      <c r="G236" s="172">
        <v>3.5589</v>
      </c>
      <c r="H236" s="172">
        <v>8.5267999999999997</v>
      </c>
      <c r="I236" s="172">
        <v>1.5645</v>
      </c>
      <c r="J236" s="172">
        <v>16.881699999999999</v>
      </c>
      <c r="K236" s="172">
        <v>21.0838</v>
      </c>
      <c r="L236" s="172">
        <v>5.3720999999999997</v>
      </c>
      <c r="M236" s="172">
        <v>7.0441000000000003</v>
      </c>
      <c r="N236" s="172">
        <v>8.1583000000000006</v>
      </c>
      <c r="O236" s="172">
        <v>7.6825999999999999</v>
      </c>
      <c r="P236" s="172">
        <v>8.9689999999999994</v>
      </c>
      <c r="Q236" s="172">
        <v>9.2651000000000003</v>
      </c>
      <c r="R236" s="172">
        <v>8.4626999999999999</v>
      </c>
    </row>
    <row r="237" spans="1:18" x14ac:dyDescent="0.3">
      <c r="A237" s="168" t="s">
        <v>666</v>
      </c>
      <c r="B237" s="168" t="s">
        <v>701</v>
      </c>
      <c r="C237" s="168">
        <v>112632</v>
      </c>
      <c r="D237" s="171">
        <v>44041</v>
      </c>
      <c r="E237" s="172">
        <v>21.377500000000001</v>
      </c>
      <c r="F237" s="172">
        <v>16.740200000000002</v>
      </c>
      <c r="G237" s="172">
        <v>1.8786</v>
      </c>
      <c r="H237" s="172">
        <v>4.0277000000000003</v>
      </c>
      <c r="I237" s="172">
        <v>-1.5114000000000001</v>
      </c>
      <c r="J237" s="172">
        <v>41.693199999999997</v>
      </c>
      <c r="K237" s="172">
        <v>8.8989999999999991</v>
      </c>
      <c r="L237" s="172">
        <v>0.71079999999999999</v>
      </c>
      <c r="M237" s="172">
        <v>3.3159000000000001</v>
      </c>
      <c r="N237" s="172">
        <v>1.5024999999999999</v>
      </c>
      <c r="O237" s="172">
        <v>3.6257999999999999</v>
      </c>
      <c r="P237" s="172">
        <v>5.9489999999999998</v>
      </c>
      <c r="Q237" s="172">
        <v>7.2785000000000002</v>
      </c>
      <c r="R237" s="172">
        <v>3.0722999999999998</v>
      </c>
    </row>
    <row r="238" spans="1:18" x14ac:dyDescent="0.3">
      <c r="A238" s="168" t="s">
        <v>666</v>
      </c>
      <c r="B238" s="168" t="s">
        <v>702</v>
      </c>
      <c r="C238" s="168">
        <v>119786</v>
      </c>
      <c r="D238" s="171">
        <v>44041</v>
      </c>
      <c r="E238" s="172">
        <v>22.231200000000001</v>
      </c>
      <c r="F238" s="172">
        <v>17.411799999999999</v>
      </c>
      <c r="G238" s="172">
        <v>2.6606999999999998</v>
      </c>
      <c r="H238" s="172">
        <v>4.8127000000000004</v>
      </c>
      <c r="I238" s="172">
        <v>-0.72689999999999999</v>
      </c>
      <c r="J238" s="172">
        <v>42.508299999999998</v>
      </c>
      <c r="K238" s="172">
        <v>9.7030999999999992</v>
      </c>
      <c r="L238" s="172">
        <v>1.5024</v>
      </c>
      <c r="M238" s="172">
        <v>4.1044</v>
      </c>
      <c r="N238" s="172">
        <v>2.2570000000000001</v>
      </c>
      <c r="O238" s="172">
        <v>4.3048999999999999</v>
      </c>
      <c r="P238" s="172">
        <v>6.6147999999999998</v>
      </c>
      <c r="Q238" s="172">
        <v>7.4843999999999999</v>
      </c>
      <c r="R238" s="172">
        <v>3.7778</v>
      </c>
    </row>
    <row r="239" spans="1:18" x14ac:dyDescent="0.3">
      <c r="A239" s="168" t="s">
        <v>666</v>
      </c>
      <c r="B239" s="168" t="s">
        <v>703</v>
      </c>
      <c r="C239" s="168">
        <v>144403</v>
      </c>
      <c r="D239" s="171">
        <v>44041</v>
      </c>
      <c r="E239" s="172">
        <v>11.576700000000001</v>
      </c>
      <c r="F239" s="172">
        <v>12.9314</v>
      </c>
      <c r="G239" s="172">
        <v>2.8386999999999998</v>
      </c>
      <c r="H239" s="172">
        <v>3.1547999999999998</v>
      </c>
      <c r="I239" s="172">
        <v>3.9018999999999999</v>
      </c>
      <c r="J239" s="172">
        <v>9.0846</v>
      </c>
      <c r="K239" s="172">
        <v>9.9053000000000004</v>
      </c>
      <c r="L239" s="172">
        <v>6.6454000000000004</v>
      </c>
      <c r="M239" s="172">
        <v>7.3109999999999999</v>
      </c>
      <c r="N239" s="172">
        <v>7.6651999999999996</v>
      </c>
      <c r="O239" s="172"/>
      <c r="P239" s="172"/>
      <c r="Q239" s="172">
        <v>7.8285999999999998</v>
      </c>
      <c r="R239" s="172"/>
    </row>
    <row r="240" spans="1:18" x14ac:dyDescent="0.3">
      <c r="A240" s="168" t="s">
        <v>666</v>
      </c>
      <c r="B240" s="168" t="s">
        <v>704</v>
      </c>
      <c r="C240" s="168">
        <v>144401</v>
      </c>
      <c r="D240" s="171">
        <v>44041</v>
      </c>
      <c r="E240" s="172">
        <v>11.3278</v>
      </c>
      <c r="F240" s="172">
        <v>11.9259</v>
      </c>
      <c r="G240" s="172">
        <v>1.7403999999999999</v>
      </c>
      <c r="H240" s="172">
        <v>2.0261</v>
      </c>
      <c r="I240" s="172">
        <v>2.7416999999999998</v>
      </c>
      <c r="J240" s="172">
        <v>7.9241000000000001</v>
      </c>
      <c r="K240" s="172">
        <v>8.6856000000000009</v>
      </c>
      <c r="L240" s="172">
        <v>5.4203000000000001</v>
      </c>
      <c r="M240" s="172">
        <v>6.0909000000000004</v>
      </c>
      <c r="N240" s="172">
        <v>6.4496000000000002</v>
      </c>
      <c r="O240" s="172"/>
      <c r="P240" s="172"/>
      <c r="Q240" s="172">
        <v>6.6288</v>
      </c>
      <c r="R240" s="172"/>
    </row>
    <row r="241" spans="1:18" x14ac:dyDescent="0.3">
      <c r="A241" s="168" t="s">
        <v>666</v>
      </c>
      <c r="B241" s="168" t="s">
        <v>705</v>
      </c>
      <c r="C241" s="168">
        <v>112938</v>
      </c>
      <c r="D241" s="171">
        <v>44041</v>
      </c>
      <c r="E241" s="172">
        <v>23.143899999999999</v>
      </c>
      <c r="F241" s="172">
        <v>13.0945</v>
      </c>
      <c r="G241" s="172">
        <v>8.3998000000000008</v>
      </c>
      <c r="H241" s="172">
        <v>8.4171999999999993</v>
      </c>
      <c r="I241" s="172">
        <v>-3.1053999999999999</v>
      </c>
      <c r="J241" s="172">
        <v>8.5975999999999999</v>
      </c>
      <c r="K241" s="172">
        <v>8.1049000000000007</v>
      </c>
      <c r="L241" s="172">
        <v>-20.505500000000001</v>
      </c>
      <c r="M241" s="172">
        <v>-13.206200000000001</v>
      </c>
      <c r="N241" s="172">
        <v>-8.8110999999999997</v>
      </c>
      <c r="O241" s="172">
        <v>-0.23080000000000001</v>
      </c>
      <c r="P241" s="172">
        <v>3.4361000000000002</v>
      </c>
      <c r="Q241" s="172">
        <v>5.6772999999999998</v>
      </c>
      <c r="R241" s="172">
        <v>-2.8527</v>
      </c>
    </row>
    <row r="242" spans="1:18" x14ac:dyDescent="0.3">
      <c r="A242" s="168" t="s">
        <v>666</v>
      </c>
      <c r="B242" s="168" t="s">
        <v>706</v>
      </c>
      <c r="C242" s="168">
        <v>118780</v>
      </c>
      <c r="D242" s="171">
        <v>44041</v>
      </c>
      <c r="E242" s="172">
        <v>24.617899999999999</v>
      </c>
      <c r="F242" s="172">
        <v>13.497199999999999</v>
      </c>
      <c r="G242" s="172">
        <v>9.0257000000000005</v>
      </c>
      <c r="H242" s="172">
        <v>9.0174000000000003</v>
      </c>
      <c r="I242" s="172">
        <v>-2.4969000000000001</v>
      </c>
      <c r="J242" s="172">
        <v>9.2172999999999998</v>
      </c>
      <c r="K242" s="172">
        <v>8.7197999999999993</v>
      </c>
      <c r="L242" s="172">
        <v>-19.9359</v>
      </c>
      <c r="M242" s="172">
        <v>-12.6174</v>
      </c>
      <c r="N242" s="172">
        <v>-8.2325999999999997</v>
      </c>
      <c r="O242" s="172">
        <v>0.52270000000000005</v>
      </c>
      <c r="P242" s="172">
        <v>4.2706</v>
      </c>
      <c r="Q242" s="172">
        <v>6.2931999999999997</v>
      </c>
      <c r="R242" s="172">
        <v>-2.1879</v>
      </c>
    </row>
    <row r="243" spans="1:18" x14ac:dyDescent="0.3">
      <c r="A243" s="168" t="s">
        <v>666</v>
      </c>
      <c r="B243" s="168" t="s">
        <v>707</v>
      </c>
      <c r="C243" s="168">
        <v>148094</v>
      </c>
      <c r="D243" s="171">
        <v>44041</v>
      </c>
      <c r="E243" s="172">
        <v>0.152</v>
      </c>
      <c r="F243" s="172">
        <v>24.029</v>
      </c>
      <c r="G243" s="172">
        <v>9.6179000000000006</v>
      </c>
      <c r="H243" s="172">
        <v>10.3117</v>
      </c>
      <c r="I243" s="172">
        <v>10.332100000000001</v>
      </c>
      <c r="J243" s="172">
        <v>9.6816999999999993</v>
      </c>
      <c r="K243" s="172">
        <v>9.4535</v>
      </c>
      <c r="L243" s="172"/>
      <c r="M243" s="172"/>
      <c r="N243" s="172"/>
      <c r="O243" s="172"/>
      <c r="P243" s="172"/>
      <c r="Q243" s="172">
        <v>9.3621999999999996</v>
      </c>
      <c r="R243" s="172"/>
    </row>
    <row r="244" spans="1:18" x14ac:dyDescent="0.3">
      <c r="A244" s="168" t="s">
        <v>666</v>
      </c>
      <c r="B244" s="168" t="s">
        <v>708</v>
      </c>
      <c r="C244" s="168">
        <v>148101</v>
      </c>
      <c r="D244" s="171">
        <v>44041</v>
      </c>
      <c r="E244" s="172">
        <v>0.16120000000000001</v>
      </c>
      <c r="F244" s="172">
        <v>22.656700000000001</v>
      </c>
      <c r="G244" s="172">
        <v>9.0683000000000007</v>
      </c>
      <c r="H244" s="172">
        <v>9.7220999999999993</v>
      </c>
      <c r="I244" s="172">
        <v>9.7402999999999995</v>
      </c>
      <c r="J244" s="172">
        <v>9.125</v>
      </c>
      <c r="K244" s="172">
        <v>9.1622000000000003</v>
      </c>
      <c r="L244" s="172"/>
      <c r="M244" s="172"/>
      <c r="N244" s="172"/>
      <c r="O244" s="172"/>
      <c r="P244" s="172"/>
      <c r="Q244" s="172">
        <v>9.4086999999999996</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44041</v>
      </c>
      <c r="E247" s="172">
        <v>14.547599999999999</v>
      </c>
      <c r="F247" s="172">
        <v>3.262</v>
      </c>
      <c r="G247" s="172">
        <v>0.15049999999999999</v>
      </c>
      <c r="H247" s="172">
        <v>7.3940999999999999</v>
      </c>
      <c r="I247" s="172">
        <v>-28.853300000000001</v>
      </c>
      <c r="J247" s="172">
        <v>-4.1757</v>
      </c>
      <c r="K247" s="172">
        <v>1.6834</v>
      </c>
      <c r="L247" s="172">
        <v>-13.066700000000001</v>
      </c>
      <c r="M247" s="172">
        <v>-6.7435</v>
      </c>
      <c r="N247" s="172">
        <v>-2.0596999999999999</v>
      </c>
      <c r="O247" s="172">
        <v>2.1957</v>
      </c>
      <c r="P247" s="172">
        <v>5.6280999999999999</v>
      </c>
      <c r="Q247" s="172">
        <v>6.6341000000000001</v>
      </c>
      <c r="R247" s="172">
        <v>0.3679</v>
      </c>
    </row>
    <row r="248" spans="1:18" x14ac:dyDescent="0.3">
      <c r="A248" s="168" t="s">
        <v>666</v>
      </c>
      <c r="B248" s="168" t="s">
        <v>712</v>
      </c>
      <c r="C248" s="168">
        <v>138905</v>
      </c>
      <c r="D248" s="171">
        <v>44041</v>
      </c>
      <c r="E248" s="172">
        <v>13.7</v>
      </c>
      <c r="F248" s="172">
        <v>1.8651</v>
      </c>
      <c r="G248" s="172">
        <v>-1.0123</v>
      </c>
      <c r="H248" s="172">
        <v>6.2493999999999996</v>
      </c>
      <c r="I248" s="172">
        <v>-29.985299999999999</v>
      </c>
      <c r="J248" s="172">
        <v>-6.0793999999999997</v>
      </c>
      <c r="K248" s="172">
        <v>0.33700000000000002</v>
      </c>
      <c r="L248" s="172">
        <v>-14.172800000000001</v>
      </c>
      <c r="M248" s="172">
        <v>-7.8010999999999999</v>
      </c>
      <c r="N248" s="172">
        <v>-3.1053000000000002</v>
      </c>
      <c r="O248" s="172">
        <v>1.1233</v>
      </c>
      <c r="P248" s="172">
        <v>4.5214999999999996</v>
      </c>
      <c r="Q248" s="172">
        <v>5.5427999999999997</v>
      </c>
      <c r="R248" s="172">
        <v>-0.6532</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44041</v>
      </c>
      <c r="E251" s="172">
        <v>3095.2748000000001</v>
      </c>
      <c r="F251" s="172">
        <v>16.4162</v>
      </c>
      <c r="G251" s="172">
        <v>1.1008</v>
      </c>
      <c r="H251" s="172">
        <v>2.1734</v>
      </c>
      <c r="I251" s="172">
        <v>0.72230000000000005</v>
      </c>
      <c r="J251" s="172">
        <v>163.73269999999999</v>
      </c>
      <c r="K251" s="172">
        <v>29.672499999999999</v>
      </c>
      <c r="L251" s="172">
        <v>17.075199999999999</v>
      </c>
      <c r="M251" s="172">
        <v>13.4765</v>
      </c>
      <c r="N251" s="172">
        <v>12.0573</v>
      </c>
      <c r="O251" s="172">
        <v>5.9367999999999999</v>
      </c>
      <c r="P251" s="172">
        <v>6.9355000000000002</v>
      </c>
      <c r="Q251" s="172">
        <v>7.3733000000000004</v>
      </c>
      <c r="R251" s="172">
        <v>5.7854000000000001</v>
      </c>
    </row>
    <row r="252" spans="1:18" x14ac:dyDescent="0.3">
      <c r="A252" s="168" t="s">
        <v>666</v>
      </c>
      <c r="B252" s="168" t="s">
        <v>716</v>
      </c>
      <c r="C252" s="168">
        <v>119450</v>
      </c>
      <c r="D252" s="171">
        <v>44041</v>
      </c>
      <c r="E252" s="172">
        <v>3218.4203000000002</v>
      </c>
      <c r="F252" s="172">
        <v>17.0761</v>
      </c>
      <c r="G252" s="172">
        <v>1.7609999999999999</v>
      </c>
      <c r="H252" s="172">
        <v>2.8340000000000001</v>
      </c>
      <c r="I252" s="172">
        <v>1.3789</v>
      </c>
      <c r="J252" s="172">
        <v>164.47380000000001</v>
      </c>
      <c r="K252" s="172">
        <v>30.404900000000001</v>
      </c>
      <c r="L252" s="172">
        <v>17.773299999999999</v>
      </c>
      <c r="M252" s="172">
        <v>14.207599999999999</v>
      </c>
      <c r="N252" s="172">
        <v>12.8954</v>
      </c>
      <c r="O252" s="172">
        <v>6.7686999999999999</v>
      </c>
      <c r="P252" s="172">
        <v>7.5297000000000001</v>
      </c>
      <c r="Q252" s="172">
        <v>8.0488</v>
      </c>
      <c r="R252" s="172">
        <v>6.7287999999999997</v>
      </c>
    </row>
    <row r="253" spans="1:18" x14ac:dyDescent="0.3">
      <c r="A253" s="168" t="s">
        <v>666</v>
      </c>
      <c r="B253" s="168" t="s">
        <v>717</v>
      </c>
      <c r="C253" s="168">
        <v>119798</v>
      </c>
      <c r="D253" s="171">
        <v>44041</v>
      </c>
      <c r="E253" s="172">
        <v>34.2575</v>
      </c>
      <c r="F253" s="172">
        <v>26.442599999999999</v>
      </c>
      <c r="G253" s="172">
        <v>-1.4487000000000001</v>
      </c>
      <c r="H253" s="172">
        <v>3.1069</v>
      </c>
      <c r="I253" s="172">
        <v>3.9329000000000001</v>
      </c>
      <c r="J253" s="172">
        <v>13.669</v>
      </c>
      <c r="K253" s="172">
        <v>18.747399999999999</v>
      </c>
      <c r="L253" s="172">
        <v>9.7225999999999999</v>
      </c>
      <c r="M253" s="172">
        <v>9.0394000000000005</v>
      </c>
      <c r="N253" s="172">
        <v>9.3687000000000005</v>
      </c>
      <c r="O253" s="172">
        <v>7.4</v>
      </c>
      <c r="P253" s="172">
        <v>8.5885999999999996</v>
      </c>
      <c r="Q253" s="172">
        <v>9.3466000000000005</v>
      </c>
      <c r="R253" s="172">
        <v>8.2548999999999992</v>
      </c>
    </row>
    <row r="254" spans="1:18" x14ac:dyDescent="0.3">
      <c r="A254" s="168" t="s">
        <v>666</v>
      </c>
      <c r="B254" s="168" t="s">
        <v>718</v>
      </c>
      <c r="C254" s="168">
        <v>102505</v>
      </c>
      <c r="D254" s="171">
        <v>44041</v>
      </c>
      <c r="E254" s="172">
        <v>32.736400000000003</v>
      </c>
      <c r="F254" s="172">
        <v>25.8856</v>
      </c>
      <c r="G254" s="172">
        <v>-2.0510000000000002</v>
      </c>
      <c r="H254" s="172">
        <v>2.4860000000000002</v>
      </c>
      <c r="I254" s="172">
        <v>3.3012999999999999</v>
      </c>
      <c r="J254" s="172">
        <v>13.049799999999999</v>
      </c>
      <c r="K254" s="172">
        <v>18.089600000000001</v>
      </c>
      <c r="L254" s="172">
        <v>9.0748999999999995</v>
      </c>
      <c r="M254" s="172">
        <v>8.3873999999999995</v>
      </c>
      <c r="N254" s="172">
        <v>8.7050000000000001</v>
      </c>
      <c r="O254" s="172">
        <v>6.6337999999999999</v>
      </c>
      <c r="P254" s="172">
        <v>7.8159000000000001</v>
      </c>
      <c r="Q254" s="172">
        <v>7.6676000000000002</v>
      </c>
      <c r="R254" s="172">
        <v>7.5571999999999999</v>
      </c>
    </row>
    <row r="255" spans="1:18" x14ac:dyDescent="0.3">
      <c r="A255" s="168" t="s">
        <v>666</v>
      </c>
      <c r="B255" s="168" t="s">
        <v>719</v>
      </c>
      <c r="C255" s="168">
        <v>101545</v>
      </c>
      <c r="D255" s="171">
        <v>44041</v>
      </c>
      <c r="E255" s="172">
        <v>25.988499999999998</v>
      </c>
      <c r="F255" s="172">
        <v>14.7529</v>
      </c>
      <c r="G255" s="172">
        <v>2.2477999999999998</v>
      </c>
      <c r="H255" s="172">
        <v>0.2006</v>
      </c>
      <c r="I255" s="172">
        <v>0.70240000000000002</v>
      </c>
      <c r="J255" s="172">
        <v>6.6086</v>
      </c>
      <c r="K255" s="172">
        <v>8.2858000000000001</v>
      </c>
      <c r="L255" s="172">
        <v>6.4977999999999998</v>
      </c>
      <c r="M255" s="172">
        <v>6.3018000000000001</v>
      </c>
      <c r="N255" s="172">
        <v>0.49519999999999997</v>
      </c>
      <c r="O255" s="172">
        <v>2.2012</v>
      </c>
      <c r="P255" s="172">
        <v>4.1768000000000001</v>
      </c>
      <c r="Q255" s="172">
        <v>5.4458000000000002</v>
      </c>
      <c r="R255" s="172">
        <v>0.25390000000000001</v>
      </c>
    </row>
    <row r="256" spans="1:18" x14ac:dyDescent="0.3">
      <c r="A256" s="168" t="s">
        <v>666</v>
      </c>
      <c r="B256" s="168" t="s">
        <v>720</v>
      </c>
      <c r="C256" s="168">
        <v>119632</v>
      </c>
      <c r="D256" s="171">
        <v>44041</v>
      </c>
      <c r="E256" s="172">
        <v>27.326699999999999</v>
      </c>
      <c r="F256" s="172">
        <v>15.366899999999999</v>
      </c>
      <c r="G256" s="172">
        <v>2.9931999999999999</v>
      </c>
      <c r="H256" s="172">
        <v>0.93520000000000003</v>
      </c>
      <c r="I256" s="172">
        <v>1.4414</v>
      </c>
      <c r="J256" s="172">
        <v>7.3459000000000003</v>
      </c>
      <c r="K256" s="172">
        <v>9.0396999999999998</v>
      </c>
      <c r="L256" s="172">
        <v>7.2515000000000001</v>
      </c>
      <c r="M256" s="172">
        <v>7.0682</v>
      </c>
      <c r="N256" s="172">
        <v>1.1996</v>
      </c>
      <c r="O256" s="172">
        <v>3.0131999999999999</v>
      </c>
      <c r="P256" s="172">
        <v>5.2095000000000002</v>
      </c>
      <c r="Q256" s="172">
        <v>5.5713999999999997</v>
      </c>
      <c r="R256" s="172">
        <v>0.9587</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44041</v>
      </c>
      <c r="E259" s="172">
        <v>0.19800000000000001</v>
      </c>
      <c r="F259" s="172">
        <v>0</v>
      </c>
      <c r="G259" s="172">
        <v>0</v>
      </c>
      <c r="H259" s="172">
        <v>0</v>
      </c>
      <c r="I259" s="172">
        <v>0</v>
      </c>
      <c r="J259" s="172">
        <v>0</v>
      </c>
      <c r="K259" s="172">
        <v>0</v>
      </c>
      <c r="L259" s="172">
        <v>0</v>
      </c>
      <c r="M259" s="172">
        <v>-33.642400000000002</v>
      </c>
      <c r="N259" s="172"/>
      <c r="O259" s="172"/>
      <c r="P259" s="172"/>
      <c r="Q259" s="172">
        <v>-29.792400000000001</v>
      </c>
      <c r="R259" s="172"/>
    </row>
    <row r="260" spans="1:18" x14ac:dyDescent="0.3">
      <c r="A260" s="168" t="s">
        <v>666</v>
      </c>
      <c r="B260" s="168" t="s">
        <v>724</v>
      </c>
      <c r="C260" s="168">
        <v>147650</v>
      </c>
      <c r="D260" s="171">
        <v>44041</v>
      </c>
      <c r="E260" s="172">
        <v>0.18290000000000001</v>
      </c>
      <c r="F260" s="172">
        <v>0</v>
      </c>
      <c r="G260" s="172">
        <v>0</v>
      </c>
      <c r="H260" s="172">
        <v>0</v>
      </c>
      <c r="I260" s="172">
        <v>0</v>
      </c>
      <c r="J260" s="172">
        <v>0</v>
      </c>
      <c r="K260" s="172">
        <v>0</v>
      </c>
      <c r="L260" s="172">
        <v>0</v>
      </c>
      <c r="M260" s="172">
        <v>-33.724499999999999</v>
      </c>
      <c r="N260" s="172"/>
      <c r="O260" s="172"/>
      <c r="P260" s="172"/>
      <c r="Q260" s="172">
        <v>-29.8735</v>
      </c>
      <c r="R260" s="172"/>
    </row>
    <row r="261" spans="1:18" x14ac:dyDescent="0.3">
      <c r="A261" s="168" t="s">
        <v>666</v>
      </c>
      <c r="B261" s="168" t="s">
        <v>725</v>
      </c>
      <c r="C261" s="168">
        <v>148147</v>
      </c>
      <c r="D261" s="171">
        <v>44041</v>
      </c>
      <c r="E261" s="172">
        <v>0.77210000000000001</v>
      </c>
      <c r="F261" s="172">
        <v>9.4572000000000003</v>
      </c>
      <c r="G261" s="172">
        <v>8.5191999999999997</v>
      </c>
      <c r="H261" s="172">
        <v>8.7942</v>
      </c>
      <c r="I261" s="172">
        <v>8.8091000000000008</v>
      </c>
      <c r="J261" s="172">
        <v>-540.40989999999999</v>
      </c>
      <c r="K261" s="172">
        <v>-200.2894</v>
      </c>
      <c r="L261" s="172"/>
      <c r="M261" s="172"/>
      <c r="N261" s="172"/>
      <c r="O261" s="172"/>
      <c r="P261" s="172"/>
      <c r="Q261" s="172">
        <v>-109.9932</v>
      </c>
      <c r="R261" s="172"/>
    </row>
    <row r="262" spans="1:18" x14ac:dyDescent="0.3">
      <c r="A262" s="168" t="s">
        <v>666</v>
      </c>
      <c r="B262" s="168" t="s">
        <v>726</v>
      </c>
      <c r="C262" s="168">
        <v>148146</v>
      </c>
      <c r="D262" s="171">
        <v>44041</v>
      </c>
      <c r="E262" s="172">
        <v>0.70540000000000003</v>
      </c>
      <c r="F262" s="172">
        <v>10.351699999999999</v>
      </c>
      <c r="G262" s="172">
        <v>9.3257999999999992</v>
      </c>
      <c r="H262" s="172">
        <v>8.8855000000000004</v>
      </c>
      <c r="I262" s="172">
        <v>8.9006000000000007</v>
      </c>
      <c r="J262" s="172">
        <v>-546.01210000000003</v>
      </c>
      <c r="K262" s="172">
        <v>-201.947</v>
      </c>
      <c r="L262" s="172"/>
      <c r="M262" s="172"/>
      <c r="N262" s="172"/>
      <c r="O262" s="172"/>
      <c r="P262" s="172"/>
      <c r="Q262" s="172">
        <v>-110.93</v>
      </c>
      <c r="R262" s="172"/>
    </row>
    <row r="263" spans="1:18" x14ac:dyDescent="0.3">
      <c r="A263" s="168" t="s">
        <v>666</v>
      </c>
      <c r="B263" s="168" t="s">
        <v>727</v>
      </c>
      <c r="C263" s="168">
        <v>120764</v>
      </c>
      <c r="D263" s="171">
        <v>44041</v>
      </c>
      <c r="E263" s="172">
        <v>11.9407</v>
      </c>
      <c r="F263" s="172">
        <v>14.3725</v>
      </c>
      <c r="G263" s="172">
        <v>-5.7422000000000004</v>
      </c>
      <c r="H263" s="172">
        <v>-1.8771</v>
      </c>
      <c r="I263" s="172">
        <v>-6.8379000000000003</v>
      </c>
      <c r="J263" s="172">
        <v>-106.9503</v>
      </c>
      <c r="K263" s="172">
        <v>-27.014600000000002</v>
      </c>
      <c r="L263" s="172">
        <v>-42.281799999999997</v>
      </c>
      <c r="M263" s="172">
        <v>-38.858699999999999</v>
      </c>
      <c r="N263" s="172">
        <v>-32.660899999999998</v>
      </c>
      <c r="O263" s="172">
        <v>-9.5355000000000008</v>
      </c>
      <c r="P263" s="172">
        <v>-1.9769000000000001</v>
      </c>
      <c r="Q263" s="172">
        <v>2.2035</v>
      </c>
      <c r="R263" s="172">
        <v>-16.4239</v>
      </c>
    </row>
    <row r="264" spans="1:18" x14ac:dyDescent="0.3">
      <c r="A264" s="168" t="s">
        <v>666</v>
      </c>
      <c r="B264" s="168" t="s">
        <v>728</v>
      </c>
      <c r="C264" s="168">
        <v>117981</v>
      </c>
      <c r="D264" s="171">
        <v>44041</v>
      </c>
      <c r="E264" s="172">
        <v>10.960800000000001</v>
      </c>
      <c r="F264" s="172">
        <v>13.9916</v>
      </c>
      <c r="G264" s="172">
        <v>-6.5875000000000004</v>
      </c>
      <c r="H264" s="172">
        <v>-2.7101999999999999</v>
      </c>
      <c r="I264" s="172">
        <v>-7.7313000000000001</v>
      </c>
      <c r="J264" s="172">
        <v>-107.71980000000001</v>
      </c>
      <c r="K264" s="172">
        <v>-27.712399999999999</v>
      </c>
      <c r="L264" s="172">
        <v>-42.895699999999998</v>
      </c>
      <c r="M264" s="172">
        <v>-39.436</v>
      </c>
      <c r="N264" s="172">
        <v>-33.228499999999997</v>
      </c>
      <c r="O264" s="172">
        <v>-10.421200000000001</v>
      </c>
      <c r="P264" s="172">
        <v>-3.0074999999999998</v>
      </c>
      <c r="Q264" s="172">
        <v>1.1992</v>
      </c>
      <c r="R264" s="172">
        <v>-17.2029</v>
      </c>
    </row>
    <row r="265" spans="1:18" x14ac:dyDescent="0.3">
      <c r="A265" s="173" t="s">
        <v>27</v>
      </c>
      <c r="B265" s="168"/>
      <c r="C265" s="168"/>
      <c r="D265" s="168"/>
      <c r="E265" s="168"/>
      <c r="F265" s="174">
        <v>14.294263999999998</v>
      </c>
      <c r="G265" s="174">
        <v>2.4546600000000001</v>
      </c>
      <c r="H265" s="174">
        <v>3.8709639999999994</v>
      </c>
      <c r="I265" s="174">
        <v>0.18256458333333314</v>
      </c>
      <c r="J265" s="174">
        <v>-9.7219041666666648</v>
      </c>
      <c r="K265" s="174">
        <v>2.2023229166666685</v>
      </c>
      <c r="L265" s="174">
        <v>-6.9159704545454552</v>
      </c>
      <c r="M265" s="174">
        <v>-3.6239642857142864</v>
      </c>
      <c r="N265" s="174">
        <v>-0.75456999999999963</v>
      </c>
      <c r="O265" s="174">
        <v>1.525086842105263</v>
      </c>
      <c r="P265" s="174">
        <v>4.4538277777777786</v>
      </c>
      <c r="Q265" s="174">
        <v>-2.0339780000000007</v>
      </c>
      <c r="R265" s="174">
        <v>-0.15456578947368449</v>
      </c>
    </row>
    <row r="266" spans="1:18" x14ac:dyDescent="0.3">
      <c r="A266" s="173" t="s">
        <v>409</v>
      </c>
      <c r="B266" s="168"/>
      <c r="C266" s="168"/>
      <c r="D266" s="168"/>
      <c r="E266" s="168"/>
      <c r="F266" s="174">
        <v>14.18205</v>
      </c>
      <c r="G266" s="174">
        <v>1.6154500000000001</v>
      </c>
      <c r="H266" s="174">
        <v>2.8638000000000003</v>
      </c>
      <c r="I266" s="174">
        <v>1.41015</v>
      </c>
      <c r="J266" s="174">
        <v>9.7850999999999999</v>
      </c>
      <c r="K266" s="174">
        <v>10.587299999999999</v>
      </c>
      <c r="L266" s="174">
        <v>3.2408999999999999</v>
      </c>
      <c r="M266" s="174">
        <v>4.1236499999999996</v>
      </c>
      <c r="N266" s="174">
        <v>3.3659499999999998</v>
      </c>
      <c r="O266" s="174">
        <v>3.3769</v>
      </c>
      <c r="P266" s="174">
        <v>5.9779</v>
      </c>
      <c r="Q266" s="174">
        <v>6.9242500000000007</v>
      </c>
      <c r="R266" s="174">
        <v>1.8593999999999999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44041</v>
      </c>
      <c r="E269" s="172">
        <v>1077.8530000000001</v>
      </c>
      <c r="F269" s="172">
        <v>40.444099999999999</v>
      </c>
      <c r="G269" s="172">
        <v>-4.3414000000000001</v>
      </c>
      <c r="H269" s="172">
        <v>-0.59109999999999996</v>
      </c>
      <c r="I269" s="172">
        <v>-5.1741999999999999</v>
      </c>
      <c r="J269" s="172">
        <v>10.9407</v>
      </c>
      <c r="K269" s="172">
        <v>19.974699999999999</v>
      </c>
      <c r="L269" s="172">
        <v>14.4819</v>
      </c>
      <c r="M269" s="172"/>
      <c r="N269" s="172"/>
      <c r="O269" s="172"/>
      <c r="P269" s="172"/>
      <c r="Q269" s="172">
        <v>13.286899999999999</v>
      </c>
      <c r="R269" s="172"/>
    </row>
    <row r="270" spans="1:18" x14ac:dyDescent="0.3">
      <c r="A270" s="168" t="s">
        <v>730</v>
      </c>
      <c r="B270" s="168" t="s">
        <v>732</v>
      </c>
      <c r="C270" s="168">
        <v>147849</v>
      </c>
      <c r="D270" s="171">
        <v>44041</v>
      </c>
      <c r="E270" s="172">
        <v>1103.4876999999999</v>
      </c>
      <c r="F270" s="172">
        <v>23.148700000000002</v>
      </c>
      <c r="G270" s="172">
        <v>-5.5785</v>
      </c>
      <c r="H270" s="172">
        <v>-3.9925999999999999</v>
      </c>
      <c r="I270" s="172">
        <v>-4.1189</v>
      </c>
      <c r="J270" s="172">
        <v>20.174700000000001</v>
      </c>
      <c r="K270" s="172">
        <v>25.990100000000002</v>
      </c>
      <c r="L270" s="172">
        <v>20.5989</v>
      </c>
      <c r="M270" s="172"/>
      <c r="N270" s="172"/>
      <c r="O270" s="172"/>
      <c r="P270" s="172"/>
      <c r="Q270" s="172">
        <v>17.6968</v>
      </c>
      <c r="R270" s="172"/>
    </row>
    <row r="271" spans="1:18" x14ac:dyDescent="0.3">
      <c r="A271" s="168" t="s">
        <v>730</v>
      </c>
      <c r="B271" s="168" t="s">
        <v>733</v>
      </c>
      <c r="C271" s="168">
        <v>133307</v>
      </c>
      <c r="D271" s="171">
        <v>44041</v>
      </c>
      <c r="E271" s="172">
        <v>21.6509</v>
      </c>
      <c r="F271" s="172">
        <v>23.617100000000001</v>
      </c>
      <c r="G271" s="172">
        <v>-11.613799999999999</v>
      </c>
      <c r="H271" s="172">
        <v>-2.8883999999999999</v>
      </c>
      <c r="I271" s="172">
        <v>1.8075000000000001</v>
      </c>
      <c r="J271" s="172">
        <v>13.8161</v>
      </c>
      <c r="K271" s="172">
        <v>13.304399999999999</v>
      </c>
      <c r="L271" s="172">
        <v>16.668399999999998</v>
      </c>
      <c r="M271" s="172">
        <v>12.729699999999999</v>
      </c>
      <c r="N271" s="172">
        <v>9.6516999999999999</v>
      </c>
      <c r="O271" s="172">
        <v>7.9749999999999996</v>
      </c>
      <c r="P271" s="172">
        <v>9.1051000000000002</v>
      </c>
      <c r="Q271" s="172">
        <v>8.9314</v>
      </c>
      <c r="R271" s="172">
        <v>13.0372</v>
      </c>
    </row>
    <row r="272" spans="1:18" x14ac:dyDescent="0.3">
      <c r="A272" s="168" t="s">
        <v>730</v>
      </c>
      <c r="B272" s="168" t="s">
        <v>734</v>
      </c>
      <c r="C272" s="168">
        <v>139496</v>
      </c>
      <c r="D272" s="171">
        <v>44041</v>
      </c>
      <c r="E272" s="172">
        <v>21.979399999999998</v>
      </c>
      <c r="F272" s="172">
        <v>23.762699999999999</v>
      </c>
      <c r="G272" s="172">
        <v>-11.3743</v>
      </c>
      <c r="H272" s="172">
        <v>-2.7031000000000001</v>
      </c>
      <c r="I272" s="172">
        <v>1.9823999999999999</v>
      </c>
      <c r="J272" s="172">
        <v>13.924300000000001</v>
      </c>
      <c r="K272" s="172">
        <v>13.336600000000001</v>
      </c>
      <c r="L272" s="172">
        <v>16.732600000000001</v>
      </c>
      <c r="M272" s="172">
        <v>12.808</v>
      </c>
      <c r="N272" s="172">
        <v>10.1777</v>
      </c>
      <c r="O272" s="172">
        <v>8.2933000000000003</v>
      </c>
      <c r="P272" s="172"/>
      <c r="Q272" s="172">
        <v>9.1240000000000006</v>
      </c>
      <c r="R272" s="172">
        <v>13.4457</v>
      </c>
    </row>
    <row r="273" spans="1:18" x14ac:dyDescent="0.3">
      <c r="A273" s="168" t="s">
        <v>730</v>
      </c>
      <c r="B273" s="168" t="s">
        <v>735</v>
      </c>
      <c r="C273" s="168">
        <v>139430</v>
      </c>
      <c r="D273" s="171">
        <v>44041</v>
      </c>
      <c r="E273" s="172">
        <v>200.1516</v>
      </c>
      <c r="F273" s="172">
        <v>52.467799999999997</v>
      </c>
      <c r="G273" s="172">
        <v>-2.41</v>
      </c>
      <c r="H273" s="172">
        <v>-0.45069999999999999</v>
      </c>
      <c r="I273" s="172">
        <v>2.5594999999999999</v>
      </c>
      <c r="J273" s="172">
        <v>12.040800000000001</v>
      </c>
      <c r="K273" s="172">
        <v>7.2275999999999998</v>
      </c>
      <c r="L273" s="172">
        <v>13.4133</v>
      </c>
      <c r="M273" s="172">
        <v>10.2964</v>
      </c>
      <c r="N273" s="172">
        <v>7.8342000000000001</v>
      </c>
      <c r="O273" s="172">
        <v>6.4950999999999999</v>
      </c>
      <c r="P273" s="172"/>
      <c r="Q273" s="172">
        <v>8.0056999999999992</v>
      </c>
      <c r="R273" s="172">
        <v>11.555199999999999</v>
      </c>
    </row>
    <row r="274" spans="1:18" x14ac:dyDescent="0.3">
      <c r="A274" s="173" t="s">
        <v>27</v>
      </c>
      <c r="B274" s="168"/>
      <c r="C274" s="168"/>
      <c r="D274" s="168"/>
      <c r="E274" s="168"/>
      <c r="F274" s="174">
        <v>32.688079999999999</v>
      </c>
      <c r="G274" s="174">
        <v>-7.0635999999999992</v>
      </c>
      <c r="H274" s="174">
        <v>-2.1251799999999998</v>
      </c>
      <c r="I274" s="174">
        <v>-0.58873999999999982</v>
      </c>
      <c r="J274" s="174">
        <v>14.179320000000001</v>
      </c>
      <c r="K274" s="174">
        <v>15.96668</v>
      </c>
      <c r="L274" s="174">
        <v>16.379019999999997</v>
      </c>
      <c r="M274" s="174">
        <v>11.944699999999999</v>
      </c>
      <c r="N274" s="174">
        <v>9.2211999999999996</v>
      </c>
      <c r="O274" s="174">
        <v>7.5878000000000005</v>
      </c>
      <c r="P274" s="174">
        <v>9.1051000000000002</v>
      </c>
      <c r="Q274" s="174">
        <v>11.408959999999999</v>
      </c>
      <c r="R274" s="174">
        <v>12.679366666666667</v>
      </c>
    </row>
    <row r="275" spans="1:18" x14ac:dyDescent="0.3">
      <c r="A275" s="173" t="s">
        <v>409</v>
      </c>
      <c r="B275" s="168"/>
      <c r="C275" s="168"/>
      <c r="D275" s="168"/>
      <c r="E275" s="168"/>
      <c r="F275" s="174">
        <v>23.762699999999999</v>
      </c>
      <c r="G275" s="174">
        <v>-5.5785</v>
      </c>
      <c r="H275" s="174">
        <v>-2.7031000000000001</v>
      </c>
      <c r="I275" s="174">
        <v>1.8075000000000001</v>
      </c>
      <c r="J275" s="174">
        <v>13.8161</v>
      </c>
      <c r="K275" s="174">
        <v>13.336600000000001</v>
      </c>
      <c r="L275" s="174">
        <v>16.668399999999998</v>
      </c>
      <c r="M275" s="174">
        <v>12.729699999999999</v>
      </c>
      <c r="N275" s="174">
        <v>9.6516999999999999</v>
      </c>
      <c r="O275" s="174">
        <v>7.9749999999999996</v>
      </c>
      <c r="P275" s="174">
        <v>9.1051000000000002</v>
      </c>
      <c r="Q275" s="174">
        <v>9.1240000000000006</v>
      </c>
      <c r="R275" s="174">
        <v>13.0372</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44041</v>
      </c>
      <c r="E278" s="172">
        <v>28.088100000000001</v>
      </c>
      <c r="F278" s="172">
        <v>13.649699999999999</v>
      </c>
      <c r="G278" s="172">
        <v>-41.964599999999997</v>
      </c>
      <c r="H278" s="172">
        <v>-0.29699999999999999</v>
      </c>
      <c r="I278" s="172">
        <v>-1.0948</v>
      </c>
      <c r="J278" s="172">
        <v>11.460100000000001</v>
      </c>
      <c r="K278" s="172">
        <v>18.038</v>
      </c>
      <c r="L278" s="172">
        <v>10.348100000000001</v>
      </c>
      <c r="M278" s="172">
        <v>9.7640999999999991</v>
      </c>
      <c r="N278" s="172">
        <v>9.5891999999999999</v>
      </c>
      <c r="O278" s="172">
        <v>6.6345999999999998</v>
      </c>
      <c r="P278" s="172">
        <v>7.9889999999999999</v>
      </c>
      <c r="Q278" s="172">
        <v>7.8929</v>
      </c>
      <c r="R278" s="172">
        <v>8.8472000000000008</v>
      </c>
    </row>
    <row r="279" spans="1:18" x14ac:dyDescent="0.3">
      <c r="A279" s="168" t="s">
        <v>737</v>
      </c>
      <c r="B279" s="168" t="s">
        <v>739</v>
      </c>
      <c r="C279" s="168">
        <v>131898</v>
      </c>
      <c r="D279" s="171">
        <v>44041</v>
      </c>
      <c r="E279" s="172">
        <v>29.126899999999999</v>
      </c>
      <c r="F279" s="172">
        <v>14.4168</v>
      </c>
      <c r="G279" s="172">
        <v>-41.368400000000001</v>
      </c>
      <c r="H279" s="172">
        <v>0.3044</v>
      </c>
      <c r="I279" s="172">
        <v>-0.49220000000000003</v>
      </c>
      <c r="J279" s="172">
        <v>12.0693</v>
      </c>
      <c r="K279" s="172">
        <v>18.668900000000001</v>
      </c>
      <c r="L279" s="172">
        <v>10.978400000000001</v>
      </c>
      <c r="M279" s="172">
        <v>10.421799999999999</v>
      </c>
      <c r="N279" s="172">
        <v>10.2585</v>
      </c>
      <c r="O279" s="172">
        <v>7.2127999999999997</v>
      </c>
      <c r="P279" s="172">
        <v>8.5565999999999995</v>
      </c>
      <c r="Q279" s="172">
        <v>8.3966999999999992</v>
      </c>
      <c r="R279" s="172">
        <v>9.4595000000000002</v>
      </c>
    </row>
    <row r="280" spans="1:18" x14ac:dyDescent="0.3">
      <c r="A280" s="168" t="s">
        <v>737</v>
      </c>
      <c r="B280" s="168" t="s">
        <v>740</v>
      </c>
      <c r="C280" s="168">
        <v>131864</v>
      </c>
      <c r="D280" s="171">
        <v>44041</v>
      </c>
      <c r="E280" s="172">
        <v>31.123000000000001</v>
      </c>
      <c r="F280" s="172">
        <v>55.791499999999999</v>
      </c>
      <c r="G280" s="172">
        <v>39.381700000000002</v>
      </c>
      <c r="H280" s="172">
        <v>58.465699999999998</v>
      </c>
      <c r="I280" s="172">
        <v>91.270799999999994</v>
      </c>
      <c r="J280" s="172">
        <v>71.110600000000005</v>
      </c>
      <c r="K280" s="172">
        <v>40.6053</v>
      </c>
      <c r="L280" s="172">
        <v>3.2484999999999999</v>
      </c>
      <c r="M280" s="172">
        <v>8.3245000000000005</v>
      </c>
      <c r="N280" s="172">
        <v>9.8148999999999997</v>
      </c>
      <c r="O280" s="172">
        <v>4.1273999999999997</v>
      </c>
      <c r="P280" s="172">
        <v>7.6086</v>
      </c>
      <c r="Q280" s="172">
        <v>8.4734999999999996</v>
      </c>
      <c r="R280" s="172">
        <v>4.0986000000000002</v>
      </c>
    </row>
    <row r="281" spans="1:18" x14ac:dyDescent="0.3">
      <c r="A281" s="168" t="s">
        <v>737</v>
      </c>
      <c r="B281" s="168" t="s">
        <v>741</v>
      </c>
      <c r="C281" s="168">
        <v>131865</v>
      </c>
      <c r="D281" s="171">
        <v>44041</v>
      </c>
      <c r="E281" s="172">
        <v>15.6896</v>
      </c>
      <c r="F281" s="172">
        <v>56.385399999999997</v>
      </c>
      <c r="G281" s="172">
        <v>40.046100000000003</v>
      </c>
      <c r="H281" s="172">
        <v>59.121499999999997</v>
      </c>
      <c r="I281" s="172">
        <v>91.060199999999995</v>
      </c>
      <c r="J281" s="172">
        <v>67.508899999999997</v>
      </c>
      <c r="K281" s="172">
        <v>39.852499999999999</v>
      </c>
      <c r="L281" s="172">
        <v>3.2341000000000002</v>
      </c>
      <c r="M281" s="172">
        <v>8.5464000000000002</v>
      </c>
      <c r="N281" s="172">
        <v>10.164300000000001</v>
      </c>
      <c r="O281" s="172">
        <v>4.4278000000000004</v>
      </c>
      <c r="P281" s="172">
        <v>7.8000999999999996</v>
      </c>
      <c r="Q281" s="172">
        <v>8.1999999999999993</v>
      </c>
      <c r="R281" s="172">
        <v>4.5208000000000004</v>
      </c>
    </row>
    <row r="282" spans="1:18" x14ac:dyDescent="0.3">
      <c r="A282" s="168" t="s">
        <v>737</v>
      </c>
      <c r="B282" s="168" t="s">
        <v>742</v>
      </c>
      <c r="C282" s="168">
        <v>132178</v>
      </c>
      <c r="D282" s="171">
        <v>44041</v>
      </c>
      <c r="E282" s="172">
        <v>19.915199999999999</v>
      </c>
      <c r="F282" s="172">
        <v>12.100300000000001</v>
      </c>
      <c r="G282" s="172">
        <v>19.921500000000002</v>
      </c>
      <c r="H282" s="172">
        <v>30.629000000000001</v>
      </c>
      <c r="I282" s="172">
        <v>48.471299999999999</v>
      </c>
      <c r="J282" s="172">
        <v>42.140999999999998</v>
      </c>
      <c r="K282" s="172">
        <v>26.854500000000002</v>
      </c>
      <c r="L282" s="172">
        <v>6.3444000000000003</v>
      </c>
      <c r="M282" s="172">
        <v>8.8222000000000005</v>
      </c>
      <c r="N282" s="172">
        <v>8.7085000000000008</v>
      </c>
      <c r="O282" s="172">
        <v>5.3022</v>
      </c>
      <c r="P282" s="172">
        <v>6.7922000000000002</v>
      </c>
      <c r="Q282" s="172">
        <v>7.7492000000000001</v>
      </c>
      <c r="R282" s="172">
        <v>5.3381999999999996</v>
      </c>
    </row>
    <row r="283" spans="1:18" x14ac:dyDescent="0.3">
      <c r="A283" s="168" t="s">
        <v>737</v>
      </c>
      <c r="B283" s="168" t="s">
        <v>743</v>
      </c>
      <c r="C283" s="168">
        <v>132183</v>
      </c>
      <c r="D283" s="171">
        <v>44041</v>
      </c>
      <c r="E283" s="172">
        <v>20.698499999999999</v>
      </c>
      <c r="F283" s="172">
        <v>12.5245</v>
      </c>
      <c r="G283" s="172">
        <v>20.4421</v>
      </c>
      <c r="H283" s="172">
        <v>31.145399999999999</v>
      </c>
      <c r="I283" s="172">
        <v>48.824599999999997</v>
      </c>
      <c r="J283" s="172">
        <v>41.831400000000002</v>
      </c>
      <c r="K283" s="172">
        <v>27.129300000000001</v>
      </c>
      <c r="L283" s="172">
        <v>6.7979000000000003</v>
      </c>
      <c r="M283" s="172">
        <v>9.3063000000000002</v>
      </c>
      <c r="N283" s="172">
        <v>9.2230000000000008</v>
      </c>
      <c r="O283" s="172">
        <v>5.8388999999999998</v>
      </c>
      <c r="P283" s="172">
        <v>7.3475999999999999</v>
      </c>
      <c r="Q283" s="172">
        <v>7.8563999999999998</v>
      </c>
      <c r="R283" s="172">
        <v>5.8636999999999997</v>
      </c>
    </row>
    <row r="284" spans="1:18" x14ac:dyDescent="0.3">
      <c r="A284" s="168" t="s">
        <v>737</v>
      </c>
      <c r="B284" s="168" t="s">
        <v>744</v>
      </c>
      <c r="C284" s="168">
        <v>132174</v>
      </c>
      <c r="D284" s="171">
        <v>44041</v>
      </c>
      <c r="E284" s="172">
        <v>21.382999999999999</v>
      </c>
      <c r="F284" s="172">
        <v>-34.277700000000003</v>
      </c>
      <c r="G284" s="172">
        <v>23.151299999999999</v>
      </c>
      <c r="H284" s="172">
        <v>34.117199999999997</v>
      </c>
      <c r="I284" s="172">
        <v>71.478300000000004</v>
      </c>
      <c r="J284" s="172">
        <v>56.797600000000003</v>
      </c>
      <c r="K284" s="172">
        <v>31.569400000000002</v>
      </c>
      <c r="L284" s="172">
        <v>1.8887</v>
      </c>
      <c r="M284" s="172">
        <v>6.9569999999999999</v>
      </c>
      <c r="N284" s="172">
        <v>8.2704000000000004</v>
      </c>
      <c r="O284" s="172">
        <v>4.6189</v>
      </c>
      <c r="P284" s="172">
        <v>6.9189999999999996</v>
      </c>
      <c r="Q284" s="172">
        <v>8.5824999999999996</v>
      </c>
      <c r="R284" s="172">
        <v>4.2441000000000004</v>
      </c>
    </row>
    <row r="285" spans="1:18" x14ac:dyDescent="0.3">
      <c r="A285" s="168" t="s">
        <v>737</v>
      </c>
      <c r="B285" s="168" t="s">
        <v>745</v>
      </c>
      <c r="C285" s="168">
        <v>132185</v>
      </c>
      <c r="D285" s="171">
        <v>44041</v>
      </c>
      <c r="E285" s="172">
        <v>22.201599999999999</v>
      </c>
      <c r="F285" s="172">
        <v>-33.835500000000003</v>
      </c>
      <c r="G285" s="172">
        <v>23.651700000000002</v>
      </c>
      <c r="H285" s="172">
        <v>34.6357</v>
      </c>
      <c r="I285" s="172">
        <v>71.832400000000007</v>
      </c>
      <c r="J285" s="172">
        <v>56.514899999999997</v>
      </c>
      <c r="K285" s="172">
        <v>31.854900000000001</v>
      </c>
      <c r="L285" s="172">
        <v>2.3662999999999998</v>
      </c>
      <c r="M285" s="172">
        <v>7.4855999999999998</v>
      </c>
      <c r="N285" s="172">
        <v>8.8221000000000007</v>
      </c>
      <c r="O285" s="172">
        <v>5.1679000000000004</v>
      </c>
      <c r="P285" s="172">
        <v>7.4829999999999997</v>
      </c>
      <c r="Q285" s="172">
        <v>8.8674999999999997</v>
      </c>
      <c r="R285" s="172">
        <v>4.7864000000000004</v>
      </c>
    </row>
    <row r="286" spans="1:18" x14ac:dyDescent="0.3">
      <c r="A286" s="168" t="s">
        <v>737</v>
      </c>
      <c r="B286" s="168" t="s">
        <v>746</v>
      </c>
      <c r="C286" s="168">
        <v>147889</v>
      </c>
      <c r="D286" s="171">
        <v>44041</v>
      </c>
      <c r="E286" s="172">
        <v>10.6168</v>
      </c>
      <c r="F286" s="172">
        <v>13.4129</v>
      </c>
      <c r="G286" s="172">
        <v>-5.6338999999999997</v>
      </c>
      <c r="H286" s="172">
        <v>-1.4730000000000001</v>
      </c>
      <c r="I286" s="172">
        <v>-0.73650000000000004</v>
      </c>
      <c r="J286" s="172">
        <v>15.293900000000001</v>
      </c>
      <c r="K286" s="172">
        <v>19.5365</v>
      </c>
      <c r="L286" s="172">
        <v>12.302300000000001</v>
      </c>
      <c r="M286" s="172"/>
      <c r="N286" s="172"/>
      <c r="O286" s="172"/>
      <c r="P286" s="172"/>
      <c r="Q286" s="172">
        <v>12.302300000000001</v>
      </c>
      <c r="R286" s="172"/>
    </row>
    <row r="287" spans="1:18" x14ac:dyDescent="0.3">
      <c r="A287" s="168" t="s">
        <v>737</v>
      </c>
      <c r="B287" s="168" t="s">
        <v>747</v>
      </c>
      <c r="C287" s="168">
        <v>147890</v>
      </c>
      <c r="D287" s="171">
        <v>44041</v>
      </c>
      <c r="E287" s="172">
        <v>10.603899999999999</v>
      </c>
      <c r="F287" s="172">
        <v>13.4292</v>
      </c>
      <c r="G287" s="172">
        <v>-5.8468999999999998</v>
      </c>
      <c r="H287" s="172">
        <v>-1.7696000000000001</v>
      </c>
      <c r="I287" s="172">
        <v>-1.0322</v>
      </c>
      <c r="J287" s="172">
        <v>14.995200000000001</v>
      </c>
      <c r="K287" s="172">
        <v>19.349399999999999</v>
      </c>
      <c r="L287" s="172">
        <v>12.045</v>
      </c>
      <c r="M287" s="172"/>
      <c r="N287" s="172"/>
      <c r="O287" s="172"/>
      <c r="P287" s="172"/>
      <c r="Q287" s="172">
        <v>12.045</v>
      </c>
      <c r="R287" s="172"/>
    </row>
    <row r="288" spans="1:18" x14ac:dyDescent="0.3">
      <c r="A288" s="168" t="s">
        <v>737</v>
      </c>
      <c r="B288" s="168" t="s">
        <v>748</v>
      </c>
      <c r="C288" s="168">
        <v>147851</v>
      </c>
      <c r="D288" s="171">
        <v>44041</v>
      </c>
      <c r="E288" s="172">
        <v>10.764200000000001</v>
      </c>
      <c r="F288" s="172">
        <v>39.716299999999997</v>
      </c>
      <c r="G288" s="172">
        <v>-4.2699999999999996</v>
      </c>
      <c r="H288" s="172">
        <v>-0.58120000000000005</v>
      </c>
      <c r="I288" s="172">
        <v>-5.0763999999999996</v>
      </c>
      <c r="J288" s="172">
        <v>10.729799999999999</v>
      </c>
      <c r="K288" s="172">
        <v>19.628900000000002</v>
      </c>
      <c r="L288" s="172">
        <v>14.207100000000001</v>
      </c>
      <c r="M288" s="172"/>
      <c r="N288" s="172"/>
      <c r="O288" s="172"/>
      <c r="P288" s="172"/>
      <c r="Q288" s="172">
        <v>13.1572</v>
      </c>
      <c r="R288" s="172"/>
    </row>
    <row r="289" spans="1:18" x14ac:dyDescent="0.3">
      <c r="A289" s="168" t="s">
        <v>737</v>
      </c>
      <c r="B289" s="168" t="s">
        <v>749</v>
      </c>
      <c r="C289" s="168">
        <v>147850</v>
      </c>
      <c r="D289" s="171">
        <v>44041</v>
      </c>
      <c r="E289" s="172">
        <v>10.764200000000001</v>
      </c>
      <c r="F289" s="172">
        <v>39.716299999999997</v>
      </c>
      <c r="G289" s="172">
        <v>-4.2699999999999996</v>
      </c>
      <c r="H289" s="172">
        <v>-0.58120000000000005</v>
      </c>
      <c r="I289" s="172">
        <v>-5.0763999999999996</v>
      </c>
      <c r="J289" s="172">
        <v>10.729799999999999</v>
      </c>
      <c r="K289" s="172">
        <v>19.628900000000002</v>
      </c>
      <c r="L289" s="172">
        <v>14.207100000000001</v>
      </c>
      <c r="M289" s="172"/>
      <c r="N289" s="172"/>
      <c r="O289" s="172"/>
      <c r="P289" s="172"/>
      <c r="Q289" s="172">
        <v>13.1572</v>
      </c>
      <c r="R289" s="172"/>
    </row>
    <row r="290" spans="1:18" x14ac:dyDescent="0.3">
      <c r="A290" s="168" t="s">
        <v>737</v>
      </c>
      <c r="B290" s="168" t="s">
        <v>750</v>
      </c>
      <c r="C290" s="168">
        <v>147857</v>
      </c>
      <c r="D290" s="171">
        <v>44041</v>
      </c>
      <c r="E290" s="172">
        <v>11.024100000000001</v>
      </c>
      <c r="F290" s="172">
        <v>22.8597</v>
      </c>
      <c r="G290" s="172">
        <v>-5.6242000000000001</v>
      </c>
      <c r="H290" s="172">
        <v>-4.0172999999999996</v>
      </c>
      <c r="I290" s="172">
        <v>-4.1085000000000003</v>
      </c>
      <c r="J290" s="172">
        <v>19.9558</v>
      </c>
      <c r="K290" s="172">
        <v>25.629000000000001</v>
      </c>
      <c r="L290" s="172">
        <v>20.3748</v>
      </c>
      <c r="M290" s="172"/>
      <c r="N290" s="172"/>
      <c r="O290" s="172"/>
      <c r="P290" s="172"/>
      <c r="Q290" s="172">
        <v>17.631900000000002</v>
      </c>
      <c r="R290" s="172"/>
    </row>
    <row r="291" spans="1:18" x14ac:dyDescent="0.3">
      <c r="A291" s="168" t="s">
        <v>737</v>
      </c>
      <c r="B291" s="168" t="s">
        <v>751</v>
      </c>
      <c r="C291" s="168">
        <v>147854</v>
      </c>
      <c r="D291" s="171">
        <v>44041</v>
      </c>
      <c r="E291" s="172">
        <v>11.024100000000001</v>
      </c>
      <c r="F291" s="172">
        <v>22.8597</v>
      </c>
      <c r="G291" s="172">
        <v>-5.6242000000000001</v>
      </c>
      <c r="H291" s="172">
        <v>-4.0172999999999996</v>
      </c>
      <c r="I291" s="172">
        <v>-4.1085000000000003</v>
      </c>
      <c r="J291" s="172">
        <v>19.9558</v>
      </c>
      <c r="K291" s="172">
        <v>25.629000000000001</v>
      </c>
      <c r="L291" s="172">
        <v>20.3748</v>
      </c>
      <c r="M291" s="172"/>
      <c r="N291" s="172"/>
      <c r="O291" s="172"/>
      <c r="P291" s="172"/>
      <c r="Q291" s="172">
        <v>17.631900000000002</v>
      </c>
      <c r="R291" s="172"/>
    </row>
    <row r="292" spans="1:18" x14ac:dyDescent="0.3">
      <c r="A292" s="168" t="s">
        <v>737</v>
      </c>
      <c r="B292" s="168" t="s">
        <v>752</v>
      </c>
      <c r="C292" s="168">
        <v>101656</v>
      </c>
      <c r="D292" s="171">
        <v>44041</v>
      </c>
      <c r="E292" s="172">
        <v>69.602999999999994</v>
      </c>
      <c r="F292" s="172">
        <v>-30.599399999999999</v>
      </c>
      <c r="G292" s="172">
        <v>2.0143</v>
      </c>
      <c r="H292" s="172">
        <v>-6.5542999999999996</v>
      </c>
      <c r="I292" s="172">
        <v>54.531399999999998</v>
      </c>
      <c r="J292" s="172">
        <v>40.5657</v>
      </c>
      <c r="K292" s="172">
        <v>44.717399999999998</v>
      </c>
      <c r="L292" s="172">
        <v>-37.237900000000003</v>
      </c>
      <c r="M292" s="172">
        <v>-24.2333</v>
      </c>
      <c r="N292" s="172">
        <v>-16.758800000000001</v>
      </c>
      <c r="O292" s="172">
        <v>-2.5314999999999999</v>
      </c>
      <c r="P292" s="172">
        <v>2.1457999999999999</v>
      </c>
      <c r="Q292" s="172">
        <v>12.276199999999999</v>
      </c>
      <c r="R292" s="172">
        <v>-6.3372999999999999</v>
      </c>
    </row>
    <row r="293" spans="1:18" x14ac:dyDescent="0.3">
      <c r="A293" s="168" t="s">
        <v>737</v>
      </c>
      <c r="B293" s="168" t="s">
        <v>753</v>
      </c>
      <c r="C293" s="168">
        <v>118543</v>
      </c>
      <c r="D293" s="171">
        <v>44041</v>
      </c>
      <c r="E293" s="172">
        <v>75.0214</v>
      </c>
      <c r="F293" s="172">
        <v>-29.6541</v>
      </c>
      <c r="G293" s="172">
        <v>2.9982000000000002</v>
      </c>
      <c r="H293" s="172">
        <v>-5.5960000000000001</v>
      </c>
      <c r="I293" s="172">
        <v>55.520200000000003</v>
      </c>
      <c r="J293" s="172">
        <v>41.579000000000001</v>
      </c>
      <c r="K293" s="172">
        <v>45.737699999999997</v>
      </c>
      <c r="L293" s="172">
        <v>-36.478700000000003</v>
      </c>
      <c r="M293" s="172">
        <v>-23.4086</v>
      </c>
      <c r="N293" s="172">
        <v>-15.903600000000001</v>
      </c>
      <c r="O293" s="172">
        <v>-1.4944999999999999</v>
      </c>
      <c r="P293" s="172">
        <v>3.2389999999999999</v>
      </c>
      <c r="Q293" s="172">
        <v>6.6562000000000001</v>
      </c>
      <c r="R293" s="172">
        <v>-5.3545999999999996</v>
      </c>
    </row>
    <row r="294" spans="1:18" x14ac:dyDescent="0.3">
      <c r="A294" s="168" t="s">
        <v>737</v>
      </c>
      <c r="B294" s="168" t="s">
        <v>754</v>
      </c>
      <c r="C294" s="168">
        <v>102112</v>
      </c>
      <c r="D294" s="171">
        <v>44041</v>
      </c>
      <c r="E294" s="172">
        <v>40.430399999999999</v>
      </c>
      <c r="F294" s="172">
        <v>3.16</v>
      </c>
      <c r="G294" s="172">
        <v>-11.285399999999999</v>
      </c>
      <c r="H294" s="172">
        <v>-13.211600000000001</v>
      </c>
      <c r="I294" s="172">
        <v>29.667899999999999</v>
      </c>
      <c r="J294" s="172">
        <v>35.151499999999999</v>
      </c>
      <c r="K294" s="172">
        <v>31.300799999999999</v>
      </c>
      <c r="L294" s="172">
        <v>-36.850999999999999</v>
      </c>
      <c r="M294" s="172">
        <v>-22.697700000000001</v>
      </c>
      <c r="N294" s="172">
        <v>-15.278600000000001</v>
      </c>
      <c r="O294" s="172">
        <v>-3.0680000000000001</v>
      </c>
      <c r="P294" s="172">
        <v>1.9599</v>
      </c>
      <c r="Q294" s="172">
        <v>8.7408000000000001</v>
      </c>
      <c r="R294" s="172">
        <v>-6.5224000000000002</v>
      </c>
    </row>
    <row r="295" spans="1:18" x14ac:dyDescent="0.3">
      <c r="A295" s="168" t="s">
        <v>737</v>
      </c>
      <c r="B295" s="168" t="s">
        <v>755</v>
      </c>
      <c r="C295" s="168">
        <v>118516</v>
      </c>
      <c r="D295" s="171">
        <v>44041</v>
      </c>
      <c r="E295" s="172">
        <v>42.511000000000003</v>
      </c>
      <c r="F295" s="172">
        <v>3.7782</v>
      </c>
      <c r="G295" s="172">
        <v>-10.716799999999999</v>
      </c>
      <c r="H295" s="172">
        <v>-12.639799999999999</v>
      </c>
      <c r="I295" s="172">
        <v>30.257100000000001</v>
      </c>
      <c r="J295" s="172">
        <v>35.747900000000001</v>
      </c>
      <c r="K295" s="172">
        <v>31.933199999999999</v>
      </c>
      <c r="L295" s="172">
        <v>-36.357399999999998</v>
      </c>
      <c r="M295" s="172">
        <v>-22.182400000000001</v>
      </c>
      <c r="N295" s="172">
        <v>-14.7629</v>
      </c>
      <c r="O295" s="172">
        <v>-2.4064000000000001</v>
      </c>
      <c r="P295" s="172">
        <v>2.7364999999999999</v>
      </c>
      <c r="Q295" s="172">
        <v>6.2221000000000002</v>
      </c>
      <c r="R295" s="172">
        <v>-5.9314</v>
      </c>
    </row>
    <row r="296" spans="1:18" x14ac:dyDescent="0.3">
      <c r="A296" s="168" t="s">
        <v>737</v>
      </c>
      <c r="B296" s="168" t="s">
        <v>756</v>
      </c>
      <c r="C296" s="168">
        <v>102114</v>
      </c>
      <c r="D296" s="171">
        <v>44041</v>
      </c>
      <c r="E296" s="172">
        <v>27.685600000000001</v>
      </c>
      <c r="F296" s="172">
        <v>4.6148999999999996</v>
      </c>
      <c r="G296" s="172">
        <v>-6.5069999999999997</v>
      </c>
      <c r="H296" s="172">
        <v>-5.9634999999999998</v>
      </c>
      <c r="I296" s="172">
        <v>17.595800000000001</v>
      </c>
      <c r="J296" s="172">
        <v>30.317</v>
      </c>
      <c r="K296" s="172">
        <v>26.459099999999999</v>
      </c>
      <c r="L296" s="172">
        <v>-49.267600000000002</v>
      </c>
      <c r="M296" s="172">
        <v>-32.354500000000002</v>
      </c>
      <c r="N296" s="172">
        <v>-23.095199999999998</v>
      </c>
      <c r="O296" s="172">
        <v>-5.6081000000000003</v>
      </c>
      <c r="P296" s="172">
        <v>0.1956</v>
      </c>
      <c r="Q296" s="172">
        <v>6.2987000000000002</v>
      </c>
      <c r="R296" s="172">
        <v>-10.166600000000001</v>
      </c>
    </row>
    <row r="297" spans="1:18" x14ac:dyDescent="0.3">
      <c r="A297" s="168" t="s">
        <v>737</v>
      </c>
      <c r="B297" s="168" t="s">
        <v>757</v>
      </c>
      <c r="C297" s="168">
        <v>118518</v>
      </c>
      <c r="D297" s="171">
        <v>44041</v>
      </c>
      <c r="E297" s="172">
        <v>29.128299999999999</v>
      </c>
      <c r="F297" s="172">
        <v>5.1383000000000001</v>
      </c>
      <c r="G297" s="172">
        <v>-5.9847999999999999</v>
      </c>
      <c r="H297" s="172">
        <v>-5.4541000000000004</v>
      </c>
      <c r="I297" s="172">
        <v>18.1065</v>
      </c>
      <c r="J297" s="172">
        <v>30.836099999999998</v>
      </c>
      <c r="K297" s="172">
        <v>27.039100000000001</v>
      </c>
      <c r="L297" s="172">
        <v>-48.849400000000003</v>
      </c>
      <c r="M297" s="172">
        <v>-31.917100000000001</v>
      </c>
      <c r="N297" s="172">
        <v>-22.645900000000001</v>
      </c>
      <c r="O297" s="172">
        <v>-4.9241000000000001</v>
      </c>
      <c r="P297" s="172">
        <v>0.94899999999999995</v>
      </c>
      <c r="Q297" s="172">
        <v>4.1047000000000002</v>
      </c>
      <c r="R297" s="172">
        <v>-9.5629000000000008</v>
      </c>
    </row>
    <row r="298" spans="1:18" x14ac:dyDescent="0.3">
      <c r="A298" s="168" t="s">
        <v>737</v>
      </c>
      <c r="B298" s="168" t="s">
        <v>758</v>
      </c>
      <c r="C298" s="168">
        <v>102547</v>
      </c>
      <c r="D298" s="171">
        <v>44041</v>
      </c>
      <c r="E298" s="172">
        <v>39.932699999999997</v>
      </c>
      <c r="F298" s="172">
        <v>-0.36559999999999998</v>
      </c>
      <c r="G298" s="172">
        <v>-3.9464999999999999</v>
      </c>
      <c r="H298" s="172">
        <v>-6.2081</v>
      </c>
      <c r="I298" s="172">
        <v>23.159300000000002</v>
      </c>
      <c r="J298" s="172">
        <v>15.5396</v>
      </c>
      <c r="K298" s="172">
        <v>17.717500000000001</v>
      </c>
      <c r="L298" s="172">
        <v>1.8310999999999999</v>
      </c>
      <c r="M298" s="172">
        <v>4.0456000000000003</v>
      </c>
      <c r="N298" s="172">
        <v>5.2516999999999996</v>
      </c>
      <c r="O298" s="172">
        <v>5.3895999999999997</v>
      </c>
      <c r="P298" s="172">
        <v>6.6642999999999999</v>
      </c>
      <c r="Q298" s="172">
        <v>9.0007000000000001</v>
      </c>
      <c r="R298" s="172">
        <v>5.2310999999999996</v>
      </c>
    </row>
    <row r="299" spans="1:18" x14ac:dyDescent="0.3">
      <c r="A299" s="168" t="s">
        <v>737</v>
      </c>
      <c r="B299" s="168" t="s">
        <v>759</v>
      </c>
      <c r="C299" s="168">
        <v>118519</v>
      </c>
      <c r="D299" s="171">
        <v>44041</v>
      </c>
      <c r="E299" s="172">
        <v>41.233499999999999</v>
      </c>
      <c r="F299" s="172">
        <v>0.35410000000000003</v>
      </c>
      <c r="G299" s="172">
        <v>-3.2561</v>
      </c>
      <c r="H299" s="172">
        <v>-5.5076999999999998</v>
      </c>
      <c r="I299" s="172">
        <v>23.864000000000001</v>
      </c>
      <c r="J299" s="172">
        <v>16.245100000000001</v>
      </c>
      <c r="K299" s="172">
        <v>18.4407</v>
      </c>
      <c r="L299" s="172">
        <v>2.4752000000000001</v>
      </c>
      <c r="M299" s="172">
        <v>4.6577000000000002</v>
      </c>
      <c r="N299" s="172">
        <v>5.8262999999999998</v>
      </c>
      <c r="O299" s="172">
        <v>5.8474000000000004</v>
      </c>
      <c r="P299" s="172">
        <v>7.1193</v>
      </c>
      <c r="Q299" s="172">
        <v>8.4526000000000003</v>
      </c>
      <c r="R299" s="172">
        <v>5.7115</v>
      </c>
    </row>
    <row r="300" spans="1:18" x14ac:dyDescent="0.3">
      <c r="A300" s="168" t="s">
        <v>737</v>
      </c>
      <c r="B300" s="168" t="s">
        <v>760</v>
      </c>
      <c r="C300" s="168">
        <v>132987</v>
      </c>
      <c r="D300" s="171">
        <v>44041</v>
      </c>
      <c r="E300" s="172">
        <v>10.4954</v>
      </c>
      <c r="F300" s="172">
        <v>122.8275</v>
      </c>
      <c r="G300" s="172">
        <v>61.371699999999997</v>
      </c>
      <c r="H300" s="172">
        <v>55.431600000000003</v>
      </c>
      <c r="I300" s="172">
        <v>72.326300000000003</v>
      </c>
      <c r="J300" s="172">
        <v>39.286700000000003</v>
      </c>
      <c r="K300" s="172">
        <v>28.172499999999999</v>
      </c>
      <c r="L300" s="172">
        <v>-40.1753</v>
      </c>
      <c r="M300" s="172">
        <v>-25.140999999999998</v>
      </c>
      <c r="N300" s="172">
        <v>-16.074000000000002</v>
      </c>
      <c r="O300" s="172">
        <v>-3.9474</v>
      </c>
      <c r="P300" s="172">
        <v>0.63</v>
      </c>
      <c r="Q300" s="172">
        <v>0.85619999999999996</v>
      </c>
      <c r="R300" s="172">
        <v>-6.8510999999999997</v>
      </c>
    </row>
    <row r="301" spans="1:18" x14ac:dyDescent="0.3">
      <c r="A301" s="168" t="s">
        <v>737</v>
      </c>
      <c r="B301" s="168" t="s">
        <v>761</v>
      </c>
      <c r="C301" s="168">
        <v>132989</v>
      </c>
      <c r="D301" s="171">
        <v>44041</v>
      </c>
      <c r="E301" s="172">
        <v>11.302899999999999</v>
      </c>
      <c r="F301" s="172">
        <v>123.776</v>
      </c>
      <c r="G301" s="172">
        <v>62.007399999999997</v>
      </c>
      <c r="H301" s="172">
        <v>56.046999999999997</v>
      </c>
      <c r="I301" s="172">
        <v>72.960700000000003</v>
      </c>
      <c r="J301" s="172">
        <v>39.934100000000001</v>
      </c>
      <c r="K301" s="172">
        <v>28.889299999999999</v>
      </c>
      <c r="L301" s="172">
        <v>-39.674599999999998</v>
      </c>
      <c r="M301" s="172">
        <v>-24.642700000000001</v>
      </c>
      <c r="N301" s="172">
        <v>-15.5601</v>
      </c>
      <c r="O301" s="172">
        <v>-3.0562999999999998</v>
      </c>
      <c r="P301" s="172">
        <v>1.9018999999999999</v>
      </c>
      <c r="Q301" s="172">
        <v>2.1831</v>
      </c>
      <c r="R301" s="172">
        <v>-6.1584000000000003</v>
      </c>
    </row>
    <row r="302" spans="1:18" x14ac:dyDescent="0.3">
      <c r="A302" s="168" t="s">
        <v>737</v>
      </c>
      <c r="B302" s="168" t="s">
        <v>762</v>
      </c>
      <c r="C302" s="168">
        <v>130543</v>
      </c>
      <c r="D302" s="171">
        <v>44041</v>
      </c>
      <c r="E302" s="172">
        <v>19.942699999999999</v>
      </c>
      <c r="F302" s="172">
        <v>69.865799999999993</v>
      </c>
      <c r="G302" s="172">
        <v>3.3692000000000002</v>
      </c>
      <c r="H302" s="172">
        <v>12.817</v>
      </c>
      <c r="I302" s="172">
        <v>54.289099999999998</v>
      </c>
      <c r="J302" s="172">
        <v>41.565199999999997</v>
      </c>
      <c r="K302" s="172">
        <v>45.635100000000001</v>
      </c>
      <c r="L302" s="172">
        <v>-4.6829000000000001</v>
      </c>
      <c r="M302" s="172">
        <v>0.65780000000000005</v>
      </c>
      <c r="N302" s="172">
        <v>2.71</v>
      </c>
      <c r="O302" s="172">
        <v>3.0634000000000001</v>
      </c>
      <c r="P302" s="172">
        <v>7.0959000000000003</v>
      </c>
      <c r="Q302" s="172">
        <v>8.3233999999999995</v>
      </c>
      <c r="R302" s="172">
        <v>3.4990999999999999</v>
      </c>
    </row>
    <row r="303" spans="1:18" x14ac:dyDescent="0.3">
      <c r="A303" s="168" t="s">
        <v>737</v>
      </c>
      <c r="B303" s="168" t="s">
        <v>763</v>
      </c>
      <c r="C303" s="168">
        <v>130533</v>
      </c>
      <c r="D303" s="171">
        <v>44041</v>
      </c>
      <c r="E303" s="172">
        <v>18.751899999999999</v>
      </c>
      <c r="F303" s="172">
        <v>69.035300000000007</v>
      </c>
      <c r="G303" s="172">
        <v>2.6092</v>
      </c>
      <c r="H303" s="172">
        <v>12.068199999999999</v>
      </c>
      <c r="I303" s="172">
        <v>53.52</v>
      </c>
      <c r="J303" s="172">
        <v>40.791200000000003</v>
      </c>
      <c r="K303" s="172">
        <v>44.770200000000003</v>
      </c>
      <c r="L303" s="172">
        <v>-5.4901999999999997</v>
      </c>
      <c r="M303" s="172">
        <v>-0.17810000000000001</v>
      </c>
      <c r="N303" s="172">
        <v>1.8603000000000001</v>
      </c>
      <c r="O303" s="172">
        <v>2.1894</v>
      </c>
      <c r="P303" s="172">
        <v>6.1501000000000001</v>
      </c>
      <c r="Q303" s="172">
        <v>7.6936999999999998</v>
      </c>
      <c r="R303" s="172">
        <v>2.6678000000000002</v>
      </c>
    </row>
    <row r="304" spans="1:18" x14ac:dyDescent="0.3">
      <c r="A304" s="168" t="s">
        <v>737</v>
      </c>
      <c r="B304" s="168" t="s">
        <v>764</v>
      </c>
      <c r="C304" s="168">
        <v>129195</v>
      </c>
      <c r="D304" s="171">
        <v>44040</v>
      </c>
      <c r="E304" s="172">
        <v>16.0472</v>
      </c>
      <c r="F304" s="172">
        <v>44.179499999999997</v>
      </c>
      <c r="G304" s="172">
        <v>-7.6700999999999997</v>
      </c>
      <c r="H304" s="172">
        <v>-4.0585000000000004</v>
      </c>
      <c r="I304" s="172">
        <v>11.1767</v>
      </c>
      <c r="J304" s="172">
        <v>61.234400000000001</v>
      </c>
      <c r="K304" s="172">
        <v>15.9358</v>
      </c>
      <c r="L304" s="172">
        <v>8.4541000000000004</v>
      </c>
      <c r="M304" s="172">
        <v>7.9252000000000002</v>
      </c>
      <c r="N304" s="172">
        <v>8.1958000000000002</v>
      </c>
      <c r="O304" s="172">
        <v>5.3242000000000003</v>
      </c>
      <c r="P304" s="172">
        <v>6.6531000000000002</v>
      </c>
      <c r="Q304" s="172">
        <v>7.8617999999999997</v>
      </c>
      <c r="R304" s="172">
        <v>6.7195</v>
      </c>
    </row>
    <row r="305" spans="1:18" x14ac:dyDescent="0.3">
      <c r="A305" s="168" t="s">
        <v>737</v>
      </c>
      <c r="B305" s="168" t="s">
        <v>765</v>
      </c>
      <c r="C305" s="168">
        <v>129197</v>
      </c>
      <c r="D305" s="171">
        <v>44040</v>
      </c>
      <c r="E305" s="172">
        <v>16.402699999999999</v>
      </c>
      <c r="F305" s="172">
        <v>44.782299999999999</v>
      </c>
      <c r="G305" s="172">
        <v>-6.9485999999999999</v>
      </c>
      <c r="H305" s="172">
        <v>-3.3039999999999998</v>
      </c>
      <c r="I305" s="172">
        <v>11.9115</v>
      </c>
      <c r="J305" s="172">
        <v>62.0214</v>
      </c>
      <c r="K305" s="172">
        <v>16.720199999999998</v>
      </c>
      <c r="L305" s="172">
        <v>9.2528000000000006</v>
      </c>
      <c r="M305" s="172">
        <v>8.7318999999999996</v>
      </c>
      <c r="N305" s="172">
        <v>9.0061</v>
      </c>
      <c r="O305" s="172">
        <v>5.8090000000000002</v>
      </c>
      <c r="P305" s="172">
        <v>7.0545</v>
      </c>
      <c r="Q305" s="172">
        <v>8.2406000000000006</v>
      </c>
      <c r="R305" s="172">
        <v>7.3224</v>
      </c>
    </row>
    <row r="306" spans="1:18" x14ac:dyDescent="0.3">
      <c r="A306" s="168" t="s">
        <v>737</v>
      </c>
      <c r="B306" s="168" t="s">
        <v>766</v>
      </c>
      <c r="C306" s="168">
        <v>102137</v>
      </c>
      <c r="D306" s="171">
        <v>44041</v>
      </c>
      <c r="E306" s="172">
        <v>58.361699999999999</v>
      </c>
      <c r="F306" s="172">
        <v>-70.223299999999995</v>
      </c>
      <c r="G306" s="172">
        <v>5.6581000000000001</v>
      </c>
      <c r="H306" s="172">
        <v>7.7039</v>
      </c>
      <c r="I306" s="172">
        <v>74.595699999999994</v>
      </c>
      <c r="J306" s="172">
        <v>60.0976</v>
      </c>
      <c r="K306" s="172">
        <v>51.641599999999997</v>
      </c>
      <c r="L306" s="172">
        <v>-2.9984000000000002</v>
      </c>
      <c r="M306" s="172">
        <v>1.4359999999999999</v>
      </c>
      <c r="N306" s="172">
        <v>4.5475000000000003</v>
      </c>
      <c r="O306" s="172">
        <v>5.9703999999999997</v>
      </c>
      <c r="P306" s="172">
        <v>8.8584999999999994</v>
      </c>
      <c r="Q306" s="172">
        <v>11.194599999999999</v>
      </c>
      <c r="R306" s="172">
        <v>6.1035000000000004</v>
      </c>
    </row>
    <row r="307" spans="1:18" x14ac:dyDescent="0.3">
      <c r="A307" s="168" t="s">
        <v>737</v>
      </c>
      <c r="B307" s="168" t="s">
        <v>767</v>
      </c>
      <c r="C307" s="168">
        <v>120679</v>
      </c>
      <c r="D307" s="171">
        <v>44041</v>
      </c>
      <c r="E307" s="172">
        <v>60.915799999999997</v>
      </c>
      <c r="F307" s="172">
        <v>-69.015500000000003</v>
      </c>
      <c r="G307" s="172">
        <v>6.9092000000000002</v>
      </c>
      <c r="H307" s="172">
        <v>8.9518000000000004</v>
      </c>
      <c r="I307" s="172">
        <v>75.880399999999995</v>
      </c>
      <c r="J307" s="172">
        <v>61.378500000000003</v>
      </c>
      <c r="K307" s="172">
        <v>52.971600000000002</v>
      </c>
      <c r="L307" s="172">
        <v>-1.8236000000000001</v>
      </c>
      <c r="M307" s="172">
        <v>2.6812</v>
      </c>
      <c r="N307" s="172">
        <v>5.867</v>
      </c>
      <c r="O307" s="172">
        <v>6.7424999999999997</v>
      </c>
      <c r="P307" s="172">
        <v>9.4265000000000008</v>
      </c>
      <c r="Q307" s="172">
        <v>10.196999999999999</v>
      </c>
      <c r="R307" s="172">
        <v>7.1063999999999998</v>
      </c>
    </row>
    <row r="308" spans="1:18" x14ac:dyDescent="0.3">
      <c r="A308" s="168" t="s">
        <v>737</v>
      </c>
      <c r="B308" s="168" t="s">
        <v>768</v>
      </c>
      <c r="C308" s="168">
        <v>102141</v>
      </c>
      <c r="D308" s="171">
        <v>44041</v>
      </c>
      <c r="E308" s="172">
        <v>32.967500000000001</v>
      </c>
      <c r="F308" s="172">
        <v>12.5151</v>
      </c>
      <c r="G308" s="172">
        <v>-1.4169</v>
      </c>
      <c r="H308" s="172">
        <v>0.87</v>
      </c>
      <c r="I308" s="172">
        <v>1.7567999999999999</v>
      </c>
      <c r="J308" s="172">
        <v>14.1837</v>
      </c>
      <c r="K308" s="172">
        <v>17.818999999999999</v>
      </c>
      <c r="L308" s="172">
        <v>10.556800000000001</v>
      </c>
      <c r="M308" s="172">
        <v>9.8575999999999997</v>
      </c>
      <c r="N308" s="172">
        <v>9.7584</v>
      </c>
      <c r="O308" s="172">
        <v>7.5374999999999996</v>
      </c>
      <c r="P308" s="172">
        <v>8.3381000000000007</v>
      </c>
      <c r="Q308" s="172">
        <v>7.4394</v>
      </c>
      <c r="R308" s="172">
        <v>8.8284000000000002</v>
      </c>
    </row>
    <row r="309" spans="1:18" x14ac:dyDescent="0.3">
      <c r="A309" s="168" t="s">
        <v>737</v>
      </c>
      <c r="B309" s="168" t="s">
        <v>769</v>
      </c>
      <c r="C309" s="168">
        <v>120702</v>
      </c>
      <c r="D309" s="171">
        <v>44041</v>
      </c>
      <c r="E309" s="172">
        <v>33.906700000000001</v>
      </c>
      <c r="F309" s="172">
        <v>12.8147</v>
      </c>
      <c r="G309" s="172">
        <v>-1.0763</v>
      </c>
      <c r="H309" s="172">
        <v>1.1998</v>
      </c>
      <c r="I309" s="172">
        <v>2.1008</v>
      </c>
      <c r="J309" s="172">
        <v>14.535500000000001</v>
      </c>
      <c r="K309" s="172">
        <v>18.108899999999998</v>
      </c>
      <c r="L309" s="172">
        <v>10.7873</v>
      </c>
      <c r="M309" s="172">
        <v>10.100899999999999</v>
      </c>
      <c r="N309" s="172">
        <v>10.0962</v>
      </c>
      <c r="O309" s="172">
        <v>8.1242000000000001</v>
      </c>
      <c r="P309" s="172">
        <v>8.8618000000000006</v>
      </c>
      <c r="Q309" s="172">
        <v>9.2341999999999995</v>
      </c>
      <c r="R309" s="172">
        <v>9.4108999999999998</v>
      </c>
    </row>
    <row r="310" spans="1:18" x14ac:dyDescent="0.3">
      <c r="A310" s="168" t="s">
        <v>737</v>
      </c>
      <c r="B310" s="168" t="s">
        <v>770</v>
      </c>
      <c r="C310" s="168">
        <v>102139</v>
      </c>
      <c r="D310" s="171">
        <v>44041</v>
      </c>
      <c r="E310" s="172">
        <v>36.280900000000003</v>
      </c>
      <c r="F310" s="172">
        <v>3.1190000000000002</v>
      </c>
      <c r="G310" s="172">
        <v>-11.129899999999999</v>
      </c>
      <c r="H310" s="172">
        <v>2.6314000000000002</v>
      </c>
      <c r="I310" s="172">
        <v>19.985399999999998</v>
      </c>
      <c r="J310" s="172">
        <v>32.831200000000003</v>
      </c>
      <c r="K310" s="172">
        <v>35.0471</v>
      </c>
      <c r="L310" s="172">
        <v>-1.6045</v>
      </c>
      <c r="M310" s="172">
        <v>1.6595</v>
      </c>
      <c r="N310" s="172">
        <v>3.7934999999999999</v>
      </c>
      <c r="O310" s="172">
        <v>5.3265000000000002</v>
      </c>
      <c r="P310" s="172">
        <v>6.0106999999999999</v>
      </c>
      <c r="Q310" s="172">
        <v>8.0601000000000003</v>
      </c>
      <c r="R310" s="172">
        <v>5.6067999999999998</v>
      </c>
    </row>
    <row r="311" spans="1:18" x14ac:dyDescent="0.3">
      <c r="A311" s="168" t="s">
        <v>737</v>
      </c>
      <c r="B311" s="168" t="s">
        <v>771</v>
      </c>
      <c r="C311" s="168">
        <v>120313</v>
      </c>
      <c r="D311" s="171">
        <v>44041</v>
      </c>
      <c r="E311" s="172">
        <v>37.7624</v>
      </c>
      <c r="F311" s="172">
        <v>3.6732999999999998</v>
      </c>
      <c r="G311" s="172">
        <v>-10.6746</v>
      </c>
      <c r="H311" s="172">
        <v>3.1086999999999998</v>
      </c>
      <c r="I311" s="172">
        <v>20.4572</v>
      </c>
      <c r="J311" s="172">
        <v>33.316400000000002</v>
      </c>
      <c r="K311" s="172">
        <v>35.880699999999997</v>
      </c>
      <c r="L311" s="172">
        <v>-0.83819999999999995</v>
      </c>
      <c r="M311" s="172">
        <v>2.3557999999999999</v>
      </c>
      <c r="N311" s="172">
        <v>4.4486999999999997</v>
      </c>
      <c r="O311" s="172">
        <v>5.8737000000000004</v>
      </c>
      <c r="P311" s="172">
        <v>6.5313999999999997</v>
      </c>
      <c r="Q311" s="172">
        <v>8.1958000000000002</v>
      </c>
      <c r="R311" s="172">
        <v>6.1985999999999999</v>
      </c>
    </row>
    <row r="312" spans="1:18" x14ac:dyDescent="0.3">
      <c r="A312" s="168" t="s">
        <v>737</v>
      </c>
      <c r="B312" s="168" t="s">
        <v>772</v>
      </c>
      <c r="C312" s="168">
        <v>118410</v>
      </c>
      <c r="D312" s="171">
        <v>44041</v>
      </c>
      <c r="E312" s="172">
        <v>34.425699999999999</v>
      </c>
      <c r="F312" s="172">
        <v>12.0909</v>
      </c>
      <c r="G312" s="172">
        <v>-6.61</v>
      </c>
      <c r="H312" s="172">
        <v>-1.7110000000000001</v>
      </c>
      <c r="I312" s="172">
        <v>-1.2717000000000001</v>
      </c>
      <c r="J312" s="172">
        <v>10.774900000000001</v>
      </c>
      <c r="K312" s="172">
        <v>19.572299999999998</v>
      </c>
      <c r="L312" s="172">
        <v>14.120900000000001</v>
      </c>
      <c r="M312" s="172">
        <v>12.233599999999999</v>
      </c>
      <c r="N312" s="172">
        <v>12.350199999999999</v>
      </c>
      <c r="O312" s="172">
        <v>8.9045000000000005</v>
      </c>
      <c r="P312" s="172">
        <v>8.9465000000000003</v>
      </c>
      <c r="Q312" s="172">
        <v>9.1706000000000003</v>
      </c>
      <c r="R312" s="172">
        <v>11.285600000000001</v>
      </c>
    </row>
    <row r="313" spans="1:18" x14ac:dyDescent="0.3">
      <c r="A313" s="168" t="s">
        <v>737</v>
      </c>
      <c r="B313" s="168" t="s">
        <v>773</v>
      </c>
      <c r="C313" s="168">
        <v>108545</v>
      </c>
      <c r="D313" s="171">
        <v>44041</v>
      </c>
      <c r="E313" s="172">
        <v>33.334400000000002</v>
      </c>
      <c r="F313" s="172">
        <v>11.719900000000001</v>
      </c>
      <c r="G313" s="172">
        <v>-7.0011000000000001</v>
      </c>
      <c r="H313" s="172">
        <v>-2.0952000000000002</v>
      </c>
      <c r="I313" s="172">
        <v>-1.657</v>
      </c>
      <c r="J313" s="172">
        <v>10.3879</v>
      </c>
      <c r="K313" s="172">
        <v>19.167300000000001</v>
      </c>
      <c r="L313" s="172">
        <v>13.703200000000001</v>
      </c>
      <c r="M313" s="172">
        <v>11.8085</v>
      </c>
      <c r="N313" s="172">
        <v>11.913</v>
      </c>
      <c r="O313" s="172">
        <v>8.4686000000000003</v>
      </c>
      <c r="P313" s="172">
        <v>8.4937000000000005</v>
      </c>
      <c r="Q313" s="172">
        <v>7.8742000000000001</v>
      </c>
      <c r="R313" s="172">
        <v>10.864000000000001</v>
      </c>
    </row>
    <row r="314" spans="1:18" x14ac:dyDescent="0.3">
      <c r="A314" s="168" t="s">
        <v>737</v>
      </c>
      <c r="B314" s="168" t="s">
        <v>774</v>
      </c>
      <c r="C314" s="168">
        <v>118486</v>
      </c>
      <c r="D314" s="171">
        <v>44041</v>
      </c>
      <c r="E314" s="172">
        <v>23.634399999999999</v>
      </c>
      <c r="F314" s="172">
        <v>-16.671500000000002</v>
      </c>
      <c r="G314" s="172">
        <v>3.7393000000000001</v>
      </c>
      <c r="H314" s="172">
        <v>5.3887999999999998</v>
      </c>
      <c r="I314" s="172">
        <v>26.6</v>
      </c>
      <c r="J314" s="172">
        <v>23.3797</v>
      </c>
      <c r="K314" s="172">
        <v>21.384799999999998</v>
      </c>
      <c r="L314" s="172">
        <v>2.5958000000000001</v>
      </c>
      <c r="M314" s="172">
        <v>5.0023999999999997</v>
      </c>
      <c r="N314" s="172">
        <v>7.1662999999999997</v>
      </c>
      <c r="O314" s="172">
        <v>6.0505000000000004</v>
      </c>
      <c r="P314" s="172">
        <v>7.5284000000000004</v>
      </c>
      <c r="Q314" s="172">
        <v>8.7867999999999995</v>
      </c>
      <c r="R314" s="172">
        <v>6.1756000000000002</v>
      </c>
    </row>
    <row r="315" spans="1:18" x14ac:dyDescent="0.3">
      <c r="A315" s="168" t="s">
        <v>737</v>
      </c>
      <c r="B315" s="168" t="s">
        <v>775</v>
      </c>
      <c r="C315" s="168">
        <v>112327</v>
      </c>
      <c r="D315" s="171">
        <v>44041</v>
      </c>
      <c r="E315" s="172">
        <v>22.718299999999999</v>
      </c>
      <c r="F315" s="172">
        <v>-17.1829</v>
      </c>
      <c r="G315" s="172">
        <v>3.1181999999999999</v>
      </c>
      <c r="H315" s="172">
        <v>4.7553999999999998</v>
      </c>
      <c r="I315" s="172">
        <v>25.938700000000001</v>
      </c>
      <c r="J315" s="172">
        <v>22.710899999999999</v>
      </c>
      <c r="K315" s="172">
        <v>20.6998</v>
      </c>
      <c r="L315" s="172">
        <v>1.9188000000000001</v>
      </c>
      <c r="M315" s="172">
        <v>4.2893999999999997</v>
      </c>
      <c r="N315" s="172">
        <v>6.4196999999999997</v>
      </c>
      <c r="O315" s="172">
        <v>5.2676999999999996</v>
      </c>
      <c r="P315" s="172">
        <v>6.8304</v>
      </c>
      <c r="Q315" s="172">
        <v>8.1539999999999999</v>
      </c>
      <c r="R315" s="172">
        <v>5.3658999999999999</v>
      </c>
    </row>
    <row r="316" spans="1:18" x14ac:dyDescent="0.3">
      <c r="A316" s="168" t="s">
        <v>737</v>
      </c>
      <c r="B316" s="168" t="s">
        <v>776</v>
      </c>
      <c r="C316" s="168">
        <v>118489</v>
      </c>
      <c r="D316" s="171">
        <v>44041</v>
      </c>
      <c r="E316" s="172">
        <v>23.901900000000001</v>
      </c>
      <c r="F316" s="172">
        <v>-38.594200000000001</v>
      </c>
      <c r="G316" s="172">
        <v>4.7981999999999996</v>
      </c>
      <c r="H316" s="172">
        <v>5.7218999999999998</v>
      </c>
      <c r="I316" s="172">
        <v>44.994</v>
      </c>
      <c r="J316" s="172">
        <v>37.009399999999999</v>
      </c>
      <c r="K316" s="172">
        <v>31.017700000000001</v>
      </c>
      <c r="L316" s="172">
        <v>-5.9063999999999997</v>
      </c>
      <c r="M316" s="172">
        <v>0.35930000000000001</v>
      </c>
      <c r="N316" s="172">
        <v>4.2545999999999999</v>
      </c>
      <c r="O316" s="172">
        <v>3.8386999999999998</v>
      </c>
      <c r="P316" s="172">
        <v>6.4082999999999997</v>
      </c>
      <c r="Q316" s="172">
        <v>8.2667000000000002</v>
      </c>
      <c r="R316" s="172">
        <v>2.7155999999999998</v>
      </c>
    </row>
    <row r="317" spans="1:18" x14ac:dyDescent="0.3">
      <c r="A317" s="168" t="s">
        <v>737</v>
      </c>
      <c r="B317" s="168" t="s">
        <v>777</v>
      </c>
      <c r="C317" s="168">
        <v>112329</v>
      </c>
      <c r="D317" s="171">
        <v>44041</v>
      </c>
      <c r="E317" s="172">
        <v>23.042100000000001</v>
      </c>
      <c r="F317" s="172">
        <v>-39.242400000000004</v>
      </c>
      <c r="G317" s="172">
        <v>4.0891999999999999</v>
      </c>
      <c r="H317" s="172">
        <v>5.0286</v>
      </c>
      <c r="I317" s="172">
        <v>44.290100000000002</v>
      </c>
      <c r="J317" s="172">
        <v>36.2911</v>
      </c>
      <c r="K317" s="172">
        <v>30.271799999999999</v>
      </c>
      <c r="L317" s="172">
        <v>-6.5762999999999998</v>
      </c>
      <c r="M317" s="172">
        <v>-0.3322</v>
      </c>
      <c r="N317" s="172">
        <v>3.5373000000000001</v>
      </c>
      <c r="O317" s="172">
        <v>3.1505999999999998</v>
      </c>
      <c r="P317" s="172">
        <v>5.7705000000000002</v>
      </c>
      <c r="Q317" s="172">
        <v>8.3003</v>
      </c>
      <c r="R317" s="172">
        <v>1.9994000000000001</v>
      </c>
    </row>
    <row r="318" spans="1:18" x14ac:dyDescent="0.3">
      <c r="A318" s="168" t="s">
        <v>737</v>
      </c>
      <c r="B318" s="168" t="s">
        <v>778</v>
      </c>
      <c r="C318" s="168">
        <v>102574</v>
      </c>
      <c r="D318" s="171">
        <v>44041</v>
      </c>
      <c r="E318" s="172">
        <v>92.522000000000006</v>
      </c>
      <c r="F318" s="172">
        <v>-36.258000000000003</v>
      </c>
      <c r="G318" s="172">
        <v>-3.7852000000000001</v>
      </c>
      <c r="H318" s="172">
        <v>4.1173000000000002</v>
      </c>
      <c r="I318" s="172">
        <v>71.540000000000006</v>
      </c>
      <c r="J318" s="172">
        <v>56.487099999999998</v>
      </c>
      <c r="K318" s="172">
        <v>50.432600000000001</v>
      </c>
      <c r="L318" s="172">
        <v>7.9105999999999996</v>
      </c>
      <c r="M318" s="172">
        <v>11.3446</v>
      </c>
      <c r="N318" s="172">
        <v>12.262600000000001</v>
      </c>
      <c r="O318" s="172">
        <v>7.5519999999999996</v>
      </c>
      <c r="P318" s="172">
        <v>9.1004000000000005</v>
      </c>
      <c r="Q318" s="172">
        <v>14.937799999999999</v>
      </c>
      <c r="R318" s="172">
        <v>9.5267999999999997</v>
      </c>
    </row>
    <row r="319" spans="1:18" x14ac:dyDescent="0.3">
      <c r="A319" s="168" t="s">
        <v>737</v>
      </c>
      <c r="B319" s="168" t="s">
        <v>779</v>
      </c>
      <c r="C319" s="168">
        <v>119777</v>
      </c>
      <c r="D319" s="171">
        <v>44041</v>
      </c>
      <c r="E319" s="172">
        <v>95.984999999999999</v>
      </c>
      <c r="F319" s="172">
        <v>-36.089700000000001</v>
      </c>
      <c r="G319" s="172">
        <v>-3.4207999999999998</v>
      </c>
      <c r="H319" s="172">
        <v>4.5128000000000004</v>
      </c>
      <c r="I319" s="172">
        <v>71.984899999999996</v>
      </c>
      <c r="J319" s="172">
        <v>56.922400000000003</v>
      </c>
      <c r="K319" s="172">
        <v>50.905500000000004</v>
      </c>
      <c r="L319" s="172">
        <v>8.3348999999999993</v>
      </c>
      <c r="M319" s="172">
        <v>11.7859</v>
      </c>
      <c r="N319" s="172">
        <v>12.7136</v>
      </c>
      <c r="O319" s="172">
        <v>8.3733000000000004</v>
      </c>
      <c r="P319" s="172">
        <v>9.8558000000000003</v>
      </c>
      <c r="Q319" s="172">
        <v>12.568</v>
      </c>
      <c r="R319" s="172">
        <v>10.2255</v>
      </c>
    </row>
    <row r="320" spans="1:18" x14ac:dyDescent="0.3">
      <c r="A320" s="168" t="s">
        <v>737</v>
      </c>
      <c r="B320" s="168" t="s">
        <v>780</v>
      </c>
      <c r="C320" s="168">
        <v>117608</v>
      </c>
      <c r="D320" s="171">
        <v>44040</v>
      </c>
      <c r="E320" s="172">
        <v>20.388300000000001</v>
      </c>
      <c r="F320" s="172">
        <v>203.42490000000001</v>
      </c>
      <c r="G320" s="172">
        <v>80.367400000000004</v>
      </c>
      <c r="H320" s="172">
        <v>71.003500000000003</v>
      </c>
      <c r="I320" s="172">
        <v>92.296999999999997</v>
      </c>
      <c r="J320" s="172">
        <v>47.736600000000003</v>
      </c>
      <c r="K320" s="172">
        <v>35.955500000000001</v>
      </c>
      <c r="L320" s="172">
        <v>9.9844000000000008</v>
      </c>
      <c r="M320" s="172">
        <v>10.166</v>
      </c>
      <c r="N320" s="172">
        <v>9.4672000000000001</v>
      </c>
      <c r="O320" s="172">
        <v>7.1459000000000001</v>
      </c>
      <c r="P320" s="172">
        <v>8.3910999999999998</v>
      </c>
      <c r="Q320" s="172">
        <v>9.2502999999999993</v>
      </c>
      <c r="R320" s="172">
        <v>8.1380999999999997</v>
      </c>
    </row>
    <row r="321" spans="1:18" x14ac:dyDescent="0.3">
      <c r="A321" s="168" t="s">
        <v>737</v>
      </c>
      <c r="B321" s="168" t="s">
        <v>1702</v>
      </c>
      <c r="C321" s="168">
        <v>141072</v>
      </c>
      <c r="D321" s="171">
        <v>44040</v>
      </c>
      <c r="E321" s="172">
        <v>20.2837</v>
      </c>
      <c r="F321" s="172">
        <v>203.20599999999999</v>
      </c>
      <c r="G321" s="172">
        <v>80.144599999999997</v>
      </c>
      <c r="H321" s="172">
        <v>70.767200000000003</v>
      </c>
      <c r="I321" s="172">
        <v>92.0458</v>
      </c>
      <c r="J321" s="172">
        <v>47.492600000000003</v>
      </c>
      <c r="K321" s="172">
        <v>35.692799999999998</v>
      </c>
      <c r="L321" s="172">
        <v>9.7357999999999993</v>
      </c>
      <c r="M321" s="172">
        <v>9.9093999999999998</v>
      </c>
      <c r="N321" s="172">
        <v>9.2080000000000002</v>
      </c>
      <c r="O321" s="172">
        <v>6.9752000000000001</v>
      </c>
      <c r="P321" s="172">
        <v>8.2433999999999994</v>
      </c>
      <c r="Q321" s="172">
        <v>9.1166</v>
      </c>
      <c r="R321" s="172">
        <v>7.9173</v>
      </c>
    </row>
    <row r="322" spans="1:18" x14ac:dyDescent="0.3">
      <c r="A322" s="173" t="s">
        <v>27</v>
      </c>
      <c r="B322" s="168"/>
      <c r="C322" s="168"/>
      <c r="D322" s="168"/>
      <c r="E322" s="168"/>
      <c r="F322" s="174">
        <v>18.61200454545455</v>
      </c>
      <c r="G322" s="174">
        <v>6.2217340909090915</v>
      </c>
      <c r="H322" s="174">
        <v>11.261440909090908</v>
      </c>
      <c r="I322" s="174">
        <v>36.17356136363636</v>
      </c>
      <c r="J322" s="174">
        <v>35.169193181818173</v>
      </c>
      <c r="K322" s="174">
        <v>29.863911363636376</v>
      </c>
      <c r="L322" s="174">
        <v>-2.3734818181818174</v>
      </c>
      <c r="M322" s="174">
        <v>-0.16977368421052597</v>
      </c>
      <c r="N322" s="174">
        <v>2.5112052631578945</v>
      </c>
      <c r="O322" s="174">
        <v>3.9268157894736841</v>
      </c>
      <c r="P322" s="174">
        <v>6.3838552631578924</v>
      </c>
      <c r="Q322" s="174">
        <v>9.0818499999999958</v>
      </c>
      <c r="R322" s="174">
        <v>3.6550947368421052</v>
      </c>
    </row>
    <row r="323" spans="1:18" x14ac:dyDescent="0.3">
      <c r="A323" s="173" t="s">
        <v>409</v>
      </c>
      <c r="B323" s="168"/>
      <c r="C323" s="168"/>
      <c r="D323" s="168"/>
      <c r="E323" s="168"/>
      <c r="F323" s="174">
        <v>12.095600000000001</v>
      </c>
      <c r="G323" s="174">
        <v>-2.3365</v>
      </c>
      <c r="H323" s="174">
        <v>1.9156</v>
      </c>
      <c r="I323" s="174">
        <v>28.133949999999999</v>
      </c>
      <c r="J323" s="174">
        <v>36.019500000000001</v>
      </c>
      <c r="K323" s="174">
        <v>27.6509</v>
      </c>
      <c r="L323" s="174">
        <v>2.9149500000000002</v>
      </c>
      <c r="M323" s="174">
        <v>4.83005</v>
      </c>
      <c r="N323" s="174">
        <v>6.7929999999999993</v>
      </c>
      <c r="O323" s="174">
        <v>5.3253500000000003</v>
      </c>
      <c r="P323" s="174">
        <v>7.0752000000000006</v>
      </c>
      <c r="Q323" s="174">
        <v>8.4246499999999997</v>
      </c>
      <c r="R323" s="174">
        <v>5.4863499999999998</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44041</v>
      </c>
      <c r="E326" s="172">
        <v>156.19</v>
      </c>
      <c r="F326" s="172">
        <v>-0.53490000000000004</v>
      </c>
      <c r="G326" s="172">
        <v>-7.6799999999999993E-2</v>
      </c>
      <c r="H326" s="172">
        <v>0.23749999999999999</v>
      </c>
      <c r="I326" s="172">
        <v>4.0156999999999998</v>
      </c>
      <c r="J326" s="172">
        <v>6.8403999999999998</v>
      </c>
      <c r="K326" s="172">
        <v>17.004999999999999</v>
      </c>
      <c r="L326" s="172">
        <v>-7.9557000000000002</v>
      </c>
      <c r="M326" s="172">
        <v>-1.2267999999999999</v>
      </c>
      <c r="N326" s="172">
        <v>4.5518000000000001</v>
      </c>
      <c r="O326" s="172">
        <v>-3.1703999999999999</v>
      </c>
      <c r="P326" s="172">
        <v>1.9728000000000001</v>
      </c>
      <c r="Q326" s="172">
        <v>17.0307</v>
      </c>
      <c r="R326" s="172">
        <v>-4.4607999999999999</v>
      </c>
    </row>
    <row r="327" spans="1:18" x14ac:dyDescent="0.3">
      <c r="A327" s="168" t="s">
        <v>782</v>
      </c>
      <c r="B327" s="168" t="s">
        <v>784</v>
      </c>
      <c r="C327" s="168">
        <v>119507</v>
      </c>
      <c r="D327" s="171">
        <v>44041</v>
      </c>
      <c r="E327" s="172">
        <v>165.31</v>
      </c>
      <c r="F327" s="172">
        <v>-0.52949999999999997</v>
      </c>
      <c r="G327" s="172">
        <v>-6.0499999999999998E-2</v>
      </c>
      <c r="H327" s="172">
        <v>0.25469999999999998</v>
      </c>
      <c r="I327" s="172">
        <v>4.0536000000000003</v>
      </c>
      <c r="J327" s="172">
        <v>6.9067999999999996</v>
      </c>
      <c r="K327" s="172">
        <v>17.232800000000001</v>
      </c>
      <c r="L327" s="172">
        <v>-7.5758000000000001</v>
      </c>
      <c r="M327" s="172">
        <v>-0.70879999999999999</v>
      </c>
      <c r="N327" s="172">
        <v>5.226</v>
      </c>
      <c r="O327" s="172">
        <v>-2.4836999999999998</v>
      </c>
      <c r="P327" s="172">
        <v>2.74</v>
      </c>
      <c r="Q327" s="172">
        <v>7.5136000000000003</v>
      </c>
      <c r="R327" s="172">
        <v>-3.8201999999999998</v>
      </c>
    </row>
    <row r="328" spans="1:18" x14ac:dyDescent="0.3">
      <c r="A328" s="168" t="s">
        <v>782</v>
      </c>
      <c r="B328" s="168" t="s">
        <v>785</v>
      </c>
      <c r="C328" s="168">
        <v>129310</v>
      </c>
      <c r="D328" s="171">
        <v>44041</v>
      </c>
      <c r="E328" s="172">
        <v>14.57</v>
      </c>
      <c r="F328" s="172">
        <v>-0.1371</v>
      </c>
      <c r="G328" s="172">
        <v>0.13750000000000001</v>
      </c>
      <c r="H328" s="172">
        <v>6.8699999999999997E-2</v>
      </c>
      <c r="I328" s="172">
        <v>3.6273</v>
      </c>
      <c r="J328" s="172">
        <v>7.5277000000000003</v>
      </c>
      <c r="K328" s="172">
        <v>20.016500000000001</v>
      </c>
      <c r="L328" s="172">
        <v>-10.393599999999999</v>
      </c>
      <c r="M328" s="172">
        <v>-6.7817999999999996</v>
      </c>
      <c r="N328" s="172">
        <v>-6.9009999999999998</v>
      </c>
      <c r="O328" s="172">
        <v>-5.4082999999999997</v>
      </c>
      <c r="P328" s="172">
        <v>3.6783000000000001</v>
      </c>
      <c r="Q328" s="172">
        <v>6.2500999999999998</v>
      </c>
      <c r="R328" s="172">
        <v>-7.7706999999999997</v>
      </c>
    </row>
    <row r="329" spans="1:18" x14ac:dyDescent="0.3">
      <c r="A329" s="168" t="s">
        <v>782</v>
      </c>
      <c r="B329" s="168" t="s">
        <v>786</v>
      </c>
      <c r="C329" s="168">
        <v>129312</v>
      </c>
      <c r="D329" s="171">
        <v>44041</v>
      </c>
      <c r="E329" s="172">
        <v>15.25</v>
      </c>
      <c r="F329" s="172">
        <v>-0.1963</v>
      </c>
      <c r="G329" s="172">
        <v>0.1313</v>
      </c>
      <c r="H329" s="172">
        <v>6.5600000000000006E-2</v>
      </c>
      <c r="I329" s="172">
        <v>3.6709999999999998</v>
      </c>
      <c r="J329" s="172">
        <v>7.6216999999999997</v>
      </c>
      <c r="K329" s="172">
        <v>20.2681</v>
      </c>
      <c r="L329" s="172">
        <v>-10.029500000000001</v>
      </c>
      <c r="M329" s="172">
        <v>-6.2691999999999997</v>
      </c>
      <c r="N329" s="172">
        <v>-6.2115999999999998</v>
      </c>
      <c r="O329" s="172">
        <v>-4.6387</v>
      </c>
      <c r="P329" s="172">
        <v>4.4394</v>
      </c>
      <c r="Q329" s="172">
        <v>7.0336999999999996</v>
      </c>
      <c r="R329" s="172">
        <v>-7.0456000000000003</v>
      </c>
    </row>
    <row r="330" spans="1:18" x14ac:dyDescent="0.3">
      <c r="A330" s="168" t="s">
        <v>782</v>
      </c>
      <c r="B330" s="168" t="s">
        <v>787</v>
      </c>
      <c r="C330" s="168">
        <v>145750</v>
      </c>
      <c r="D330" s="171">
        <v>44041</v>
      </c>
      <c r="E330" s="172">
        <v>11.24</v>
      </c>
      <c r="F330" s="172">
        <v>8.8999999999999996E-2</v>
      </c>
      <c r="G330" s="172">
        <v>0.98829999999999996</v>
      </c>
      <c r="H330" s="172">
        <v>1.1700999999999999</v>
      </c>
      <c r="I330" s="172">
        <v>5.2434000000000003</v>
      </c>
      <c r="J330" s="172">
        <v>7.2519</v>
      </c>
      <c r="K330" s="172">
        <v>15.876300000000001</v>
      </c>
      <c r="L330" s="172">
        <v>-2.4306000000000001</v>
      </c>
      <c r="M330" s="172">
        <v>3.0247000000000002</v>
      </c>
      <c r="N330" s="172">
        <v>13.0785</v>
      </c>
      <c r="O330" s="172"/>
      <c r="P330" s="172"/>
      <c r="Q330" s="172">
        <v>7.5525000000000002</v>
      </c>
      <c r="R330" s="172"/>
    </row>
    <row r="331" spans="1:18" x14ac:dyDescent="0.3">
      <c r="A331" s="168" t="s">
        <v>782</v>
      </c>
      <c r="B331" s="168" t="s">
        <v>788</v>
      </c>
      <c r="C331" s="168">
        <v>145747</v>
      </c>
      <c r="D331" s="171">
        <v>44041</v>
      </c>
      <c r="E331" s="172">
        <v>10.95</v>
      </c>
      <c r="F331" s="172">
        <v>9.1399999999999995E-2</v>
      </c>
      <c r="G331" s="172">
        <v>0.92169999999999996</v>
      </c>
      <c r="H331" s="172">
        <v>1.2015</v>
      </c>
      <c r="I331" s="172">
        <v>5.2885</v>
      </c>
      <c r="J331" s="172">
        <v>7.1429</v>
      </c>
      <c r="K331" s="172">
        <v>15.5063</v>
      </c>
      <c r="L331" s="172">
        <v>-3.0973000000000002</v>
      </c>
      <c r="M331" s="172">
        <v>1.9553</v>
      </c>
      <c r="N331" s="172">
        <v>11.393700000000001</v>
      </c>
      <c r="O331" s="172"/>
      <c r="P331" s="172"/>
      <c r="Q331" s="172">
        <v>5.8155999999999999</v>
      </c>
      <c r="R331" s="172"/>
    </row>
    <row r="332" spans="1:18" x14ac:dyDescent="0.3">
      <c r="A332" s="168" t="s">
        <v>782</v>
      </c>
      <c r="B332" s="168" t="s">
        <v>789</v>
      </c>
      <c r="C332" s="168">
        <v>102807</v>
      </c>
      <c r="D332" s="171">
        <v>44041</v>
      </c>
      <c r="E332" s="172">
        <v>53.5</v>
      </c>
      <c r="F332" s="172">
        <v>-0.61299999999999999</v>
      </c>
      <c r="G332" s="172">
        <v>0.56389999999999996</v>
      </c>
      <c r="H332" s="172">
        <v>1.1725000000000001</v>
      </c>
      <c r="I332" s="172">
        <v>4.2275</v>
      </c>
      <c r="J332" s="172">
        <v>7</v>
      </c>
      <c r="K332" s="172">
        <v>14.023899999999999</v>
      </c>
      <c r="L332" s="172">
        <v>-5.0744999999999996</v>
      </c>
      <c r="M332" s="172">
        <v>-0.37240000000000001</v>
      </c>
      <c r="N332" s="172">
        <v>8.1900999999999993</v>
      </c>
      <c r="O332" s="172">
        <v>4.0810000000000004</v>
      </c>
      <c r="P332" s="172">
        <v>8.0807000000000002</v>
      </c>
      <c r="Q332" s="172">
        <v>11.2004</v>
      </c>
      <c r="R332" s="172">
        <v>0.1119</v>
      </c>
    </row>
    <row r="333" spans="1:18" x14ac:dyDescent="0.3">
      <c r="A333" s="168" t="s">
        <v>782</v>
      </c>
      <c r="B333" s="168" t="s">
        <v>790</v>
      </c>
      <c r="C333" s="168">
        <v>119438</v>
      </c>
      <c r="D333" s="171">
        <v>44041</v>
      </c>
      <c r="E333" s="172">
        <v>55.67</v>
      </c>
      <c r="F333" s="172">
        <v>-0.62480000000000002</v>
      </c>
      <c r="G333" s="172">
        <v>0.56000000000000005</v>
      </c>
      <c r="H333" s="172">
        <v>1.1814</v>
      </c>
      <c r="I333" s="172">
        <v>4.2508999999999997</v>
      </c>
      <c r="J333" s="172">
        <v>7.0370999999999997</v>
      </c>
      <c r="K333" s="172">
        <v>14.1715</v>
      </c>
      <c r="L333" s="172">
        <v>-4.8376000000000001</v>
      </c>
      <c r="M333" s="172">
        <v>3.5900000000000001E-2</v>
      </c>
      <c r="N333" s="172">
        <v>8.7729999999999997</v>
      </c>
      <c r="O333" s="172">
        <v>4.6943999999999999</v>
      </c>
      <c r="P333" s="172">
        <v>8.6273</v>
      </c>
      <c r="Q333" s="172">
        <v>10.3131</v>
      </c>
      <c r="R333" s="172">
        <v>0.78739999999999999</v>
      </c>
    </row>
    <row r="334" spans="1:18" x14ac:dyDescent="0.3">
      <c r="A334" s="168" t="s">
        <v>782</v>
      </c>
      <c r="B334" s="168" t="s">
        <v>791</v>
      </c>
      <c r="C334" s="168">
        <v>103678</v>
      </c>
      <c r="D334" s="171">
        <v>44041</v>
      </c>
      <c r="E334" s="172">
        <v>43.197000000000003</v>
      </c>
      <c r="F334" s="172">
        <v>0.22159999999999999</v>
      </c>
      <c r="G334" s="172">
        <v>0.6109</v>
      </c>
      <c r="H334" s="172">
        <v>0.5887</v>
      </c>
      <c r="I334" s="172">
        <v>4.0332999999999997</v>
      </c>
      <c r="J334" s="172">
        <v>5.1021999999999998</v>
      </c>
      <c r="K334" s="172">
        <v>17.9331</v>
      </c>
      <c r="L334" s="172">
        <v>-9.4600000000000009</v>
      </c>
      <c r="M334" s="172">
        <v>-5.7115999999999998</v>
      </c>
      <c r="N334" s="172">
        <v>-3.6587999999999998</v>
      </c>
      <c r="O334" s="172">
        <v>-0.80730000000000002</v>
      </c>
      <c r="P334" s="172">
        <v>5.0688000000000004</v>
      </c>
      <c r="Q334" s="172">
        <v>10.847099999999999</v>
      </c>
      <c r="R334" s="172">
        <v>-5.2491000000000003</v>
      </c>
    </row>
    <row r="335" spans="1:18" x14ac:dyDescent="0.3">
      <c r="A335" s="168" t="s">
        <v>782</v>
      </c>
      <c r="B335" s="168" t="s">
        <v>792</v>
      </c>
      <c r="C335" s="168">
        <v>118527</v>
      </c>
      <c r="D335" s="171">
        <v>44041</v>
      </c>
      <c r="E335" s="172">
        <v>45.428800000000003</v>
      </c>
      <c r="F335" s="172">
        <v>0.2248</v>
      </c>
      <c r="G335" s="172">
        <v>0.62749999999999995</v>
      </c>
      <c r="H335" s="172">
        <v>0.61150000000000004</v>
      </c>
      <c r="I335" s="172">
        <v>4.0804</v>
      </c>
      <c r="J335" s="172">
        <v>5.2041000000000004</v>
      </c>
      <c r="K335" s="172">
        <v>18.295500000000001</v>
      </c>
      <c r="L335" s="172">
        <v>-8.9042999999999992</v>
      </c>
      <c r="M335" s="172">
        <v>-4.9199000000000002</v>
      </c>
      <c r="N335" s="172">
        <v>-2.6806000000000001</v>
      </c>
      <c r="O335" s="172">
        <v>-3.4299999999999997E-2</v>
      </c>
      <c r="P335" s="172">
        <v>5.8419999999999996</v>
      </c>
      <c r="Q335" s="172">
        <v>9.1646000000000001</v>
      </c>
      <c r="R335" s="172">
        <v>-4.4825999999999997</v>
      </c>
    </row>
    <row r="336" spans="1:18" x14ac:dyDescent="0.3">
      <c r="A336" s="168" t="s">
        <v>782</v>
      </c>
      <c r="B336" s="168" t="s">
        <v>793</v>
      </c>
      <c r="C336" s="168">
        <v>120749</v>
      </c>
      <c r="D336" s="171">
        <v>44041</v>
      </c>
      <c r="E336" s="172">
        <v>68.677499999999995</v>
      </c>
      <c r="F336" s="172">
        <v>-0.26300000000000001</v>
      </c>
      <c r="G336" s="172">
        <v>0.80859999999999999</v>
      </c>
      <c r="H336" s="172">
        <v>1.4444999999999999</v>
      </c>
      <c r="I336" s="172">
        <v>5.4546999999999999</v>
      </c>
      <c r="J336" s="172">
        <v>8.8028999999999993</v>
      </c>
      <c r="K336" s="172">
        <v>18.949300000000001</v>
      </c>
      <c r="L336" s="172">
        <v>-2.1038000000000001</v>
      </c>
      <c r="M336" s="172">
        <v>-0.64449999999999996</v>
      </c>
      <c r="N336" s="172">
        <v>6.3037000000000001</v>
      </c>
      <c r="O336" s="172">
        <v>4.4912000000000001</v>
      </c>
      <c r="P336" s="172">
        <v>6.9626999999999999</v>
      </c>
      <c r="Q336" s="172">
        <v>9.3853000000000009</v>
      </c>
      <c r="R336" s="172">
        <v>1.4819</v>
      </c>
    </row>
    <row r="337" spans="1:18" x14ac:dyDescent="0.3">
      <c r="A337" s="168" t="s">
        <v>782</v>
      </c>
      <c r="B337" s="168" t="s">
        <v>794</v>
      </c>
      <c r="C337" s="168">
        <v>103026</v>
      </c>
      <c r="D337" s="171">
        <v>44041</v>
      </c>
      <c r="E337" s="172">
        <v>65.5548</v>
      </c>
      <c r="F337" s="172">
        <v>-0.26529999999999998</v>
      </c>
      <c r="G337" s="172">
        <v>0.80030000000000001</v>
      </c>
      <c r="H337" s="172">
        <v>1.4333</v>
      </c>
      <c r="I337" s="172">
        <v>5.4314</v>
      </c>
      <c r="J337" s="172">
        <v>8.7531999999999996</v>
      </c>
      <c r="K337" s="172">
        <v>18.787700000000001</v>
      </c>
      <c r="L337" s="172">
        <v>-2.3693</v>
      </c>
      <c r="M337" s="172">
        <v>-1.0467</v>
      </c>
      <c r="N337" s="172">
        <v>5.7274000000000003</v>
      </c>
      <c r="O337" s="172">
        <v>3.8633000000000002</v>
      </c>
      <c r="P337" s="172">
        <v>6.3061999999999996</v>
      </c>
      <c r="Q337" s="172">
        <v>13.1228</v>
      </c>
      <c r="R337" s="172">
        <v>0.8871</v>
      </c>
    </row>
    <row r="338" spans="1:18" x14ac:dyDescent="0.3">
      <c r="A338" s="173" t="s">
        <v>27</v>
      </c>
      <c r="B338" s="168"/>
      <c r="C338" s="168"/>
      <c r="D338" s="168"/>
      <c r="E338" s="168"/>
      <c r="F338" s="174">
        <v>-0.21142499999999997</v>
      </c>
      <c r="G338" s="174">
        <v>0.50105833333333338</v>
      </c>
      <c r="H338" s="174">
        <v>0.78583333333333327</v>
      </c>
      <c r="I338" s="174">
        <v>4.4481416666666656</v>
      </c>
      <c r="J338" s="174">
        <v>7.0992416666666669</v>
      </c>
      <c r="K338" s="174">
        <v>17.338833333333334</v>
      </c>
      <c r="L338" s="174">
        <v>-6.1859999999999999</v>
      </c>
      <c r="M338" s="174">
        <v>-1.888816666666667</v>
      </c>
      <c r="N338" s="174">
        <v>3.6493500000000001</v>
      </c>
      <c r="O338" s="174">
        <v>5.8719999999999974E-2</v>
      </c>
      <c r="P338" s="174">
        <v>5.3718199999999996</v>
      </c>
      <c r="Q338" s="174">
        <v>9.6024583333333347</v>
      </c>
      <c r="R338" s="174">
        <v>-2.9560699999999995</v>
      </c>
    </row>
    <row r="339" spans="1:18" x14ac:dyDescent="0.3">
      <c r="A339" s="173" t="s">
        <v>409</v>
      </c>
      <c r="B339" s="168"/>
      <c r="C339" s="168"/>
      <c r="D339" s="168"/>
      <c r="E339" s="168"/>
      <c r="F339" s="174">
        <v>-0.22965000000000002</v>
      </c>
      <c r="G339" s="174">
        <v>0.58739999999999992</v>
      </c>
      <c r="H339" s="174">
        <v>0.89080000000000004</v>
      </c>
      <c r="I339" s="174">
        <v>4.15395</v>
      </c>
      <c r="J339" s="174">
        <v>7.09</v>
      </c>
      <c r="K339" s="174">
        <v>17.58295</v>
      </c>
      <c r="L339" s="174">
        <v>-6.3251499999999998</v>
      </c>
      <c r="M339" s="174">
        <v>-0.87775000000000003</v>
      </c>
      <c r="N339" s="174">
        <v>5.4767000000000001</v>
      </c>
      <c r="O339" s="174">
        <v>-0.42080000000000001</v>
      </c>
      <c r="P339" s="174">
        <v>5.4554</v>
      </c>
      <c r="Q339" s="174">
        <v>9.2749500000000005</v>
      </c>
      <c r="R339" s="174">
        <v>-4.1404999999999994</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44041</v>
      </c>
      <c r="E342" s="172">
        <v>34.651600000000002</v>
      </c>
      <c r="F342" s="172">
        <v>24.453900000000001</v>
      </c>
      <c r="G342" s="172">
        <v>-0.27389999999999998</v>
      </c>
      <c r="H342" s="172">
        <v>3.7797000000000001</v>
      </c>
      <c r="I342" s="172">
        <v>1.1592</v>
      </c>
      <c r="J342" s="172">
        <v>27.037199999999999</v>
      </c>
      <c r="K342" s="172">
        <v>26.396100000000001</v>
      </c>
      <c r="L342" s="172">
        <v>11.753</v>
      </c>
      <c r="M342" s="172">
        <v>3.762</v>
      </c>
      <c r="N342" s="172">
        <v>1.6596</v>
      </c>
      <c r="O342" s="172">
        <v>3.6674000000000002</v>
      </c>
      <c r="P342" s="172">
        <v>6.5885999999999996</v>
      </c>
      <c r="Q342" s="172">
        <v>7.9314999999999998</v>
      </c>
      <c r="R342" s="172">
        <v>5.5587</v>
      </c>
    </row>
    <row r="343" spans="1:18" x14ac:dyDescent="0.3">
      <c r="A343" s="168" t="s">
        <v>358</v>
      </c>
      <c r="B343" s="168" t="s">
        <v>82</v>
      </c>
      <c r="C343" s="168">
        <v>111848</v>
      </c>
      <c r="D343" s="171">
        <v>44041</v>
      </c>
      <c r="E343" s="172">
        <v>22.992799999999999</v>
      </c>
      <c r="F343" s="172">
        <v>23.827300000000001</v>
      </c>
      <c r="G343" s="172">
        <v>-0.88890000000000002</v>
      </c>
      <c r="H343" s="172">
        <v>3.1768000000000001</v>
      </c>
      <c r="I343" s="172">
        <v>0.57840000000000003</v>
      </c>
      <c r="J343" s="172">
        <v>26.448799999999999</v>
      </c>
      <c r="K343" s="172">
        <v>25.798200000000001</v>
      </c>
      <c r="L343" s="172">
        <v>11.163500000000001</v>
      </c>
      <c r="M343" s="172">
        <v>3.1806999999999999</v>
      </c>
      <c r="N343" s="172">
        <v>1.0821000000000001</v>
      </c>
      <c r="O343" s="172">
        <v>3.1032999999999999</v>
      </c>
      <c r="P343" s="172">
        <v>5.9516999999999998</v>
      </c>
      <c r="Q343" s="172">
        <v>7.6357999999999997</v>
      </c>
      <c r="R343" s="172">
        <v>4.9591000000000003</v>
      </c>
    </row>
    <row r="344" spans="1:18" x14ac:dyDescent="0.3">
      <c r="A344" s="168" t="s">
        <v>358</v>
      </c>
      <c r="B344" s="168" t="s">
        <v>83</v>
      </c>
      <c r="C344" s="168">
        <v>102767</v>
      </c>
      <c r="D344" s="171">
        <v>44041</v>
      </c>
      <c r="E344" s="172">
        <v>33.240600000000001</v>
      </c>
      <c r="F344" s="172">
        <v>23.7334</v>
      </c>
      <c r="G344" s="172">
        <v>-0.87829999999999997</v>
      </c>
      <c r="H344" s="172">
        <v>3.1705999999999999</v>
      </c>
      <c r="I344" s="172">
        <v>0.58050000000000002</v>
      </c>
      <c r="J344" s="172">
        <v>26.447500000000002</v>
      </c>
      <c r="K344" s="172">
        <v>25.800999999999998</v>
      </c>
      <c r="L344" s="172">
        <v>11.1732</v>
      </c>
      <c r="M344" s="172">
        <v>3.1871</v>
      </c>
      <c r="N344" s="172">
        <v>1.0867</v>
      </c>
      <c r="O344" s="172">
        <v>3.1052</v>
      </c>
      <c r="P344" s="172">
        <v>5.9527000000000001</v>
      </c>
      <c r="Q344" s="172">
        <v>7.8747999999999996</v>
      </c>
      <c r="R344" s="172">
        <v>4.9621000000000004</v>
      </c>
    </row>
    <row r="345" spans="1:18" x14ac:dyDescent="0.3">
      <c r="A345" s="168" t="s">
        <v>358</v>
      </c>
      <c r="B345" s="168" t="s">
        <v>54</v>
      </c>
      <c r="C345" s="168">
        <v>147808</v>
      </c>
      <c r="D345" s="171">
        <v>44041</v>
      </c>
      <c r="E345" s="172">
        <v>1.4522999999999999</v>
      </c>
      <c r="F345" s="172">
        <v>0</v>
      </c>
      <c r="G345" s="172">
        <v>0</v>
      </c>
      <c r="H345" s="172">
        <v>0</v>
      </c>
      <c r="I345" s="172">
        <v>0</v>
      </c>
      <c r="J345" s="172">
        <v>0</v>
      </c>
      <c r="K345" s="172">
        <v>0</v>
      </c>
      <c r="L345" s="172">
        <v>-50.509300000000003</v>
      </c>
      <c r="M345" s="172"/>
      <c r="N345" s="172"/>
      <c r="O345" s="172"/>
      <c r="P345" s="172"/>
      <c r="Q345" s="172">
        <v>-35.376100000000001</v>
      </c>
      <c r="R345" s="172"/>
    </row>
    <row r="346" spans="1:18" x14ac:dyDescent="0.3">
      <c r="A346" s="168" t="s">
        <v>358</v>
      </c>
      <c r="B346" s="168" t="s">
        <v>84</v>
      </c>
      <c r="C346" s="168">
        <v>147807</v>
      </c>
      <c r="D346" s="171">
        <v>44041</v>
      </c>
      <c r="E346" s="172">
        <v>0.96740000000000004</v>
      </c>
      <c r="F346" s="172">
        <v>0</v>
      </c>
      <c r="G346" s="172">
        <v>0</v>
      </c>
      <c r="H346" s="172">
        <v>0</v>
      </c>
      <c r="I346" s="172">
        <v>0</v>
      </c>
      <c r="J346" s="172">
        <v>0</v>
      </c>
      <c r="K346" s="172">
        <v>0</v>
      </c>
      <c r="L346" s="172">
        <v>-50.501899999999999</v>
      </c>
      <c r="M346" s="172"/>
      <c r="N346" s="172"/>
      <c r="O346" s="172"/>
      <c r="P346" s="172"/>
      <c r="Q346" s="172">
        <v>-35.368899999999996</v>
      </c>
      <c r="R346" s="172"/>
    </row>
    <row r="347" spans="1:18" x14ac:dyDescent="0.3">
      <c r="A347" s="168" t="s">
        <v>358</v>
      </c>
      <c r="B347" s="168" t="s">
        <v>85</v>
      </c>
      <c r="C347" s="168">
        <v>147804</v>
      </c>
      <c r="D347" s="171">
        <v>44041</v>
      </c>
      <c r="E347" s="172">
        <v>1.3985000000000001</v>
      </c>
      <c r="F347" s="172">
        <v>0</v>
      </c>
      <c r="G347" s="172">
        <v>0</v>
      </c>
      <c r="H347" s="172">
        <v>0</v>
      </c>
      <c r="I347" s="172">
        <v>0</v>
      </c>
      <c r="J347" s="172">
        <v>0</v>
      </c>
      <c r="K347" s="172">
        <v>0</v>
      </c>
      <c r="L347" s="172">
        <v>-50.502200000000002</v>
      </c>
      <c r="M347" s="172"/>
      <c r="N347" s="172"/>
      <c r="O347" s="172"/>
      <c r="P347" s="172"/>
      <c r="Q347" s="172">
        <v>-35.372</v>
      </c>
      <c r="R347" s="172"/>
    </row>
    <row r="348" spans="1:18" x14ac:dyDescent="0.3">
      <c r="A348" s="168" t="s">
        <v>358</v>
      </c>
      <c r="B348" s="168" t="s">
        <v>55</v>
      </c>
      <c r="C348" s="168">
        <v>120451</v>
      </c>
      <c r="D348" s="171">
        <v>44041</v>
      </c>
      <c r="E348" s="172">
        <v>24.301300000000001</v>
      </c>
      <c r="F348" s="172">
        <v>13.222200000000001</v>
      </c>
      <c r="G348" s="172">
        <v>-7.2023999999999999</v>
      </c>
      <c r="H348" s="172">
        <v>-5.0160999999999998</v>
      </c>
      <c r="I348" s="172">
        <v>-5.9726999999999997</v>
      </c>
      <c r="J348" s="172">
        <v>18.3154</v>
      </c>
      <c r="K348" s="172">
        <v>24.438199999999998</v>
      </c>
      <c r="L348" s="172">
        <v>18.582899999999999</v>
      </c>
      <c r="M348" s="172">
        <v>16.189800000000002</v>
      </c>
      <c r="N348" s="172">
        <v>13.824999999999999</v>
      </c>
      <c r="O348" s="172">
        <v>9.6425000000000001</v>
      </c>
      <c r="P348" s="172">
        <v>10.2623</v>
      </c>
      <c r="Q348" s="172">
        <v>10.183199999999999</v>
      </c>
      <c r="R348" s="172">
        <v>13.429399999999999</v>
      </c>
    </row>
    <row r="349" spans="1:18" x14ac:dyDescent="0.3">
      <c r="A349" s="168" t="s">
        <v>358</v>
      </c>
      <c r="B349" s="168" t="s">
        <v>86</v>
      </c>
      <c r="C349" s="168">
        <v>115068</v>
      </c>
      <c r="D349" s="171">
        <v>44041</v>
      </c>
      <c r="E349" s="172">
        <v>22.526</v>
      </c>
      <c r="F349" s="172">
        <v>12.805300000000001</v>
      </c>
      <c r="G349" s="172">
        <v>-7.6077000000000004</v>
      </c>
      <c r="H349" s="172">
        <v>-5.4340999999999999</v>
      </c>
      <c r="I349" s="172">
        <v>-6.3846999999999996</v>
      </c>
      <c r="J349" s="172">
        <v>17.9053</v>
      </c>
      <c r="K349" s="172">
        <v>24.000800000000002</v>
      </c>
      <c r="L349" s="172">
        <v>18.1252</v>
      </c>
      <c r="M349" s="172">
        <v>15.6774</v>
      </c>
      <c r="N349" s="172">
        <v>13.2155</v>
      </c>
      <c r="O349" s="172">
        <v>8.8317999999999994</v>
      </c>
      <c r="P349" s="172">
        <v>9.3340999999999994</v>
      </c>
      <c r="Q349" s="172">
        <v>9.1626999999999992</v>
      </c>
      <c r="R349" s="172">
        <v>12.672700000000001</v>
      </c>
    </row>
    <row r="350" spans="1:18" x14ac:dyDescent="0.3">
      <c r="A350" s="168" t="s">
        <v>358</v>
      </c>
      <c r="B350" s="168" t="s">
        <v>87</v>
      </c>
      <c r="C350" s="168">
        <v>117631</v>
      </c>
      <c r="D350" s="171">
        <v>44041</v>
      </c>
      <c r="E350" s="172">
        <v>17.575099999999999</v>
      </c>
      <c r="F350" s="172">
        <v>30.762599999999999</v>
      </c>
      <c r="G350" s="172">
        <v>-3.6118000000000001</v>
      </c>
      <c r="H350" s="172">
        <v>0</v>
      </c>
      <c r="I350" s="172">
        <v>-0.3856</v>
      </c>
      <c r="J350" s="172">
        <v>11.481299999999999</v>
      </c>
      <c r="K350" s="172">
        <v>5.04</v>
      </c>
      <c r="L350" s="172">
        <v>10.121700000000001</v>
      </c>
      <c r="M350" s="172">
        <v>8.4754000000000005</v>
      </c>
      <c r="N350" s="172">
        <v>7.0160999999999998</v>
      </c>
      <c r="O350" s="172">
        <v>3.1179000000000001</v>
      </c>
      <c r="P350" s="172">
        <v>5.9108000000000001</v>
      </c>
      <c r="Q350" s="172">
        <v>7.2237</v>
      </c>
      <c r="R350" s="172">
        <v>3.3308</v>
      </c>
    </row>
    <row r="351" spans="1:18" x14ac:dyDescent="0.3">
      <c r="A351" s="168" t="s">
        <v>358</v>
      </c>
      <c r="B351" s="168" t="s">
        <v>56</v>
      </c>
      <c r="C351" s="168">
        <v>119337</v>
      </c>
      <c r="D351" s="171">
        <v>44041</v>
      </c>
      <c r="E351" s="172">
        <v>18.527100000000001</v>
      </c>
      <c r="F351" s="172">
        <v>30.956600000000002</v>
      </c>
      <c r="G351" s="172">
        <v>-3.3081999999999998</v>
      </c>
      <c r="H351" s="172">
        <v>0.30959999999999999</v>
      </c>
      <c r="I351" s="172">
        <v>-7.0400000000000004E-2</v>
      </c>
      <c r="J351" s="172">
        <v>11.8026</v>
      </c>
      <c r="K351" s="172">
        <v>5.3818000000000001</v>
      </c>
      <c r="L351" s="172">
        <v>10.481400000000001</v>
      </c>
      <c r="M351" s="172">
        <v>8.8615999999999993</v>
      </c>
      <c r="N351" s="172">
        <v>7.4317000000000002</v>
      </c>
      <c r="O351" s="172">
        <v>3.5941999999999998</v>
      </c>
      <c r="P351" s="172">
        <v>6.4798999999999998</v>
      </c>
      <c r="Q351" s="172">
        <v>7.7401999999999997</v>
      </c>
      <c r="R351" s="172">
        <v>3.774</v>
      </c>
    </row>
    <row r="352" spans="1:18" x14ac:dyDescent="0.3">
      <c r="A352" s="168" t="s">
        <v>358</v>
      </c>
      <c r="B352" s="168" t="s">
        <v>88</v>
      </c>
      <c r="C352" s="168">
        <v>117957</v>
      </c>
      <c r="D352" s="171">
        <v>44041</v>
      </c>
      <c r="E352" s="172">
        <v>35.585099999999997</v>
      </c>
      <c r="F352" s="172">
        <v>24.633700000000001</v>
      </c>
      <c r="G352" s="172">
        <v>-4.2439999999999998</v>
      </c>
      <c r="H352" s="172">
        <v>-1.1133999999999999</v>
      </c>
      <c r="I352" s="172">
        <v>-1.018</v>
      </c>
      <c r="J352" s="172">
        <v>9.7361000000000004</v>
      </c>
      <c r="K352" s="172">
        <v>9.3673999999999999</v>
      </c>
      <c r="L352" s="172">
        <v>13.1287</v>
      </c>
      <c r="M352" s="172">
        <v>10.9039</v>
      </c>
      <c r="N352" s="172">
        <v>8.9713999999999992</v>
      </c>
      <c r="O352" s="172">
        <v>6.3962000000000003</v>
      </c>
      <c r="P352" s="172">
        <v>7.9518000000000004</v>
      </c>
      <c r="Q352" s="172">
        <v>8.3338000000000001</v>
      </c>
      <c r="R352" s="172">
        <v>9.2457999999999991</v>
      </c>
    </row>
    <row r="353" spans="1:18" x14ac:dyDescent="0.3">
      <c r="A353" s="168" t="s">
        <v>358</v>
      </c>
      <c r="B353" s="168" t="s">
        <v>57</v>
      </c>
      <c r="C353" s="168">
        <v>119992</v>
      </c>
      <c r="D353" s="171">
        <v>44041</v>
      </c>
      <c r="E353" s="172">
        <v>37.6111</v>
      </c>
      <c r="F353" s="172">
        <v>25.638100000000001</v>
      </c>
      <c r="G353" s="172">
        <v>-3.2399</v>
      </c>
      <c r="H353" s="172">
        <v>-0.1109</v>
      </c>
      <c r="I353" s="172">
        <v>-2.0799999999999999E-2</v>
      </c>
      <c r="J353" s="172">
        <v>10.7432</v>
      </c>
      <c r="K353" s="172">
        <v>10.393700000000001</v>
      </c>
      <c r="L353" s="172">
        <v>13.9619</v>
      </c>
      <c r="M353" s="172">
        <v>11.6724</v>
      </c>
      <c r="N353" s="172">
        <v>9.8749000000000002</v>
      </c>
      <c r="O353" s="172">
        <v>7.3952</v>
      </c>
      <c r="P353" s="172">
        <v>8.8957999999999995</v>
      </c>
      <c r="Q353" s="172">
        <v>9.2879000000000005</v>
      </c>
      <c r="R353" s="172">
        <v>10.273899999999999</v>
      </c>
    </row>
    <row r="354" spans="1:18" x14ac:dyDescent="0.3">
      <c r="A354" s="168" t="s">
        <v>358</v>
      </c>
      <c r="B354" s="168" t="s">
        <v>404</v>
      </c>
      <c r="C354" s="168">
        <v>113526</v>
      </c>
      <c r="D354" s="171">
        <v>44041</v>
      </c>
      <c r="E354" s="172">
        <v>24.7349</v>
      </c>
      <c r="F354" s="172">
        <v>25.103300000000001</v>
      </c>
      <c r="G354" s="172">
        <v>-3.8052000000000001</v>
      </c>
      <c r="H354" s="172">
        <v>-0.67449999999999999</v>
      </c>
      <c r="I354" s="172">
        <v>-0.5796</v>
      </c>
      <c r="J354" s="172">
        <v>10.177899999999999</v>
      </c>
      <c r="K354" s="172">
        <v>9.8181999999999992</v>
      </c>
      <c r="L354" s="172">
        <v>13.3688</v>
      </c>
      <c r="M354" s="172">
        <v>11.103</v>
      </c>
      <c r="N354" s="172">
        <v>9.3371999999999993</v>
      </c>
      <c r="O354" s="172">
        <v>6.9370000000000003</v>
      </c>
      <c r="P354" s="172">
        <v>8.4692000000000007</v>
      </c>
      <c r="Q354" s="172">
        <v>8.2209000000000003</v>
      </c>
      <c r="R354" s="172">
        <v>9.7751000000000001</v>
      </c>
    </row>
    <row r="355" spans="1:18" x14ac:dyDescent="0.3">
      <c r="A355" s="168" t="s">
        <v>358</v>
      </c>
      <c r="B355" s="168" t="s">
        <v>58</v>
      </c>
      <c r="C355" s="168">
        <v>118284</v>
      </c>
      <c r="D355" s="171">
        <v>44041</v>
      </c>
      <c r="E355" s="172">
        <v>24.7608</v>
      </c>
      <c r="F355" s="172">
        <v>27.2913</v>
      </c>
      <c r="G355" s="172">
        <v>-4.0663</v>
      </c>
      <c r="H355" s="172">
        <v>-4.2099999999999999E-2</v>
      </c>
      <c r="I355" s="172">
        <v>1.9072</v>
      </c>
      <c r="J355" s="172">
        <v>12.7456</v>
      </c>
      <c r="K355" s="172">
        <v>14.839600000000001</v>
      </c>
      <c r="L355" s="172">
        <v>15.702199999999999</v>
      </c>
      <c r="M355" s="172">
        <v>12.196</v>
      </c>
      <c r="N355" s="172">
        <v>9.9459999999999997</v>
      </c>
      <c r="O355" s="172">
        <v>7.3140999999999998</v>
      </c>
      <c r="P355" s="172">
        <v>8.9837000000000007</v>
      </c>
      <c r="Q355" s="172">
        <v>9.3645999999999994</v>
      </c>
      <c r="R355" s="172">
        <v>10.888400000000001</v>
      </c>
    </row>
    <row r="356" spans="1:18" x14ac:dyDescent="0.3">
      <c r="A356" s="168" t="s">
        <v>358</v>
      </c>
      <c r="B356" s="168" t="s">
        <v>89</v>
      </c>
      <c r="C356" s="168">
        <v>111962</v>
      </c>
      <c r="D356" s="171">
        <v>44041</v>
      </c>
      <c r="E356" s="172">
        <v>23.654900000000001</v>
      </c>
      <c r="F356" s="172">
        <v>26.404699999999998</v>
      </c>
      <c r="G356" s="172">
        <v>-4.9343000000000004</v>
      </c>
      <c r="H356" s="172">
        <v>-0.92559999999999998</v>
      </c>
      <c r="I356" s="172">
        <v>1.0144</v>
      </c>
      <c r="J356" s="172">
        <v>11.877800000000001</v>
      </c>
      <c r="K356" s="172">
        <v>13.956300000000001</v>
      </c>
      <c r="L356" s="172">
        <v>14.8431</v>
      </c>
      <c r="M356" s="172">
        <v>11.3081</v>
      </c>
      <c r="N356" s="172">
        <v>9.0493000000000006</v>
      </c>
      <c r="O356" s="172">
        <v>6.4913999999999996</v>
      </c>
      <c r="P356" s="172">
        <v>8.2133000000000003</v>
      </c>
      <c r="Q356" s="172">
        <v>8.0089000000000006</v>
      </c>
      <c r="R356" s="172">
        <v>9.9602000000000004</v>
      </c>
    </row>
    <row r="357" spans="1:18" x14ac:dyDescent="0.3">
      <c r="A357" s="168" t="s">
        <v>358</v>
      </c>
      <c r="B357" s="168" t="s">
        <v>59</v>
      </c>
      <c r="C357" s="168">
        <v>119239</v>
      </c>
      <c r="D357" s="171">
        <v>44041</v>
      </c>
      <c r="E357" s="172">
        <v>2665.6900999999998</v>
      </c>
      <c r="F357" s="172">
        <v>24.596</v>
      </c>
      <c r="G357" s="172">
        <v>-6.6646000000000001</v>
      </c>
      <c r="H357" s="172">
        <v>2.2921999999999998</v>
      </c>
      <c r="I357" s="172">
        <v>3.6785999999999999</v>
      </c>
      <c r="J357" s="172">
        <v>15.6767</v>
      </c>
      <c r="K357" s="172">
        <v>15.8789</v>
      </c>
      <c r="L357" s="172">
        <v>20.292899999999999</v>
      </c>
      <c r="M357" s="172">
        <v>15.8889</v>
      </c>
      <c r="N357" s="172">
        <v>15.526999999999999</v>
      </c>
      <c r="O357" s="172">
        <v>9.0358000000000001</v>
      </c>
      <c r="P357" s="172">
        <v>9.4570000000000007</v>
      </c>
      <c r="Q357" s="172">
        <v>9.5630000000000006</v>
      </c>
      <c r="R357" s="172">
        <v>13.7707</v>
      </c>
    </row>
    <row r="358" spans="1:18" x14ac:dyDescent="0.3">
      <c r="A358" s="168" t="s">
        <v>358</v>
      </c>
      <c r="B358" s="168" t="s">
        <v>90</v>
      </c>
      <c r="C358" s="168">
        <v>105669</v>
      </c>
      <c r="D358" s="171">
        <v>44041</v>
      </c>
      <c r="E358" s="172">
        <v>2582.4600999999998</v>
      </c>
      <c r="F358" s="172">
        <v>23.985299999999999</v>
      </c>
      <c r="G358" s="172">
        <v>-7.2739000000000003</v>
      </c>
      <c r="H358" s="172">
        <v>1.6819</v>
      </c>
      <c r="I358" s="172">
        <v>3.0676999999999999</v>
      </c>
      <c r="J358" s="172">
        <v>15.0589</v>
      </c>
      <c r="K358" s="172">
        <v>15.245200000000001</v>
      </c>
      <c r="L358" s="172">
        <v>19.593399999999999</v>
      </c>
      <c r="M358" s="172">
        <v>15.1685</v>
      </c>
      <c r="N358" s="172">
        <v>14.7944</v>
      </c>
      <c r="O358" s="172">
        <v>8.4794</v>
      </c>
      <c r="P358" s="172">
        <v>8.9689999999999994</v>
      </c>
      <c r="Q358" s="172">
        <v>7.4329000000000001</v>
      </c>
      <c r="R358" s="172">
        <v>13.099399999999999</v>
      </c>
    </row>
    <row r="359" spans="1:18" x14ac:dyDescent="0.3">
      <c r="A359" s="168" t="s">
        <v>358</v>
      </c>
      <c r="B359" s="168" t="s">
        <v>60</v>
      </c>
      <c r="C359" s="168">
        <v>140237</v>
      </c>
      <c r="D359" s="171">
        <v>44041</v>
      </c>
      <c r="E359" s="172">
        <v>23.762699999999999</v>
      </c>
      <c r="F359" s="172">
        <v>15.3667</v>
      </c>
      <c r="G359" s="172">
        <v>4.4572000000000003</v>
      </c>
      <c r="H359" s="172">
        <v>4.8099999999999996</v>
      </c>
      <c r="I359" s="172">
        <v>-3.8235000000000001</v>
      </c>
      <c r="J359" s="172">
        <v>2.1387999999999998</v>
      </c>
      <c r="K359" s="172">
        <v>5.9457000000000004</v>
      </c>
      <c r="L359" s="172">
        <v>10.1815</v>
      </c>
      <c r="M359" s="172">
        <v>8.6885999999999992</v>
      </c>
      <c r="N359" s="172">
        <v>7.9996999999999998</v>
      </c>
      <c r="O359" s="172">
        <v>8.2584</v>
      </c>
      <c r="P359" s="172">
        <v>8.5188000000000006</v>
      </c>
      <c r="Q359" s="172">
        <v>8.6254000000000008</v>
      </c>
      <c r="R359" s="172">
        <v>12.0128</v>
      </c>
    </row>
    <row r="360" spans="1:18" x14ac:dyDescent="0.3">
      <c r="A360" s="168" t="s">
        <v>358</v>
      </c>
      <c r="B360" s="168" t="s">
        <v>405</v>
      </c>
      <c r="C360" s="168">
        <v>140230</v>
      </c>
      <c r="D360" s="171">
        <v>44041</v>
      </c>
      <c r="E360" s="172">
        <v>19.116299999999999</v>
      </c>
      <c r="F360" s="172">
        <v>14.708</v>
      </c>
      <c r="G360" s="172">
        <v>3.706</v>
      </c>
      <c r="H360" s="172">
        <v>4.0674000000000001</v>
      </c>
      <c r="I360" s="172">
        <v>-4.5608000000000004</v>
      </c>
      <c r="J360" s="172">
        <v>1.3891</v>
      </c>
      <c r="K360" s="172">
        <v>5.1858000000000004</v>
      </c>
      <c r="L360" s="172">
        <v>9.4001000000000001</v>
      </c>
      <c r="M360" s="172">
        <v>7.8967999999999998</v>
      </c>
      <c r="N360" s="172">
        <v>7.1585999999999999</v>
      </c>
      <c r="O360" s="172">
        <v>7.6516999999999999</v>
      </c>
      <c r="P360" s="172">
        <v>8.1432000000000002</v>
      </c>
      <c r="Q360" s="172">
        <v>5.5003000000000002</v>
      </c>
      <c r="R360" s="172">
        <v>11.192</v>
      </c>
    </row>
    <row r="361" spans="1:18" x14ac:dyDescent="0.3">
      <c r="A361" s="168" t="s">
        <v>358</v>
      </c>
      <c r="B361" s="168" t="s">
        <v>91</v>
      </c>
      <c r="C361" s="168">
        <v>140229</v>
      </c>
      <c r="D361" s="171">
        <v>44041</v>
      </c>
      <c r="E361" s="172">
        <v>22.335999999999999</v>
      </c>
      <c r="F361" s="172">
        <v>14.713100000000001</v>
      </c>
      <c r="G361" s="172">
        <v>3.6949999999999998</v>
      </c>
      <c r="H361" s="172">
        <v>4.0651999999999999</v>
      </c>
      <c r="I361" s="172">
        <v>-4.5675999999999997</v>
      </c>
      <c r="J361" s="172">
        <v>1.3906000000000001</v>
      </c>
      <c r="K361" s="172">
        <v>5.1840000000000002</v>
      </c>
      <c r="L361" s="172">
        <v>9.3995999999999995</v>
      </c>
      <c r="M361" s="172">
        <v>7.8968999999999996</v>
      </c>
      <c r="N361" s="172">
        <v>7.1584000000000003</v>
      </c>
      <c r="O361" s="172">
        <v>7.5548999999999999</v>
      </c>
      <c r="P361" s="172">
        <v>7.7191999999999998</v>
      </c>
      <c r="Q361" s="172">
        <v>6.8693999999999997</v>
      </c>
      <c r="R361" s="172">
        <v>11.191700000000001</v>
      </c>
    </row>
    <row r="362" spans="1:18" x14ac:dyDescent="0.3">
      <c r="A362" s="168" t="s">
        <v>358</v>
      </c>
      <c r="B362" s="168" t="s">
        <v>92</v>
      </c>
      <c r="C362" s="168">
        <v>100499</v>
      </c>
      <c r="D362" s="171">
        <v>44041</v>
      </c>
      <c r="E362" s="172">
        <v>66.509200000000007</v>
      </c>
      <c r="F362" s="172">
        <v>16.855799999999999</v>
      </c>
      <c r="G362" s="172">
        <v>8.7033000000000005</v>
      </c>
      <c r="H362" s="172">
        <v>7.9539999999999997</v>
      </c>
      <c r="I362" s="172">
        <v>-8.1125000000000007</v>
      </c>
      <c r="J362" s="172">
        <v>0.31290000000000001</v>
      </c>
      <c r="K362" s="172">
        <v>8.6636000000000006</v>
      </c>
      <c r="L362" s="172">
        <v>-1.7148000000000001</v>
      </c>
      <c r="M362" s="172">
        <v>-4.4127999999999998</v>
      </c>
      <c r="N362" s="172">
        <v>-2.0985</v>
      </c>
      <c r="O362" s="172">
        <v>4.2221000000000002</v>
      </c>
      <c r="P362" s="172">
        <v>6.5515999999999996</v>
      </c>
      <c r="Q362" s="172">
        <v>8.4278999999999993</v>
      </c>
      <c r="R362" s="172">
        <v>3.2900999999999998</v>
      </c>
    </row>
    <row r="363" spans="1:18" x14ac:dyDescent="0.3">
      <c r="A363" s="168" t="s">
        <v>358</v>
      </c>
      <c r="B363" s="168" t="s">
        <v>61</v>
      </c>
      <c r="C363" s="168">
        <v>118495</v>
      </c>
      <c r="D363" s="171">
        <v>44041</v>
      </c>
      <c r="E363" s="172">
        <v>70.745800000000003</v>
      </c>
      <c r="F363" s="172">
        <v>17.704999999999998</v>
      </c>
      <c r="G363" s="172">
        <v>9.5054999999999996</v>
      </c>
      <c r="H363" s="172">
        <v>8.7634000000000007</v>
      </c>
      <c r="I363" s="172">
        <v>-7.3129999999999997</v>
      </c>
      <c r="J363" s="172">
        <v>1.1136999999999999</v>
      </c>
      <c r="K363" s="172">
        <v>9.4824999999999999</v>
      </c>
      <c r="L363" s="172">
        <v>-0.90329999999999999</v>
      </c>
      <c r="M363" s="172">
        <v>-3.5905999999999998</v>
      </c>
      <c r="N363" s="172">
        <v>-1.2627999999999999</v>
      </c>
      <c r="O363" s="172">
        <v>5.1611000000000002</v>
      </c>
      <c r="P363" s="172">
        <v>7.5076999999999998</v>
      </c>
      <c r="Q363" s="172">
        <v>8.1841000000000008</v>
      </c>
      <c r="R363" s="172">
        <v>4.21</v>
      </c>
    </row>
    <row r="364" spans="1:18" x14ac:dyDescent="0.3">
      <c r="A364" s="168" t="s">
        <v>358</v>
      </c>
      <c r="B364" s="168" t="s">
        <v>365</v>
      </c>
      <c r="C364" s="168">
        <v>147981</v>
      </c>
      <c r="D364" s="171">
        <v>44029</v>
      </c>
      <c r="E364" s="172">
        <v>1.8665</v>
      </c>
      <c r="F364" s="172">
        <v>0</v>
      </c>
      <c r="G364" s="172">
        <v>0</v>
      </c>
      <c r="H364" s="172">
        <v>0</v>
      </c>
      <c r="I364" s="172"/>
      <c r="J364" s="172"/>
      <c r="K364" s="172"/>
      <c r="L364" s="172"/>
      <c r="M364" s="172"/>
      <c r="N364" s="172"/>
      <c r="O364" s="172"/>
      <c r="P364" s="172"/>
      <c r="Q364" s="172">
        <v>0</v>
      </c>
      <c r="R364" s="172"/>
    </row>
    <row r="365" spans="1:18" x14ac:dyDescent="0.3">
      <c r="A365" s="168" t="s">
        <v>358</v>
      </c>
      <c r="B365" s="168" t="s">
        <v>361</v>
      </c>
      <c r="C365" s="168">
        <v>147982</v>
      </c>
      <c r="D365" s="171">
        <v>44029</v>
      </c>
      <c r="E365" s="172">
        <v>0.33950000000000002</v>
      </c>
      <c r="F365" s="172">
        <v>0</v>
      </c>
      <c r="G365" s="172">
        <v>0</v>
      </c>
      <c r="H365" s="172">
        <v>0</v>
      </c>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44041</v>
      </c>
      <c r="E370" s="172">
        <v>66.3352</v>
      </c>
      <c r="F370" s="172">
        <v>0.71530000000000005</v>
      </c>
      <c r="G370" s="172">
        <v>-6.3441999999999998</v>
      </c>
      <c r="H370" s="172">
        <v>-3.472</v>
      </c>
      <c r="I370" s="172">
        <v>1.0772999999999999</v>
      </c>
      <c r="J370" s="172">
        <v>15.5816</v>
      </c>
      <c r="K370" s="172">
        <v>19.215900000000001</v>
      </c>
      <c r="L370" s="172">
        <v>10.8727</v>
      </c>
      <c r="M370" s="172">
        <v>9.7393999999999998</v>
      </c>
      <c r="N370" s="172">
        <v>9.0894999999999992</v>
      </c>
      <c r="O370" s="172">
        <v>4.1482000000000001</v>
      </c>
      <c r="P370" s="172">
        <v>6.5811000000000002</v>
      </c>
      <c r="Q370" s="172">
        <v>8.4715000000000007</v>
      </c>
      <c r="R370" s="172">
        <v>6.2946999999999997</v>
      </c>
    </row>
    <row r="371" spans="1:18" x14ac:dyDescent="0.3">
      <c r="A371" s="168" t="s">
        <v>358</v>
      </c>
      <c r="B371" s="168" t="s">
        <v>62</v>
      </c>
      <c r="C371" s="168">
        <v>119075</v>
      </c>
      <c r="D371" s="171">
        <v>44041</v>
      </c>
      <c r="E371" s="172">
        <v>70.162599999999998</v>
      </c>
      <c r="F371" s="172">
        <v>1.4046000000000001</v>
      </c>
      <c r="G371" s="172">
        <v>-5.7179000000000002</v>
      </c>
      <c r="H371" s="172">
        <v>-2.8521999999999998</v>
      </c>
      <c r="I371" s="172">
        <v>1.6918</v>
      </c>
      <c r="J371" s="172">
        <v>16.172499999999999</v>
      </c>
      <c r="K371" s="172">
        <v>19.842199999999998</v>
      </c>
      <c r="L371" s="172">
        <v>11.7178</v>
      </c>
      <c r="M371" s="172">
        <v>10.625</v>
      </c>
      <c r="N371" s="172">
        <v>9.9329000000000001</v>
      </c>
      <c r="O371" s="172">
        <v>4.8346</v>
      </c>
      <c r="P371" s="172">
        <v>7.3261000000000003</v>
      </c>
      <c r="Q371" s="172">
        <v>8.2523</v>
      </c>
      <c r="R371" s="172">
        <v>7.0148000000000001</v>
      </c>
    </row>
    <row r="372" spans="1:18" x14ac:dyDescent="0.3">
      <c r="A372" s="168" t="s">
        <v>358</v>
      </c>
      <c r="B372" s="168" t="s">
        <v>94</v>
      </c>
      <c r="C372" s="168"/>
      <c r="D372" s="171">
        <v>44041</v>
      </c>
      <c r="E372" s="172">
        <v>66.3352</v>
      </c>
      <c r="F372" s="172">
        <v>0.71530000000000005</v>
      </c>
      <c r="G372" s="172">
        <v>-6.3441999999999998</v>
      </c>
      <c r="H372" s="172">
        <v>-3.472</v>
      </c>
      <c r="I372" s="172">
        <v>1.0772999999999999</v>
      </c>
      <c r="J372" s="172">
        <v>15.5816</v>
      </c>
      <c r="K372" s="172">
        <v>19.215900000000001</v>
      </c>
      <c r="L372" s="172">
        <v>10.8727</v>
      </c>
      <c r="M372" s="172">
        <v>9.7393999999999998</v>
      </c>
      <c r="N372" s="172">
        <v>9.0894999999999992</v>
      </c>
      <c r="O372" s="172">
        <v>4.1482000000000001</v>
      </c>
      <c r="P372" s="172">
        <v>6.5811000000000002</v>
      </c>
      <c r="Q372" s="172">
        <v>8.4715000000000007</v>
      </c>
      <c r="R372" s="172">
        <v>6.2946999999999997</v>
      </c>
    </row>
    <row r="373" spans="1:18" x14ac:dyDescent="0.3">
      <c r="A373" s="168" t="s">
        <v>358</v>
      </c>
      <c r="B373" s="168" t="s">
        <v>95</v>
      </c>
      <c r="C373" s="168"/>
      <c r="D373" s="171">
        <v>44041</v>
      </c>
      <c r="E373" s="172">
        <v>66.3352</v>
      </c>
      <c r="F373" s="172">
        <v>0.71530000000000005</v>
      </c>
      <c r="G373" s="172">
        <v>-6.3441999999999998</v>
      </c>
      <c r="H373" s="172">
        <v>-3.472</v>
      </c>
      <c r="I373" s="172">
        <v>1.0772999999999999</v>
      </c>
      <c r="J373" s="172">
        <v>15.5816</v>
      </c>
      <c r="K373" s="172">
        <v>19.215900000000001</v>
      </c>
      <c r="L373" s="172">
        <v>10.8727</v>
      </c>
      <c r="M373" s="172">
        <v>9.7393999999999998</v>
      </c>
      <c r="N373" s="172">
        <v>9.0894999999999992</v>
      </c>
      <c r="O373" s="172">
        <v>4.1482000000000001</v>
      </c>
      <c r="P373" s="172">
        <v>6.5811000000000002</v>
      </c>
      <c r="Q373" s="172">
        <v>8.4715000000000007</v>
      </c>
      <c r="R373" s="172">
        <v>6.2946999999999997</v>
      </c>
    </row>
    <row r="374" spans="1:18" x14ac:dyDescent="0.3">
      <c r="A374" s="168" t="s">
        <v>358</v>
      </c>
      <c r="B374" s="168" t="s">
        <v>96</v>
      </c>
      <c r="C374" s="168">
        <v>106737</v>
      </c>
      <c r="D374" s="171">
        <v>44041</v>
      </c>
      <c r="E374" s="172">
        <v>27.8537</v>
      </c>
      <c r="F374" s="172">
        <v>23.209199999999999</v>
      </c>
      <c r="G374" s="172">
        <v>-7.4878999999999998</v>
      </c>
      <c r="H374" s="172">
        <v>-4.1151999999999997</v>
      </c>
      <c r="I374" s="172">
        <v>-4.056</v>
      </c>
      <c r="J374" s="172">
        <v>9.6507000000000005</v>
      </c>
      <c r="K374" s="172">
        <v>14.408799999999999</v>
      </c>
      <c r="L374" s="172">
        <v>12.6242</v>
      </c>
      <c r="M374" s="172">
        <v>10.0114</v>
      </c>
      <c r="N374" s="172">
        <v>8.6461000000000006</v>
      </c>
      <c r="O374" s="172">
        <v>6.6672000000000002</v>
      </c>
      <c r="P374" s="172">
        <v>7.5446</v>
      </c>
      <c r="Q374" s="172">
        <v>8.3153000000000006</v>
      </c>
      <c r="R374" s="172">
        <v>10.697800000000001</v>
      </c>
    </row>
    <row r="375" spans="1:18" x14ac:dyDescent="0.3">
      <c r="A375" s="168" t="s">
        <v>358</v>
      </c>
      <c r="B375" s="168" t="s">
        <v>63</v>
      </c>
      <c r="C375" s="168">
        <v>120048</v>
      </c>
      <c r="D375" s="171">
        <v>44041</v>
      </c>
      <c r="E375" s="172">
        <v>29.512599999999999</v>
      </c>
      <c r="F375" s="172">
        <v>23.885100000000001</v>
      </c>
      <c r="G375" s="172">
        <v>-6.7465000000000002</v>
      </c>
      <c r="H375" s="172">
        <v>-3.3548</v>
      </c>
      <c r="I375" s="172">
        <v>-3.2909000000000002</v>
      </c>
      <c r="J375" s="172">
        <v>10.4321</v>
      </c>
      <c r="K375" s="172">
        <v>15.2136</v>
      </c>
      <c r="L375" s="172">
        <v>13.4579</v>
      </c>
      <c r="M375" s="172">
        <v>10.852399999999999</v>
      </c>
      <c r="N375" s="172">
        <v>9.4945000000000004</v>
      </c>
      <c r="O375" s="172">
        <v>7.4798999999999998</v>
      </c>
      <c r="P375" s="172">
        <v>8.3574000000000002</v>
      </c>
      <c r="Q375" s="172">
        <v>8.3542000000000005</v>
      </c>
      <c r="R375" s="172">
        <v>11.5464</v>
      </c>
    </row>
    <row r="376" spans="1:18" x14ac:dyDescent="0.3">
      <c r="A376" s="168" t="s">
        <v>358</v>
      </c>
      <c r="B376" s="168" t="s">
        <v>408</v>
      </c>
      <c r="C376" s="168">
        <v>106736</v>
      </c>
      <c r="D376" s="171">
        <v>44041</v>
      </c>
      <c r="E376" s="172">
        <v>26.842300000000002</v>
      </c>
      <c r="F376" s="172">
        <v>22.995000000000001</v>
      </c>
      <c r="G376" s="172">
        <v>-7.7426000000000004</v>
      </c>
      <c r="H376" s="172">
        <v>-4.3670999999999998</v>
      </c>
      <c r="I376" s="172">
        <v>-4.3053999999999997</v>
      </c>
      <c r="J376" s="172">
        <v>9.4002999999999997</v>
      </c>
      <c r="K376" s="172">
        <v>14.153600000000001</v>
      </c>
      <c r="L376" s="172">
        <v>12.372</v>
      </c>
      <c r="M376" s="172">
        <v>9.7553999999999998</v>
      </c>
      <c r="N376" s="172">
        <v>8.3870000000000005</v>
      </c>
      <c r="O376" s="172">
        <v>6.4048999999999996</v>
      </c>
      <c r="P376" s="172">
        <v>7.2766000000000002</v>
      </c>
      <c r="Q376" s="172">
        <v>8.0032999999999994</v>
      </c>
      <c r="R376" s="172">
        <v>10.4274</v>
      </c>
    </row>
    <row r="377" spans="1:18" x14ac:dyDescent="0.3">
      <c r="A377" s="168" t="s">
        <v>358</v>
      </c>
      <c r="B377" s="168" t="s">
        <v>97</v>
      </c>
      <c r="C377" s="168">
        <v>112096</v>
      </c>
      <c r="D377" s="171">
        <v>44041</v>
      </c>
      <c r="E377" s="172">
        <v>27.0396</v>
      </c>
      <c r="F377" s="172">
        <v>28.099</v>
      </c>
      <c r="G377" s="172">
        <v>4.9978999999999996</v>
      </c>
      <c r="H377" s="172">
        <v>11.3636</v>
      </c>
      <c r="I377" s="172">
        <v>8.6969999999999992</v>
      </c>
      <c r="J377" s="172">
        <v>22.4922</v>
      </c>
      <c r="K377" s="172">
        <v>19.705300000000001</v>
      </c>
      <c r="L377" s="172">
        <v>15.909700000000001</v>
      </c>
      <c r="M377" s="172">
        <v>14.263400000000001</v>
      </c>
      <c r="N377" s="172">
        <v>12.3344</v>
      </c>
      <c r="O377" s="172">
        <v>8.1419999999999995</v>
      </c>
      <c r="P377" s="172">
        <v>9.8932000000000002</v>
      </c>
      <c r="Q377" s="172">
        <v>9.9083000000000006</v>
      </c>
      <c r="R377" s="172">
        <v>11.164999999999999</v>
      </c>
    </row>
    <row r="378" spans="1:18" x14ac:dyDescent="0.3">
      <c r="A378" s="168" t="s">
        <v>358</v>
      </c>
      <c r="B378" s="168" t="s">
        <v>64</v>
      </c>
      <c r="C378" s="168">
        <v>120603</v>
      </c>
      <c r="D378" s="171">
        <v>44041</v>
      </c>
      <c r="E378" s="172">
        <v>28.166699999999999</v>
      </c>
      <c r="F378" s="172">
        <v>28.920500000000001</v>
      </c>
      <c r="G378" s="172">
        <v>5.7321999999999997</v>
      </c>
      <c r="H378" s="172">
        <v>12.098000000000001</v>
      </c>
      <c r="I378" s="172">
        <v>9.4289000000000005</v>
      </c>
      <c r="J378" s="172">
        <v>23.224799999999998</v>
      </c>
      <c r="K378" s="172">
        <v>20.371200000000002</v>
      </c>
      <c r="L378" s="172">
        <v>16.5883</v>
      </c>
      <c r="M378" s="172">
        <v>14.974500000000001</v>
      </c>
      <c r="N378" s="172">
        <v>13.0649</v>
      </c>
      <c r="O378" s="172">
        <v>8.8939000000000004</v>
      </c>
      <c r="P378" s="172">
        <v>10.6508</v>
      </c>
      <c r="Q378" s="172">
        <v>11.288600000000001</v>
      </c>
      <c r="R378" s="172">
        <v>11.9156</v>
      </c>
    </row>
    <row r="379" spans="1:18" x14ac:dyDescent="0.3">
      <c r="A379" s="168" t="s">
        <v>358</v>
      </c>
      <c r="B379" s="168" t="s">
        <v>98</v>
      </c>
      <c r="C379" s="168">
        <v>116583</v>
      </c>
      <c r="D379" s="171">
        <v>44041</v>
      </c>
      <c r="E379" s="172">
        <v>16.727399999999999</v>
      </c>
      <c r="F379" s="172">
        <v>15.9359</v>
      </c>
      <c r="G379" s="172">
        <v>-2.7483</v>
      </c>
      <c r="H379" s="172">
        <v>6.9294000000000002</v>
      </c>
      <c r="I379" s="172">
        <v>6.7819000000000003</v>
      </c>
      <c r="J379" s="172">
        <v>20.930700000000002</v>
      </c>
      <c r="K379" s="172">
        <v>21.542100000000001</v>
      </c>
      <c r="L379" s="172">
        <v>12.421200000000001</v>
      </c>
      <c r="M379" s="172">
        <v>11.3582</v>
      </c>
      <c r="N379" s="172">
        <v>8.8406000000000002</v>
      </c>
      <c r="O379" s="172">
        <v>5.0019</v>
      </c>
      <c r="P379" s="172">
        <v>5.9024999999999999</v>
      </c>
      <c r="Q379" s="172">
        <v>6.2843</v>
      </c>
      <c r="R379" s="172">
        <v>8.1334</v>
      </c>
    </row>
    <row r="380" spans="1:18" x14ac:dyDescent="0.3">
      <c r="A380" s="168" t="s">
        <v>358</v>
      </c>
      <c r="B380" s="168" t="s">
        <v>65</v>
      </c>
      <c r="C380" s="168">
        <v>116811</v>
      </c>
      <c r="D380" s="171">
        <v>44041</v>
      </c>
      <c r="E380" s="172">
        <v>17.794599999999999</v>
      </c>
      <c r="F380" s="172">
        <v>16.622199999999999</v>
      </c>
      <c r="G380" s="172">
        <v>-1.9685999999999999</v>
      </c>
      <c r="H380" s="172">
        <v>7.718</v>
      </c>
      <c r="I380" s="172">
        <v>7.5673000000000004</v>
      </c>
      <c r="J380" s="172">
        <v>21.7272</v>
      </c>
      <c r="K380" s="172">
        <v>22.364699999999999</v>
      </c>
      <c r="L380" s="172">
        <v>13.25</v>
      </c>
      <c r="M380" s="172">
        <v>12.2057</v>
      </c>
      <c r="N380" s="172">
        <v>9.6960999999999995</v>
      </c>
      <c r="O380" s="172">
        <v>6.1731999999999996</v>
      </c>
      <c r="P380" s="172">
        <v>6.9997999999999996</v>
      </c>
      <c r="Q380" s="172">
        <v>6.7583000000000002</v>
      </c>
      <c r="R380" s="172">
        <v>9.1576000000000004</v>
      </c>
    </row>
    <row r="381" spans="1:18" x14ac:dyDescent="0.3">
      <c r="A381" s="168" t="s">
        <v>358</v>
      </c>
      <c r="B381" s="168" t="s">
        <v>66</v>
      </c>
      <c r="C381" s="168">
        <v>118416</v>
      </c>
      <c r="D381" s="171">
        <v>44041</v>
      </c>
      <c r="E381" s="172">
        <v>28.557099999999998</v>
      </c>
      <c r="F381" s="172">
        <v>40.177799999999998</v>
      </c>
      <c r="G381" s="172">
        <v>1.2784</v>
      </c>
      <c r="H381" s="172">
        <v>8.4311000000000007</v>
      </c>
      <c r="I381" s="172">
        <v>6.0119999999999996</v>
      </c>
      <c r="J381" s="172">
        <v>17.946100000000001</v>
      </c>
      <c r="K381" s="172">
        <v>19.3444</v>
      </c>
      <c r="L381" s="172">
        <v>21.1815</v>
      </c>
      <c r="M381" s="172">
        <v>16.386800000000001</v>
      </c>
      <c r="N381" s="172">
        <v>14.019399999999999</v>
      </c>
      <c r="O381" s="172">
        <v>9.6791</v>
      </c>
      <c r="P381" s="172">
        <v>10.4376</v>
      </c>
      <c r="Q381" s="172">
        <v>10.2262</v>
      </c>
      <c r="R381" s="172">
        <v>14.4551</v>
      </c>
    </row>
    <row r="382" spans="1:18" x14ac:dyDescent="0.3">
      <c r="A382" s="168" t="s">
        <v>358</v>
      </c>
      <c r="B382" s="168" t="s">
        <v>99</v>
      </c>
      <c r="C382" s="168">
        <v>111524</v>
      </c>
      <c r="D382" s="171">
        <v>44041</v>
      </c>
      <c r="E382" s="172">
        <v>26.812000000000001</v>
      </c>
      <c r="F382" s="172">
        <v>39.521299999999997</v>
      </c>
      <c r="G382" s="172">
        <v>0.51729999999999998</v>
      </c>
      <c r="H382" s="172">
        <v>7.6540999999999997</v>
      </c>
      <c r="I382" s="172">
        <v>5.2321999999999997</v>
      </c>
      <c r="J382" s="172">
        <v>17.1553</v>
      </c>
      <c r="K382" s="172">
        <v>18.537099999999999</v>
      </c>
      <c r="L382" s="172">
        <v>20.313600000000001</v>
      </c>
      <c r="M382" s="172">
        <v>15.511900000000001</v>
      </c>
      <c r="N382" s="172">
        <v>13.144</v>
      </c>
      <c r="O382" s="172">
        <v>8.8764000000000003</v>
      </c>
      <c r="P382" s="172">
        <v>9.5640999999999998</v>
      </c>
      <c r="Q382" s="172">
        <v>8.8219999999999992</v>
      </c>
      <c r="R382" s="172">
        <v>13.6206</v>
      </c>
    </row>
    <row r="383" spans="1:18" x14ac:dyDescent="0.3">
      <c r="A383" s="168" t="s">
        <v>358</v>
      </c>
      <c r="B383" s="168" t="s">
        <v>67</v>
      </c>
      <c r="C383" s="168">
        <v>122715</v>
      </c>
      <c r="D383" s="171">
        <v>44041</v>
      </c>
      <c r="E383" s="172">
        <v>16.910399999999999</v>
      </c>
      <c r="F383" s="172">
        <v>26.351900000000001</v>
      </c>
      <c r="G383" s="172">
        <v>-2.1147</v>
      </c>
      <c r="H383" s="172">
        <v>3.9807000000000001</v>
      </c>
      <c r="I383" s="172">
        <v>3.2416999999999998</v>
      </c>
      <c r="J383" s="172">
        <v>16.148</v>
      </c>
      <c r="K383" s="172">
        <v>11.8811</v>
      </c>
      <c r="L383" s="172">
        <v>8.6175999999999995</v>
      </c>
      <c r="M383" s="172">
        <v>8.3165999999999993</v>
      </c>
      <c r="N383" s="172">
        <v>8.4374000000000002</v>
      </c>
      <c r="O383" s="172">
        <v>7.0919999999999996</v>
      </c>
      <c r="P383" s="172">
        <v>7.93</v>
      </c>
      <c r="Q383" s="172">
        <v>7.6783000000000001</v>
      </c>
      <c r="R383" s="172">
        <v>8.2624999999999993</v>
      </c>
    </row>
    <row r="384" spans="1:18" x14ac:dyDescent="0.3">
      <c r="A384" s="168" t="s">
        <v>358</v>
      </c>
      <c r="B384" s="168" t="s">
        <v>100</v>
      </c>
      <c r="C384" s="168">
        <v>122612</v>
      </c>
      <c r="D384" s="171">
        <v>44041</v>
      </c>
      <c r="E384" s="172">
        <v>16.2532</v>
      </c>
      <c r="F384" s="172">
        <v>25.844000000000001</v>
      </c>
      <c r="G384" s="172">
        <v>-2.6939000000000002</v>
      </c>
      <c r="H384" s="172">
        <v>3.4028999999999998</v>
      </c>
      <c r="I384" s="172">
        <v>2.6173000000000002</v>
      </c>
      <c r="J384" s="172">
        <v>15.503299999999999</v>
      </c>
      <c r="K384" s="172">
        <v>11.2179</v>
      </c>
      <c r="L384" s="172">
        <v>7.9443000000000001</v>
      </c>
      <c r="M384" s="172">
        <v>7.6299000000000001</v>
      </c>
      <c r="N384" s="172">
        <v>7.7371999999999996</v>
      </c>
      <c r="O384" s="172">
        <v>6.4132999999999996</v>
      </c>
      <c r="P384" s="172">
        <v>7.3036000000000003</v>
      </c>
      <c r="Q384" s="172">
        <v>7.0789</v>
      </c>
      <c r="R384" s="172">
        <v>7.5628000000000002</v>
      </c>
    </row>
    <row r="385" spans="1:18" x14ac:dyDescent="0.3">
      <c r="A385" s="168" t="s">
        <v>358</v>
      </c>
      <c r="B385" s="168" t="s">
        <v>68</v>
      </c>
      <c r="C385" s="168">
        <v>145589</v>
      </c>
      <c r="D385" s="171">
        <v>44041</v>
      </c>
      <c r="E385" s="172">
        <v>1160.1202000000001</v>
      </c>
      <c r="F385" s="172">
        <v>3.3982000000000001</v>
      </c>
      <c r="G385" s="172">
        <v>-0.1479</v>
      </c>
      <c r="H385" s="172">
        <v>-4.2107000000000001</v>
      </c>
      <c r="I385" s="172">
        <v>-0.1701</v>
      </c>
      <c r="J385" s="172">
        <v>13.472</v>
      </c>
      <c r="K385" s="172">
        <v>7.7843999999999998</v>
      </c>
      <c r="L385" s="172">
        <v>8.2407000000000004</v>
      </c>
      <c r="M385" s="172">
        <v>7.4584999999999999</v>
      </c>
      <c r="N385" s="172">
        <v>7.7519</v>
      </c>
      <c r="O385" s="172"/>
      <c r="P385" s="172"/>
      <c r="Q385" s="172">
        <v>9.4067000000000007</v>
      </c>
      <c r="R385" s="172"/>
    </row>
    <row r="386" spans="1:18" x14ac:dyDescent="0.3">
      <c r="A386" s="168" t="s">
        <v>358</v>
      </c>
      <c r="B386" s="168" t="s">
        <v>101</v>
      </c>
      <c r="C386" s="168">
        <v>145590</v>
      </c>
      <c r="D386" s="171">
        <v>44041</v>
      </c>
      <c r="E386" s="172">
        <v>1150.2760000000001</v>
      </c>
      <c r="F386" s="172">
        <v>2.9956999999999998</v>
      </c>
      <c r="G386" s="172">
        <v>-0.64659999999999995</v>
      </c>
      <c r="H386" s="172">
        <v>-4.7164999999999999</v>
      </c>
      <c r="I386" s="172">
        <v>-0.68700000000000006</v>
      </c>
      <c r="J386" s="172">
        <v>12.946</v>
      </c>
      <c r="K386" s="172">
        <v>7.2523</v>
      </c>
      <c r="L386" s="172">
        <v>7.6966999999999999</v>
      </c>
      <c r="M386" s="172">
        <v>6.9080000000000004</v>
      </c>
      <c r="N386" s="172">
        <v>7.1909000000000001</v>
      </c>
      <c r="O386" s="172"/>
      <c r="P386" s="172"/>
      <c r="Q386" s="172">
        <v>8.8438999999999997</v>
      </c>
      <c r="R386" s="172"/>
    </row>
    <row r="387" spans="1:18" x14ac:dyDescent="0.3">
      <c r="A387" s="168" t="s">
        <v>358</v>
      </c>
      <c r="B387" s="168" t="s">
        <v>69</v>
      </c>
      <c r="C387" s="168">
        <v>120435</v>
      </c>
      <c r="D387" s="171">
        <v>44041</v>
      </c>
      <c r="E387" s="172">
        <v>32.981900000000003</v>
      </c>
      <c r="F387" s="172">
        <v>34.782499999999999</v>
      </c>
      <c r="G387" s="172">
        <v>-7.1421000000000001</v>
      </c>
      <c r="H387" s="172">
        <v>-6.1111000000000004</v>
      </c>
      <c r="I387" s="172">
        <v>-0.63219999999999998</v>
      </c>
      <c r="J387" s="172">
        <v>12.382899999999999</v>
      </c>
      <c r="K387" s="172">
        <v>16.042200000000001</v>
      </c>
      <c r="L387" s="172">
        <v>10.7515</v>
      </c>
      <c r="M387" s="172">
        <v>8.9300999999999995</v>
      </c>
      <c r="N387" s="172">
        <v>8.2492999999999999</v>
      </c>
      <c r="O387" s="172">
        <v>7.9242999999999997</v>
      </c>
      <c r="P387" s="172">
        <v>8.3480000000000008</v>
      </c>
      <c r="Q387" s="172">
        <v>8.609</v>
      </c>
      <c r="R387" s="172">
        <v>8.0066000000000006</v>
      </c>
    </row>
    <row r="388" spans="1:18" x14ac:dyDescent="0.3">
      <c r="A388" s="168" t="s">
        <v>358</v>
      </c>
      <c r="B388" s="168" t="s">
        <v>102</v>
      </c>
      <c r="C388" s="168">
        <v>101806</v>
      </c>
      <c r="D388" s="171">
        <v>44041</v>
      </c>
      <c r="E388" s="172">
        <v>31.670500000000001</v>
      </c>
      <c r="F388" s="172">
        <v>34.145699999999998</v>
      </c>
      <c r="G388" s="172">
        <v>-7.8745000000000003</v>
      </c>
      <c r="H388" s="172">
        <v>-6.8400999999999996</v>
      </c>
      <c r="I388" s="172">
        <v>-1.3575999999999999</v>
      </c>
      <c r="J388" s="172">
        <v>11.6469</v>
      </c>
      <c r="K388" s="172">
        <v>15.283799999999999</v>
      </c>
      <c r="L388" s="172">
        <v>10.0029</v>
      </c>
      <c r="M388" s="172">
        <v>8.2490000000000006</v>
      </c>
      <c r="N388" s="172">
        <v>7.5968999999999998</v>
      </c>
      <c r="O388" s="172">
        <v>7.3487</v>
      </c>
      <c r="P388" s="172">
        <v>7.7256999999999998</v>
      </c>
      <c r="Q388" s="172">
        <v>6.9710999999999999</v>
      </c>
      <c r="R388" s="172">
        <v>7.4122000000000003</v>
      </c>
    </row>
    <row r="389" spans="1:18" x14ac:dyDescent="0.3">
      <c r="A389" s="168" t="s">
        <v>358</v>
      </c>
      <c r="B389" s="168" t="s">
        <v>70</v>
      </c>
      <c r="C389" s="168">
        <v>119755</v>
      </c>
      <c r="D389" s="171">
        <v>44041</v>
      </c>
      <c r="E389" s="172">
        <v>29.651</v>
      </c>
      <c r="F389" s="172">
        <v>14.901</v>
      </c>
      <c r="G389" s="172">
        <v>-8.0908999999999995</v>
      </c>
      <c r="H389" s="172">
        <v>-2.7242999999999999</v>
      </c>
      <c r="I389" s="172">
        <v>-3.714</v>
      </c>
      <c r="J389" s="172">
        <v>16.1571</v>
      </c>
      <c r="K389" s="172">
        <v>23.186800000000002</v>
      </c>
      <c r="L389" s="172">
        <v>15.476900000000001</v>
      </c>
      <c r="M389" s="172">
        <v>13.222099999999999</v>
      </c>
      <c r="N389" s="172">
        <v>11.717599999999999</v>
      </c>
      <c r="O389" s="172">
        <v>9.8171999999999997</v>
      </c>
      <c r="P389" s="172">
        <v>10.579800000000001</v>
      </c>
      <c r="Q389" s="172">
        <v>10.2089</v>
      </c>
      <c r="R389" s="172">
        <v>12.8607</v>
      </c>
    </row>
    <row r="390" spans="1:18" x14ac:dyDescent="0.3">
      <c r="A390" s="168" t="s">
        <v>358</v>
      </c>
      <c r="B390" s="168" t="s">
        <v>103</v>
      </c>
      <c r="C390" s="168">
        <v>108511</v>
      </c>
      <c r="D390" s="171">
        <v>44041</v>
      </c>
      <c r="E390" s="172">
        <v>28.3017</v>
      </c>
      <c r="F390" s="172">
        <v>14.1919</v>
      </c>
      <c r="G390" s="172">
        <v>-8.7334999999999994</v>
      </c>
      <c r="H390" s="172">
        <v>-3.3694000000000002</v>
      </c>
      <c r="I390" s="172">
        <v>-4.3407999999999998</v>
      </c>
      <c r="J390" s="172">
        <v>15.5167</v>
      </c>
      <c r="K390" s="172">
        <v>22.514500000000002</v>
      </c>
      <c r="L390" s="172">
        <v>14.7857</v>
      </c>
      <c r="M390" s="172">
        <v>12.5153</v>
      </c>
      <c r="N390" s="172">
        <v>10.9931</v>
      </c>
      <c r="O390" s="172">
        <v>9.1483000000000008</v>
      </c>
      <c r="P390" s="172">
        <v>9.9</v>
      </c>
      <c r="Q390" s="172">
        <v>8.9161000000000001</v>
      </c>
      <c r="R390" s="172">
        <v>12.1396</v>
      </c>
    </row>
    <row r="391" spans="1:18" x14ac:dyDescent="0.3">
      <c r="A391" s="168" t="s">
        <v>358</v>
      </c>
      <c r="B391" s="168" t="s">
        <v>71</v>
      </c>
      <c r="C391" s="168">
        <v>119428</v>
      </c>
      <c r="D391" s="171">
        <v>44041</v>
      </c>
      <c r="E391" s="172">
        <v>24.229900000000001</v>
      </c>
      <c r="F391" s="172">
        <v>12.8089</v>
      </c>
      <c r="G391" s="172">
        <v>-11.761100000000001</v>
      </c>
      <c r="H391" s="172">
        <v>-4.7085999999999997</v>
      </c>
      <c r="I391" s="172">
        <v>-1.7635000000000001</v>
      </c>
      <c r="J391" s="172">
        <v>13.9621</v>
      </c>
      <c r="K391" s="172">
        <v>16.031099999999999</v>
      </c>
      <c r="L391" s="172">
        <v>15.3759</v>
      </c>
      <c r="M391" s="172">
        <v>12.6938</v>
      </c>
      <c r="N391" s="172">
        <v>11.2493</v>
      </c>
      <c r="O391" s="172">
        <v>8.8887</v>
      </c>
      <c r="P391" s="172">
        <v>9.7626000000000008</v>
      </c>
      <c r="Q391" s="172">
        <v>9.6349999999999998</v>
      </c>
      <c r="R391" s="172">
        <v>11.8392</v>
      </c>
    </row>
    <row r="392" spans="1:18" x14ac:dyDescent="0.3">
      <c r="A392" s="168" t="s">
        <v>358</v>
      </c>
      <c r="B392" s="168" t="s">
        <v>104</v>
      </c>
      <c r="C392" s="168">
        <v>118053</v>
      </c>
      <c r="D392" s="171">
        <v>44041</v>
      </c>
      <c r="E392" s="172">
        <v>23.0623</v>
      </c>
      <c r="F392" s="172">
        <v>12.1906</v>
      </c>
      <c r="G392" s="172">
        <v>-12.4186</v>
      </c>
      <c r="H392" s="172">
        <v>-5.3754999999999997</v>
      </c>
      <c r="I392" s="172">
        <v>-2.4169999999999998</v>
      </c>
      <c r="J392" s="172">
        <v>13.2957</v>
      </c>
      <c r="K392" s="172">
        <v>15.3451</v>
      </c>
      <c r="L392" s="172">
        <v>14.667</v>
      </c>
      <c r="M392" s="172">
        <v>11.9765</v>
      </c>
      <c r="N392" s="172">
        <v>10.4938</v>
      </c>
      <c r="O392" s="172">
        <v>8.0454000000000008</v>
      </c>
      <c r="P392" s="172">
        <v>8.9091000000000005</v>
      </c>
      <c r="Q392" s="172">
        <v>6.1852999999999998</v>
      </c>
      <c r="R392" s="172">
        <v>11.032299999999999</v>
      </c>
    </row>
    <row r="393" spans="1:18" x14ac:dyDescent="0.3">
      <c r="A393" s="168" t="s">
        <v>358</v>
      </c>
      <c r="B393" s="168" t="s">
        <v>72</v>
      </c>
      <c r="C393" s="168">
        <v>140769</v>
      </c>
      <c r="D393" s="171">
        <v>44041</v>
      </c>
      <c r="E393" s="172">
        <v>13.606400000000001</v>
      </c>
      <c r="F393" s="172">
        <v>36.250500000000002</v>
      </c>
      <c r="G393" s="172">
        <v>-1.0192000000000001</v>
      </c>
      <c r="H393" s="172">
        <v>1.4182999999999999</v>
      </c>
      <c r="I393" s="172">
        <v>2.6276999999999999</v>
      </c>
      <c r="J393" s="172">
        <v>13.6995</v>
      </c>
      <c r="K393" s="172">
        <v>9.7346000000000004</v>
      </c>
      <c r="L393" s="172">
        <v>17.037299999999998</v>
      </c>
      <c r="M393" s="172">
        <v>13.9321</v>
      </c>
      <c r="N393" s="172">
        <v>11.5237</v>
      </c>
      <c r="O393" s="172">
        <v>9.4954999999999998</v>
      </c>
      <c r="P393" s="172"/>
      <c r="Q393" s="172">
        <v>9.6264000000000003</v>
      </c>
      <c r="R393" s="172">
        <v>13.115500000000001</v>
      </c>
    </row>
    <row r="394" spans="1:18" x14ac:dyDescent="0.3">
      <c r="A394" s="168" t="s">
        <v>358</v>
      </c>
      <c r="B394" s="168" t="s">
        <v>105</v>
      </c>
      <c r="C394" s="168">
        <v>140771</v>
      </c>
      <c r="D394" s="171">
        <v>44041</v>
      </c>
      <c r="E394" s="172">
        <v>13.0258</v>
      </c>
      <c r="F394" s="172">
        <v>35.341000000000001</v>
      </c>
      <c r="G394" s="172">
        <v>-1.905</v>
      </c>
      <c r="H394" s="172">
        <v>0.5605</v>
      </c>
      <c r="I394" s="172">
        <v>1.7424999999999999</v>
      </c>
      <c r="J394" s="172">
        <v>12.7798</v>
      </c>
      <c r="K394" s="172">
        <v>8.7952999999999992</v>
      </c>
      <c r="L394" s="172">
        <v>16.089300000000001</v>
      </c>
      <c r="M394" s="172">
        <v>12.891</v>
      </c>
      <c r="N394" s="172">
        <v>10.4055</v>
      </c>
      <c r="O394" s="172">
        <v>8.0686999999999998</v>
      </c>
      <c r="P394" s="172"/>
      <c r="Q394" s="172">
        <v>8.2088999999999999</v>
      </c>
      <c r="R394" s="172">
        <v>11.7996</v>
      </c>
    </row>
    <row r="395" spans="1:18" x14ac:dyDescent="0.3">
      <c r="A395" s="168" t="s">
        <v>358</v>
      </c>
      <c r="B395" s="168" t="s">
        <v>106</v>
      </c>
      <c r="C395" s="168">
        <v>102849</v>
      </c>
      <c r="D395" s="171">
        <v>44041</v>
      </c>
      <c r="E395" s="172">
        <v>28.511800000000001</v>
      </c>
      <c r="F395" s="172">
        <v>-13.180999999999999</v>
      </c>
      <c r="G395" s="172">
        <v>-5.3727999999999998</v>
      </c>
      <c r="H395" s="172">
        <v>8.4261999999999997</v>
      </c>
      <c r="I395" s="172">
        <v>7.1243999999999996</v>
      </c>
      <c r="J395" s="172">
        <v>18.4146</v>
      </c>
      <c r="K395" s="172">
        <v>15.367800000000001</v>
      </c>
      <c r="L395" s="172">
        <v>17.946000000000002</v>
      </c>
      <c r="M395" s="172">
        <v>12.576000000000001</v>
      </c>
      <c r="N395" s="172">
        <v>10.194100000000001</v>
      </c>
      <c r="O395" s="172">
        <v>7.0144000000000002</v>
      </c>
      <c r="P395" s="172">
        <v>8.4301999999999992</v>
      </c>
      <c r="Q395" s="172">
        <v>6.8956</v>
      </c>
      <c r="R395" s="172">
        <v>10.948600000000001</v>
      </c>
    </row>
    <row r="396" spans="1:18" x14ac:dyDescent="0.3">
      <c r="A396" s="168" t="s">
        <v>358</v>
      </c>
      <c r="B396" s="168" t="s">
        <v>73</v>
      </c>
      <c r="C396" s="168">
        <v>118747</v>
      </c>
      <c r="D396" s="171">
        <v>44041</v>
      </c>
      <c r="E396" s="172">
        <v>29.981400000000001</v>
      </c>
      <c r="F396" s="172">
        <v>-12.778499999999999</v>
      </c>
      <c r="G396" s="172">
        <v>-4.9637000000000002</v>
      </c>
      <c r="H396" s="172">
        <v>8.85</v>
      </c>
      <c r="I396" s="172">
        <v>7.5523999999999996</v>
      </c>
      <c r="J396" s="172">
        <v>18.8492</v>
      </c>
      <c r="K396" s="172">
        <v>15.8338</v>
      </c>
      <c r="L396" s="172">
        <v>18.540700000000001</v>
      </c>
      <c r="M396" s="172">
        <v>13.229900000000001</v>
      </c>
      <c r="N396" s="172">
        <v>10.8818</v>
      </c>
      <c r="O396" s="172">
        <v>7.7287999999999997</v>
      </c>
      <c r="P396" s="172">
        <v>9.1477000000000004</v>
      </c>
      <c r="Q396" s="172">
        <v>9.1974</v>
      </c>
      <c r="R396" s="172">
        <v>11.6988</v>
      </c>
    </row>
    <row r="397" spans="1:18" x14ac:dyDescent="0.3">
      <c r="A397" s="168" t="s">
        <v>358</v>
      </c>
      <c r="B397" s="168" t="s">
        <v>107</v>
      </c>
      <c r="C397" s="168">
        <v>116485</v>
      </c>
      <c r="D397" s="171">
        <v>44041</v>
      </c>
      <c r="E397" s="172">
        <v>2046.3263999999999</v>
      </c>
      <c r="F397" s="172">
        <v>31.212599999999998</v>
      </c>
      <c r="G397" s="172">
        <v>-0.88819999999999999</v>
      </c>
      <c r="H397" s="172">
        <v>4.0449999999999999</v>
      </c>
      <c r="I397" s="172">
        <v>1.6446000000000001</v>
      </c>
      <c r="J397" s="172">
        <v>12.045199999999999</v>
      </c>
      <c r="K397" s="172">
        <v>13.117800000000001</v>
      </c>
      <c r="L397" s="172">
        <v>12.0298</v>
      </c>
      <c r="M397" s="172">
        <v>10.322100000000001</v>
      </c>
      <c r="N397" s="172">
        <v>9.3192000000000004</v>
      </c>
      <c r="O397" s="172">
        <v>7.6497000000000002</v>
      </c>
      <c r="P397" s="172">
        <v>8.8675999999999995</v>
      </c>
      <c r="Q397" s="172">
        <v>8.7347999999999999</v>
      </c>
      <c r="R397" s="172">
        <v>11.149900000000001</v>
      </c>
    </row>
    <row r="398" spans="1:18" x14ac:dyDescent="0.3">
      <c r="A398" s="168" t="s">
        <v>358</v>
      </c>
      <c r="B398" s="168" t="s">
        <v>74</v>
      </c>
      <c r="C398" s="168">
        <v>120084</v>
      </c>
      <c r="D398" s="171">
        <v>44041</v>
      </c>
      <c r="E398" s="172">
        <v>2189.0418</v>
      </c>
      <c r="F398" s="172">
        <v>32.0672</v>
      </c>
      <c r="G398" s="172">
        <v>-3.3000000000000002E-2</v>
      </c>
      <c r="H398" s="172">
        <v>4.9008000000000003</v>
      </c>
      <c r="I398" s="172">
        <v>2.5007999999999999</v>
      </c>
      <c r="J398" s="172">
        <v>12.911899999999999</v>
      </c>
      <c r="K398" s="172">
        <v>14.0695</v>
      </c>
      <c r="L398" s="172">
        <v>13.0205</v>
      </c>
      <c r="M398" s="172">
        <v>11.3499</v>
      </c>
      <c r="N398" s="172">
        <v>10.1752</v>
      </c>
      <c r="O398" s="172">
        <v>8.6220999999999997</v>
      </c>
      <c r="P398" s="172">
        <v>10.0045</v>
      </c>
      <c r="Q398" s="172">
        <v>9.5799000000000003</v>
      </c>
      <c r="R398" s="172">
        <v>12.0227</v>
      </c>
    </row>
    <row r="399" spans="1:18" x14ac:dyDescent="0.3">
      <c r="A399" s="168" t="s">
        <v>358</v>
      </c>
      <c r="B399" s="168" t="s">
        <v>108</v>
      </c>
      <c r="C399" s="168">
        <v>100963</v>
      </c>
      <c r="D399" s="171">
        <v>44041</v>
      </c>
      <c r="E399" s="172">
        <v>31.942599999999999</v>
      </c>
      <c r="F399" s="172">
        <v>21.494900000000001</v>
      </c>
      <c r="G399" s="172">
        <v>-10.1557</v>
      </c>
      <c r="H399" s="172">
        <v>-5.0065999999999997</v>
      </c>
      <c r="I399" s="172">
        <v>-3.4967999999999999</v>
      </c>
      <c r="J399" s="172">
        <v>56.594499999999996</v>
      </c>
      <c r="K399" s="172">
        <v>9.6902000000000008</v>
      </c>
      <c r="L399" s="172">
        <v>12.044499999999999</v>
      </c>
      <c r="M399" s="172">
        <v>9.7812999999999999</v>
      </c>
      <c r="N399" s="172">
        <v>8.3237000000000005</v>
      </c>
      <c r="O399" s="172">
        <v>3.0703999999999998</v>
      </c>
      <c r="P399" s="172">
        <v>5.7126999999999999</v>
      </c>
      <c r="Q399" s="172">
        <v>6.9577</v>
      </c>
      <c r="R399" s="172">
        <v>4.1519000000000004</v>
      </c>
    </row>
    <row r="400" spans="1:18" x14ac:dyDescent="0.3">
      <c r="A400" s="168" t="s">
        <v>358</v>
      </c>
      <c r="B400" s="168" t="s">
        <v>75</v>
      </c>
      <c r="C400" s="168">
        <v>119461</v>
      </c>
      <c r="D400" s="171">
        <v>44041</v>
      </c>
      <c r="E400" s="172">
        <v>33.6601</v>
      </c>
      <c r="F400" s="172">
        <v>21.917400000000001</v>
      </c>
      <c r="G400" s="172">
        <v>-9.7678999999999991</v>
      </c>
      <c r="H400" s="172">
        <v>-4.6276999999999999</v>
      </c>
      <c r="I400" s="172">
        <v>-3.11</v>
      </c>
      <c r="J400" s="172">
        <v>57.000799999999998</v>
      </c>
      <c r="K400" s="172">
        <v>10.090400000000001</v>
      </c>
      <c r="L400" s="172">
        <v>12.440799999999999</v>
      </c>
      <c r="M400" s="172">
        <v>10.112299999999999</v>
      </c>
      <c r="N400" s="172">
        <v>8.6707999999999998</v>
      </c>
      <c r="O400" s="172">
        <v>3.7010999999999998</v>
      </c>
      <c r="P400" s="172">
        <v>6.4128999999999996</v>
      </c>
      <c r="Q400" s="172">
        <v>7.2397</v>
      </c>
      <c r="R400" s="172">
        <v>4.6780999999999997</v>
      </c>
    </row>
    <row r="401" spans="1:18" x14ac:dyDescent="0.3">
      <c r="A401" s="168" t="s">
        <v>358</v>
      </c>
      <c r="B401" s="168" t="s">
        <v>109</v>
      </c>
      <c r="C401" s="168">
        <v>100172</v>
      </c>
      <c r="D401" s="171">
        <v>44041</v>
      </c>
      <c r="E401" s="172">
        <v>63.441499999999998</v>
      </c>
      <c r="F401" s="172">
        <v>4.4306000000000001</v>
      </c>
      <c r="G401" s="172">
        <v>3.0621</v>
      </c>
      <c r="H401" s="172">
        <v>3.2978999999999998</v>
      </c>
      <c r="I401" s="172">
        <v>3.1888000000000001</v>
      </c>
      <c r="J401" s="172">
        <v>4.4965000000000002</v>
      </c>
      <c r="K401" s="172">
        <v>5.3365999999999998</v>
      </c>
      <c r="L401" s="172">
        <v>5.9211999999999998</v>
      </c>
      <c r="M401" s="172">
        <v>5.9432999999999998</v>
      </c>
      <c r="N401" s="172">
        <v>5.8578000000000001</v>
      </c>
      <c r="O401" s="172">
        <v>4.0125999999999999</v>
      </c>
      <c r="P401" s="172">
        <v>5.7873999999999999</v>
      </c>
      <c r="Q401" s="172">
        <v>8.6771999999999991</v>
      </c>
      <c r="R401" s="172">
        <v>6.7309999999999999</v>
      </c>
    </row>
    <row r="402" spans="1:18" x14ac:dyDescent="0.3">
      <c r="A402" s="168" t="s">
        <v>358</v>
      </c>
      <c r="B402" s="168" t="s">
        <v>76</v>
      </c>
      <c r="C402" s="168">
        <v>120830</v>
      </c>
      <c r="D402" s="171">
        <v>44041</v>
      </c>
      <c r="E402" s="172">
        <v>64.347099999999998</v>
      </c>
      <c r="F402" s="172">
        <v>4.5385</v>
      </c>
      <c r="G402" s="172">
        <v>3.1665999999999999</v>
      </c>
      <c r="H402" s="172">
        <v>3.4056000000000002</v>
      </c>
      <c r="I402" s="172">
        <v>3.2900999999999998</v>
      </c>
      <c r="J402" s="172">
        <v>4.5987</v>
      </c>
      <c r="K402" s="172">
        <v>5.4447999999999999</v>
      </c>
      <c r="L402" s="172">
        <v>6.0274000000000001</v>
      </c>
      <c r="M402" s="172">
        <v>6.0595999999999997</v>
      </c>
      <c r="N402" s="172">
        <v>5.9720000000000004</v>
      </c>
      <c r="O402" s="172">
        <v>4.2061000000000002</v>
      </c>
      <c r="P402" s="172">
        <v>5.9071999999999996</v>
      </c>
      <c r="Q402" s="172">
        <v>7.2161</v>
      </c>
      <c r="R402" s="172">
        <v>6.8673000000000002</v>
      </c>
    </row>
    <row r="403" spans="1:18" x14ac:dyDescent="0.3">
      <c r="A403" s="168" t="s">
        <v>358</v>
      </c>
      <c r="B403" s="168" t="s">
        <v>77</v>
      </c>
      <c r="C403" s="168">
        <v>134494</v>
      </c>
      <c r="D403" s="171">
        <v>44041</v>
      </c>
      <c r="E403" s="172">
        <v>15.8908</v>
      </c>
      <c r="F403" s="172">
        <v>12.4076</v>
      </c>
      <c r="G403" s="172">
        <v>-5.8295000000000003</v>
      </c>
      <c r="H403" s="172">
        <v>-2.9186999999999999</v>
      </c>
      <c r="I403" s="172">
        <v>-1.0167999999999999</v>
      </c>
      <c r="J403" s="172">
        <v>3.4243999999999999</v>
      </c>
      <c r="K403" s="172">
        <v>6.0103</v>
      </c>
      <c r="L403" s="172">
        <v>11.515499999999999</v>
      </c>
      <c r="M403" s="172">
        <v>11.089499999999999</v>
      </c>
      <c r="N403" s="172">
        <v>9.6001999999999992</v>
      </c>
      <c r="O403" s="172">
        <v>7.1696999999999997</v>
      </c>
      <c r="P403" s="172">
        <v>9.2005999999999997</v>
      </c>
      <c r="Q403" s="172">
        <v>9.3155000000000001</v>
      </c>
      <c r="R403" s="172">
        <v>10.645200000000001</v>
      </c>
    </row>
    <row r="404" spans="1:18" x14ac:dyDescent="0.3">
      <c r="A404" s="168" t="s">
        <v>358</v>
      </c>
      <c r="B404" s="168" t="s">
        <v>110</v>
      </c>
      <c r="C404" s="168">
        <v>141061</v>
      </c>
      <c r="D404" s="171">
        <v>44041</v>
      </c>
      <c r="E404" s="172">
        <v>15.832800000000001</v>
      </c>
      <c r="F404" s="172">
        <v>12.2224</v>
      </c>
      <c r="G404" s="172">
        <v>-5.9428999999999998</v>
      </c>
      <c r="H404" s="172">
        <v>-3.0609999999999999</v>
      </c>
      <c r="I404" s="172">
        <v>-1.1521999999999999</v>
      </c>
      <c r="J404" s="172">
        <v>3.2978999999999998</v>
      </c>
      <c r="K404" s="172">
        <v>5.8838999999999997</v>
      </c>
      <c r="L404" s="172">
        <v>11.366199999999999</v>
      </c>
      <c r="M404" s="172">
        <v>10.9451</v>
      </c>
      <c r="N404" s="172">
        <v>9.4588000000000001</v>
      </c>
      <c r="O404" s="172">
        <v>7.0491000000000001</v>
      </c>
      <c r="P404" s="172">
        <v>9.0844000000000005</v>
      </c>
      <c r="Q404" s="172">
        <v>9.1995000000000005</v>
      </c>
      <c r="R404" s="172">
        <v>10.5122</v>
      </c>
    </row>
    <row r="405" spans="1:18" x14ac:dyDescent="0.3">
      <c r="A405" s="168" t="s">
        <v>358</v>
      </c>
      <c r="B405" s="168" t="s">
        <v>78</v>
      </c>
      <c r="C405" s="168">
        <v>119671</v>
      </c>
      <c r="D405" s="171">
        <v>44041</v>
      </c>
      <c r="E405" s="172">
        <v>28.667400000000001</v>
      </c>
      <c r="F405" s="172">
        <v>35.8127</v>
      </c>
      <c r="G405" s="172">
        <v>-6.1571999999999996</v>
      </c>
      <c r="H405" s="172">
        <v>-1.4911000000000001</v>
      </c>
      <c r="I405" s="172">
        <v>2.6856</v>
      </c>
      <c r="J405" s="172">
        <v>13.907999999999999</v>
      </c>
      <c r="K405" s="172">
        <v>14.5212</v>
      </c>
      <c r="L405" s="172">
        <v>16.197399999999998</v>
      </c>
      <c r="M405" s="172">
        <v>14.172700000000001</v>
      </c>
      <c r="N405" s="172">
        <v>11.8134</v>
      </c>
      <c r="O405" s="172">
        <v>9.1550999999999991</v>
      </c>
      <c r="P405" s="172">
        <v>10.3903</v>
      </c>
      <c r="Q405" s="172">
        <v>9.5460999999999991</v>
      </c>
      <c r="R405" s="172">
        <v>13.3575</v>
      </c>
    </row>
    <row r="406" spans="1:18" x14ac:dyDescent="0.3">
      <c r="A406" s="168" t="s">
        <v>358</v>
      </c>
      <c r="B406" s="168" t="s">
        <v>111</v>
      </c>
      <c r="C406" s="168">
        <v>102205</v>
      </c>
      <c r="D406" s="171">
        <v>44041</v>
      </c>
      <c r="E406" s="172">
        <v>27.2395</v>
      </c>
      <c r="F406" s="172">
        <v>35.140900000000002</v>
      </c>
      <c r="G406" s="172">
        <v>-6.9344000000000001</v>
      </c>
      <c r="H406" s="172">
        <v>-2.2578</v>
      </c>
      <c r="I406" s="172">
        <v>1.9156</v>
      </c>
      <c r="J406" s="172">
        <v>13.17</v>
      </c>
      <c r="K406" s="172">
        <v>13.8407</v>
      </c>
      <c r="L406" s="172">
        <v>15.520200000000001</v>
      </c>
      <c r="M406" s="172">
        <v>13.4941</v>
      </c>
      <c r="N406" s="172">
        <v>11.1325</v>
      </c>
      <c r="O406" s="172">
        <v>8.3575999999999997</v>
      </c>
      <c r="P406" s="172">
        <v>9.6235999999999997</v>
      </c>
      <c r="Q406" s="172">
        <v>6.2405999999999997</v>
      </c>
      <c r="R406" s="172">
        <v>12.5966</v>
      </c>
    </row>
    <row r="407" spans="1:18" x14ac:dyDescent="0.3">
      <c r="A407" s="168" t="s">
        <v>358</v>
      </c>
      <c r="B407" s="168" t="s">
        <v>79</v>
      </c>
      <c r="C407" s="168">
        <v>119097</v>
      </c>
      <c r="D407" s="171">
        <v>44041</v>
      </c>
      <c r="E407" s="172">
        <v>34.050400000000003</v>
      </c>
      <c r="F407" s="172">
        <v>34.549199999999999</v>
      </c>
      <c r="G407" s="172">
        <v>2.7452000000000001</v>
      </c>
      <c r="H407" s="172">
        <v>2.4359999999999999</v>
      </c>
      <c r="I407" s="172">
        <v>4.5484</v>
      </c>
      <c r="J407" s="172">
        <v>16.8231</v>
      </c>
      <c r="K407" s="172">
        <v>17.994299999999999</v>
      </c>
      <c r="L407" s="172">
        <v>15.031599999999999</v>
      </c>
      <c r="M407" s="172">
        <v>12.104900000000001</v>
      </c>
      <c r="N407" s="172">
        <v>10.3414</v>
      </c>
      <c r="O407" s="172">
        <v>7.2175000000000002</v>
      </c>
      <c r="P407" s="172">
        <v>8.7455999999999996</v>
      </c>
      <c r="Q407" s="172">
        <v>9.7020999999999997</v>
      </c>
      <c r="R407" s="172">
        <v>10.1129</v>
      </c>
    </row>
    <row r="408" spans="1:18" x14ac:dyDescent="0.3">
      <c r="A408" s="168" t="s">
        <v>358</v>
      </c>
      <c r="B408" s="168" t="s">
        <v>112</v>
      </c>
      <c r="C408" s="168">
        <v>101909</v>
      </c>
      <c r="D408" s="171">
        <v>44041</v>
      </c>
      <c r="E408" s="172">
        <v>31.511800000000001</v>
      </c>
      <c r="F408" s="172">
        <v>33.157400000000003</v>
      </c>
      <c r="G408" s="172">
        <v>1.4134</v>
      </c>
      <c r="H408" s="172">
        <v>1.1089</v>
      </c>
      <c r="I408" s="172">
        <v>3.2141000000000002</v>
      </c>
      <c r="J408" s="172">
        <v>15.5197</v>
      </c>
      <c r="K408" s="172">
        <v>16.6617</v>
      </c>
      <c r="L408" s="172">
        <v>13.774900000000001</v>
      </c>
      <c r="M408" s="172">
        <v>10.888</v>
      </c>
      <c r="N408" s="172">
        <v>9.1173999999999999</v>
      </c>
      <c r="O408" s="172">
        <v>6.0876999999999999</v>
      </c>
      <c r="P408" s="172">
        <v>7.6025999999999998</v>
      </c>
      <c r="Q408" s="172">
        <v>7.0209999999999999</v>
      </c>
      <c r="R408" s="172">
        <v>8.9468999999999994</v>
      </c>
    </row>
    <row r="409" spans="1:18" x14ac:dyDescent="0.3">
      <c r="A409" s="168" t="s">
        <v>358</v>
      </c>
      <c r="B409" s="168" t="s">
        <v>113</v>
      </c>
      <c r="C409" s="168">
        <v>116555</v>
      </c>
      <c r="D409" s="171">
        <v>44041</v>
      </c>
      <c r="E409" s="172">
        <v>18.587</v>
      </c>
      <c r="F409" s="172">
        <v>17.878799999999998</v>
      </c>
      <c r="G409" s="172">
        <v>-10.157999999999999</v>
      </c>
      <c r="H409" s="172">
        <v>-5.0167000000000002</v>
      </c>
      <c r="I409" s="172">
        <v>-2.4104000000000001</v>
      </c>
      <c r="J409" s="172">
        <v>15.8146</v>
      </c>
      <c r="K409" s="172">
        <v>16.860499999999998</v>
      </c>
      <c r="L409" s="172">
        <v>15.9846</v>
      </c>
      <c r="M409" s="172">
        <v>12.818</v>
      </c>
      <c r="N409" s="172">
        <v>11.0205</v>
      </c>
      <c r="O409" s="172">
        <v>7.3825000000000003</v>
      </c>
      <c r="P409" s="172">
        <v>7.6041999999999996</v>
      </c>
      <c r="Q409" s="172">
        <v>7.5994999999999999</v>
      </c>
      <c r="R409" s="172">
        <v>11.1646</v>
      </c>
    </row>
    <row r="410" spans="1:18" x14ac:dyDescent="0.3">
      <c r="A410" s="168" t="s">
        <v>358</v>
      </c>
      <c r="B410" s="168" t="s">
        <v>80</v>
      </c>
      <c r="C410" s="168">
        <v>119311</v>
      </c>
      <c r="D410" s="171">
        <v>44041</v>
      </c>
      <c r="E410" s="172">
        <v>19.393799999999999</v>
      </c>
      <c r="F410" s="172">
        <v>18.265000000000001</v>
      </c>
      <c r="G410" s="172">
        <v>-9.7360000000000007</v>
      </c>
      <c r="H410" s="172">
        <v>-4.5934999999999997</v>
      </c>
      <c r="I410" s="172">
        <v>-2.0954999999999999</v>
      </c>
      <c r="J410" s="172">
        <v>16.030200000000001</v>
      </c>
      <c r="K410" s="172">
        <v>17.156099999999999</v>
      </c>
      <c r="L410" s="172">
        <v>16.227699999999999</v>
      </c>
      <c r="M410" s="172">
        <v>13.1355</v>
      </c>
      <c r="N410" s="172">
        <v>11.3348</v>
      </c>
      <c r="O410" s="172">
        <v>7.6990999999999996</v>
      </c>
      <c r="P410" s="172">
        <v>8.1753999999999998</v>
      </c>
      <c r="Q410" s="172">
        <v>7.9931000000000001</v>
      </c>
      <c r="R410" s="172">
        <v>11.4293</v>
      </c>
    </row>
    <row r="411" spans="1:18" x14ac:dyDescent="0.3">
      <c r="A411" s="168" t="s">
        <v>358</v>
      </c>
      <c r="B411" s="168" t="s">
        <v>363</v>
      </c>
      <c r="C411" s="168">
        <v>148118</v>
      </c>
      <c r="D411" s="171">
        <v>44041</v>
      </c>
      <c r="E411" s="172">
        <v>0.38840000000000002</v>
      </c>
      <c r="F411" s="172">
        <v>9.3999000000000006</v>
      </c>
      <c r="G411" s="172">
        <v>9.4095999999999993</v>
      </c>
      <c r="H411" s="172">
        <v>9.4145000000000003</v>
      </c>
      <c r="I411" s="172">
        <v>8.7555999999999994</v>
      </c>
      <c r="J411" s="172">
        <v>8.8346999999999998</v>
      </c>
      <c r="K411" s="172">
        <v>8.7584999999999997</v>
      </c>
      <c r="L411" s="172"/>
      <c r="M411" s="172"/>
      <c r="N411" s="172"/>
      <c r="O411" s="172"/>
      <c r="P411" s="172"/>
      <c r="Q411" s="172">
        <v>8.8706999999999994</v>
      </c>
      <c r="R411" s="172"/>
    </row>
    <row r="412" spans="1:18" x14ac:dyDescent="0.3">
      <c r="A412" s="168" t="s">
        <v>358</v>
      </c>
      <c r="B412" s="168" t="s">
        <v>367</v>
      </c>
      <c r="C412" s="168">
        <v>148117</v>
      </c>
      <c r="D412" s="171">
        <v>44041</v>
      </c>
      <c r="E412" s="172">
        <v>0.37109999999999999</v>
      </c>
      <c r="F412" s="172">
        <v>9.8383000000000003</v>
      </c>
      <c r="G412" s="172">
        <v>7.8769999999999998</v>
      </c>
      <c r="H412" s="172">
        <v>8.4442000000000004</v>
      </c>
      <c r="I412" s="172">
        <v>8.4579000000000004</v>
      </c>
      <c r="J412" s="172">
        <v>8.5844000000000005</v>
      </c>
      <c r="K412" s="172">
        <v>8.7242999999999995</v>
      </c>
      <c r="L412" s="172"/>
      <c r="M412" s="172"/>
      <c r="N412" s="172"/>
      <c r="O412" s="172"/>
      <c r="P412" s="172"/>
      <c r="Q412" s="172">
        <v>8.8442000000000007</v>
      </c>
      <c r="R412" s="172"/>
    </row>
    <row r="413" spans="1:18" x14ac:dyDescent="0.3">
      <c r="A413" s="168" t="s">
        <v>358</v>
      </c>
      <c r="B413" s="168" t="s">
        <v>81</v>
      </c>
      <c r="C413" s="168">
        <v>120762</v>
      </c>
      <c r="D413" s="171">
        <v>44041</v>
      </c>
      <c r="E413" s="172">
        <v>21.937899999999999</v>
      </c>
      <c r="F413" s="172">
        <v>24.9739</v>
      </c>
      <c r="G413" s="172">
        <v>6.9612999999999996</v>
      </c>
      <c r="H413" s="172">
        <v>9.9063999999999997</v>
      </c>
      <c r="I413" s="172">
        <v>2.9148999999999998</v>
      </c>
      <c r="J413" s="172">
        <v>15.0129</v>
      </c>
      <c r="K413" s="172">
        <v>18.3093</v>
      </c>
      <c r="L413" s="172">
        <v>14.396100000000001</v>
      </c>
      <c r="M413" s="172">
        <v>8.1602999999999994</v>
      </c>
      <c r="N413" s="172">
        <v>6.0292000000000003</v>
      </c>
      <c r="O413" s="172">
        <v>2.3294000000000001</v>
      </c>
      <c r="P413" s="172">
        <v>6.2855999999999996</v>
      </c>
      <c r="Q413" s="172">
        <v>7.6726000000000001</v>
      </c>
      <c r="R413" s="172">
        <v>2.4666999999999999</v>
      </c>
    </row>
    <row r="414" spans="1:18" x14ac:dyDescent="0.3">
      <c r="A414" s="168" t="s">
        <v>358</v>
      </c>
      <c r="B414" s="168" t="s">
        <v>114</v>
      </c>
      <c r="C414" s="168">
        <v>113077</v>
      </c>
      <c r="D414" s="171">
        <v>44041</v>
      </c>
      <c r="E414" s="172">
        <v>20.9071</v>
      </c>
      <c r="F414" s="172">
        <v>24.457799999999999</v>
      </c>
      <c r="G414" s="172">
        <v>6.3952999999999998</v>
      </c>
      <c r="H414" s="172">
        <v>9.3444000000000003</v>
      </c>
      <c r="I414" s="172">
        <v>2.3464999999999998</v>
      </c>
      <c r="J414" s="172">
        <v>14.438499999999999</v>
      </c>
      <c r="K414" s="172">
        <v>17.6998</v>
      </c>
      <c r="L414" s="172">
        <v>13.7637</v>
      </c>
      <c r="M414" s="172">
        <v>7.5366</v>
      </c>
      <c r="N414" s="172">
        <v>5.3977000000000004</v>
      </c>
      <c r="O414" s="172">
        <v>1.6365000000000001</v>
      </c>
      <c r="P414" s="172">
        <v>5.5564</v>
      </c>
      <c r="Q414" s="172">
        <v>7.5698999999999996</v>
      </c>
      <c r="R414" s="172">
        <v>1.7988</v>
      </c>
    </row>
    <row r="415" spans="1:18" x14ac:dyDescent="0.3">
      <c r="A415" s="173" t="s">
        <v>27</v>
      </c>
      <c r="B415" s="168"/>
      <c r="C415" s="168"/>
      <c r="D415" s="168"/>
      <c r="E415" s="168"/>
      <c r="F415" s="174">
        <v>18.415743478260868</v>
      </c>
      <c r="G415" s="174">
        <v>-2.4102579710144925</v>
      </c>
      <c r="H415" s="174">
        <v>1.0979130434782609</v>
      </c>
      <c r="I415" s="174">
        <v>0.71899253731343304</v>
      </c>
      <c r="J415" s="174">
        <v>14.103819402985076</v>
      </c>
      <c r="K415" s="174">
        <v>13.737138805970147</v>
      </c>
      <c r="L415" s="174">
        <v>9.9697000000000031</v>
      </c>
      <c r="M415" s="174">
        <v>10.284816129032262</v>
      </c>
      <c r="N415" s="174">
        <v>8.9449645161290281</v>
      </c>
      <c r="O415" s="174">
        <v>6.6148133333333314</v>
      </c>
      <c r="P415" s="174">
        <v>8.0440362068965534</v>
      </c>
      <c r="Q415" s="174">
        <v>6.1814927536231892</v>
      </c>
      <c r="R415" s="174">
        <v>9.3320783333333335</v>
      </c>
    </row>
    <row r="416" spans="1:18" x14ac:dyDescent="0.3">
      <c r="A416" s="173" t="s">
        <v>409</v>
      </c>
      <c r="B416" s="168"/>
      <c r="C416" s="168"/>
      <c r="D416" s="168"/>
      <c r="E416" s="168"/>
      <c r="F416" s="174">
        <v>21.494900000000001</v>
      </c>
      <c r="G416" s="174">
        <v>-2.7483</v>
      </c>
      <c r="H416" s="174">
        <v>0</v>
      </c>
      <c r="I416" s="174">
        <v>0.58050000000000002</v>
      </c>
      <c r="J416" s="174">
        <v>13.6995</v>
      </c>
      <c r="K416" s="174">
        <v>14.5212</v>
      </c>
      <c r="L416" s="174">
        <v>12.6242</v>
      </c>
      <c r="M416" s="174">
        <v>10.895949999999999</v>
      </c>
      <c r="N416" s="174">
        <v>9.2182999999999993</v>
      </c>
      <c r="O416" s="174">
        <v>7.1936</v>
      </c>
      <c r="P416" s="174">
        <v>8.1593</v>
      </c>
      <c r="Q416" s="174">
        <v>8.2523</v>
      </c>
      <c r="R416" s="174">
        <v>10.469799999999999</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44041</v>
      </c>
      <c r="E419" s="172">
        <v>37.28</v>
      </c>
      <c r="F419" s="172">
        <v>-0.69259999999999999</v>
      </c>
      <c r="G419" s="172">
        <v>-0.48049999999999998</v>
      </c>
      <c r="H419" s="172">
        <v>2.6800000000000001E-2</v>
      </c>
      <c r="I419" s="172">
        <v>2.6997</v>
      </c>
      <c r="J419" s="172">
        <v>2.7847</v>
      </c>
      <c r="K419" s="172">
        <v>10.003</v>
      </c>
      <c r="L419" s="172">
        <v>-8.6945999999999994</v>
      </c>
      <c r="M419" s="172">
        <v>-4.6303000000000001</v>
      </c>
      <c r="N419" s="172">
        <v>3.2401</v>
      </c>
      <c r="O419" s="172">
        <v>1.5270999999999999</v>
      </c>
      <c r="P419" s="172">
        <v>5.9459999999999997</v>
      </c>
      <c r="Q419" s="172">
        <v>9.9818999999999996</v>
      </c>
      <c r="R419" s="172">
        <v>-3.6616</v>
      </c>
    </row>
    <row r="420" spans="1:18" x14ac:dyDescent="0.3">
      <c r="A420" s="168" t="s">
        <v>368</v>
      </c>
      <c r="B420" s="168" t="s">
        <v>163</v>
      </c>
      <c r="C420" s="168">
        <v>119661</v>
      </c>
      <c r="D420" s="171">
        <v>44041</v>
      </c>
      <c r="E420" s="172">
        <v>40.04</v>
      </c>
      <c r="F420" s="172">
        <v>-0.66979999999999995</v>
      </c>
      <c r="G420" s="172">
        <v>-0.4723</v>
      </c>
      <c r="H420" s="172">
        <v>2.5000000000000001E-2</v>
      </c>
      <c r="I420" s="172">
        <v>2.7193000000000001</v>
      </c>
      <c r="J420" s="172">
        <v>2.8513000000000002</v>
      </c>
      <c r="K420" s="172">
        <v>10.1816</v>
      </c>
      <c r="L420" s="172">
        <v>-8.3962000000000003</v>
      </c>
      <c r="M420" s="172">
        <v>-4.1646999999999998</v>
      </c>
      <c r="N420" s="172">
        <v>3.919</v>
      </c>
      <c r="O420" s="172">
        <v>2.4140000000000001</v>
      </c>
      <c r="P420" s="172">
        <v>6.9831000000000003</v>
      </c>
      <c r="Q420" s="172">
        <v>13.360799999999999</v>
      </c>
      <c r="R420" s="172">
        <v>-2.9253999999999998</v>
      </c>
    </row>
    <row r="421" spans="1:18" x14ac:dyDescent="0.3">
      <c r="A421" s="168" t="s">
        <v>368</v>
      </c>
      <c r="B421" s="168" t="s">
        <v>403</v>
      </c>
      <c r="C421" s="168"/>
      <c r="D421" s="171">
        <v>44041</v>
      </c>
      <c r="E421" s="172">
        <v>30.4</v>
      </c>
      <c r="F421" s="172">
        <v>-0.65359999999999996</v>
      </c>
      <c r="G421" s="172">
        <v>-0.49099999999999999</v>
      </c>
      <c r="H421" s="172">
        <v>0</v>
      </c>
      <c r="I421" s="172">
        <v>2.5987</v>
      </c>
      <c r="J421" s="172">
        <v>2.7374000000000001</v>
      </c>
      <c r="K421" s="172">
        <v>9.9458000000000002</v>
      </c>
      <c r="L421" s="172">
        <v>-7.9625000000000004</v>
      </c>
      <c r="M421" s="172">
        <v>-3.8279000000000001</v>
      </c>
      <c r="N421" s="172">
        <v>4.1809000000000003</v>
      </c>
      <c r="O421" s="172">
        <v>2.2662</v>
      </c>
      <c r="P421" s="172">
        <v>6.6064999999999996</v>
      </c>
      <c r="Q421" s="172">
        <v>9.4917999999999996</v>
      </c>
      <c r="R421" s="172">
        <v>-2.6882999999999999</v>
      </c>
    </row>
    <row r="422" spans="1:18" x14ac:dyDescent="0.3">
      <c r="A422" s="168" t="s">
        <v>368</v>
      </c>
      <c r="B422" s="168" t="s">
        <v>267</v>
      </c>
      <c r="C422" s="168">
        <v>107745</v>
      </c>
      <c r="D422" s="171">
        <v>44041</v>
      </c>
      <c r="E422" s="172">
        <v>30.4</v>
      </c>
      <c r="F422" s="172">
        <v>-0.65359999999999996</v>
      </c>
      <c r="G422" s="172">
        <v>-0.49099999999999999</v>
      </c>
      <c r="H422" s="172">
        <v>0</v>
      </c>
      <c r="I422" s="172">
        <v>2.5987</v>
      </c>
      <c r="J422" s="172">
        <v>2.7374000000000001</v>
      </c>
      <c r="K422" s="172">
        <v>9.9458000000000002</v>
      </c>
      <c r="L422" s="172">
        <v>-7.9625000000000004</v>
      </c>
      <c r="M422" s="172">
        <v>-3.8279000000000001</v>
      </c>
      <c r="N422" s="172">
        <v>4.1809000000000003</v>
      </c>
      <c r="O422" s="172">
        <v>2.2662</v>
      </c>
      <c r="P422" s="172">
        <v>6.6064999999999996</v>
      </c>
      <c r="Q422" s="172">
        <v>9.4917999999999996</v>
      </c>
      <c r="R422" s="172">
        <v>-2.6882999999999999</v>
      </c>
    </row>
    <row r="423" spans="1:18" x14ac:dyDescent="0.3">
      <c r="A423" s="168" t="s">
        <v>368</v>
      </c>
      <c r="B423" s="168" t="s">
        <v>164</v>
      </c>
      <c r="C423" s="168">
        <v>119544</v>
      </c>
      <c r="D423" s="171">
        <v>44041</v>
      </c>
      <c r="E423" s="172">
        <v>32.6</v>
      </c>
      <c r="F423" s="172">
        <v>-0.64</v>
      </c>
      <c r="G423" s="172">
        <v>-0.45800000000000002</v>
      </c>
      <c r="H423" s="172">
        <v>0</v>
      </c>
      <c r="I423" s="172">
        <v>2.6448</v>
      </c>
      <c r="J423" s="172">
        <v>2.8067000000000002</v>
      </c>
      <c r="K423" s="172">
        <v>10.2096</v>
      </c>
      <c r="L423" s="172">
        <v>-7.5439999999999996</v>
      </c>
      <c r="M423" s="172">
        <v>-3.1204000000000001</v>
      </c>
      <c r="N423" s="172">
        <v>5.1951999999999998</v>
      </c>
      <c r="O423" s="172">
        <v>3.3572000000000002</v>
      </c>
      <c r="P423" s="172">
        <v>7.6795</v>
      </c>
      <c r="Q423" s="172">
        <v>14.135</v>
      </c>
      <c r="R423" s="172">
        <v>-1.7115</v>
      </c>
    </row>
    <row r="424" spans="1:18" x14ac:dyDescent="0.3">
      <c r="A424" s="168" t="s">
        <v>368</v>
      </c>
      <c r="B424" s="168" t="s">
        <v>165</v>
      </c>
      <c r="C424" s="168">
        <v>120503</v>
      </c>
      <c r="D424" s="171">
        <v>44041</v>
      </c>
      <c r="E424" s="172">
        <v>48.618699999999997</v>
      </c>
      <c r="F424" s="172">
        <v>-0.1598</v>
      </c>
      <c r="G424" s="172">
        <v>0.68359999999999999</v>
      </c>
      <c r="H424" s="172">
        <v>0.1925</v>
      </c>
      <c r="I424" s="172">
        <v>2.6616</v>
      </c>
      <c r="J424" s="172">
        <v>3.4958</v>
      </c>
      <c r="K424" s="172">
        <v>7.6120999999999999</v>
      </c>
      <c r="L424" s="172">
        <v>-10.773899999999999</v>
      </c>
      <c r="M424" s="172">
        <v>-7.8973000000000004</v>
      </c>
      <c r="N424" s="172">
        <v>2.8929999999999998</v>
      </c>
      <c r="O424" s="172">
        <v>6.2466999999999997</v>
      </c>
      <c r="P424" s="172">
        <v>8.5731999999999999</v>
      </c>
      <c r="Q424" s="172">
        <v>16.874400000000001</v>
      </c>
      <c r="R424" s="172">
        <v>0.40760000000000002</v>
      </c>
    </row>
    <row r="425" spans="1:18" x14ac:dyDescent="0.3">
      <c r="A425" s="168" t="s">
        <v>368</v>
      </c>
      <c r="B425" s="168" t="s">
        <v>268</v>
      </c>
      <c r="C425" s="168">
        <v>112323</v>
      </c>
      <c r="D425" s="171">
        <v>44041</v>
      </c>
      <c r="E425" s="172">
        <v>44.785200000000003</v>
      </c>
      <c r="F425" s="172">
        <v>-0.16209999999999999</v>
      </c>
      <c r="G425" s="172">
        <v>0.67230000000000001</v>
      </c>
      <c r="H425" s="172">
        <v>0.1767</v>
      </c>
      <c r="I425" s="172">
        <v>2.6294</v>
      </c>
      <c r="J425" s="172">
        <v>3.4266999999999999</v>
      </c>
      <c r="K425" s="172">
        <v>7.3952</v>
      </c>
      <c r="L425" s="172">
        <v>-11.1243</v>
      </c>
      <c r="M425" s="172">
        <v>-8.4291</v>
      </c>
      <c r="N425" s="172">
        <v>2.0855000000000001</v>
      </c>
      <c r="O425" s="172">
        <v>5.2461000000000002</v>
      </c>
      <c r="P425" s="172">
        <v>7.4837999999999996</v>
      </c>
      <c r="Q425" s="172">
        <v>15.2103</v>
      </c>
      <c r="R425" s="172">
        <v>-0.48899999999999999</v>
      </c>
    </row>
    <row r="426" spans="1:18" x14ac:dyDescent="0.3">
      <c r="A426" s="168" t="s">
        <v>368</v>
      </c>
      <c r="B426" s="168" t="s">
        <v>269</v>
      </c>
      <c r="C426" s="168">
        <v>134044</v>
      </c>
      <c r="D426" s="171">
        <v>44041</v>
      </c>
      <c r="E426" s="172">
        <v>42</v>
      </c>
      <c r="F426" s="172">
        <v>-0.61519999999999997</v>
      </c>
      <c r="G426" s="172">
        <v>-0.45029999999999998</v>
      </c>
      <c r="H426" s="172">
        <v>-0.21379999999999999</v>
      </c>
      <c r="I426" s="172">
        <v>5.0525000000000002</v>
      </c>
      <c r="J426" s="172">
        <v>8.6675000000000004</v>
      </c>
      <c r="K426" s="172">
        <v>16.022099999999998</v>
      </c>
      <c r="L426" s="172">
        <v>-8.2167999999999992</v>
      </c>
      <c r="M426" s="172">
        <v>-5.2560000000000002</v>
      </c>
      <c r="N426" s="172">
        <v>-0.28489999999999999</v>
      </c>
      <c r="O426" s="172">
        <v>-2.2839</v>
      </c>
      <c r="P426" s="172">
        <v>2.609</v>
      </c>
      <c r="Q426" s="172">
        <v>1.4359999999999999</v>
      </c>
      <c r="R426" s="172">
        <v>-4.8605</v>
      </c>
    </row>
    <row r="427" spans="1:18" x14ac:dyDescent="0.3">
      <c r="A427" s="168" t="s">
        <v>368</v>
      </c>
      <c r="B427" s="168" t="s">
        <v>166</v>
      </c>
      <c r="C427" s="168">
        <v>134045</v>
      </c>
      <c r="D427" s="171">
        <v>44041</v>
      </c>
      <c r="E427" s="172">
        <v>45.51</v>
      </c>
      <c r="F427" s="172">
        <v>-0.61150000000000004</v>
      </c>
      <c r="G427" s="172">
        <v>-0.4375</v>
      </c>
      <c r="H427" s="172">
        <v>-0.19739999999999999</v>
      </c>
      <c r="I427" s="172">
        <v>5.0796999999999999</v>
      </c>
      <c r="J427" s="172">
        <v>8.7454999999999998</v>
      </c>
      <c r="K427" s="172">
        <v>16.215499999999999</v>
      </c>
      <c r="L427" s="172">
        <v>-7.9118000000000004</v>
      </c>
      <c r="M427" s="172">
        <v>-4.7709000000000001</v>
      </c>
      <c r="N427" s="172">
        <v>0.41920000000000002</v>
      </c>
      <c r="O427" s="172">
        <v>-1.4553</v>
      </c>
      <c r="P427" s="172">
        <v>3.4790000000000001</v>
      </c>
      <c r="Q427" s="172">
        <v>2.3488000000000002</v>
      </c>
      <c r="R427" s="172">
        <v>-4.1177999999999999</v>
      </c>
    </row>
    <row r="428" spans="1:18" x14ac:dyDescent="0.3">
      <c r="A428" s="168" t="s">
        <v>368</v>
      </c>
      <c r="B428" s="168" t="s">
        <v>270</v>
      </c>
      <c r="C428" s="168">
        <v>113463</v>
      </c>
      <c r="D428" s="171">
        <v>44041</v>
      </c>
      <c r="E428" s="172">
        <v>39.545999999999999</v>
      </c>
      <c r="F428" s="172">
        <v>-0.46810000000000002</v>
      </c>
      <c r="G428" s="172">
        <v>0.37309999999999999</v>
      </c>
      <c r="H428" s="172">
        <v>0.36549999999999999</v>
      </c>
      <c r="I428" s="172">
        <v>4.4090999999999996</v>
      </c>
      <c r="J428" s="172">
        <v>6.7252999999999998</v>
      </c>
      <c r="K428" s="172">
        <v>13.5009</v>
      </c>
      <c r="L428" s="172">
        <v>-6.9768999999999997</v>
      </c>
      <c r="M428" s="172">
        <v>-1.6831</v>
      </c>
      <c r="N428" s="172">
        <v>5.0303000000000004</v>
      </c>
      <c r="O428" s="172">
        <v>2.9256000000000002</v>
      </c>
      <c r="P428" s="172">
        <v>4.9439000000000002</v>
      </c>
      <c r="Q428" s="172">
        <v>9.8940999999999999</v>
      </c>
      <c r="R428" s="172">
        <v>2.6888000000000001</v>
      </c>
    </row>
    <row r="429" spans="1:18" x14ac:dyDescent="0.3">
      <c r="A429" s="168" t="s">
        <v>368</v>
      </c>
      <c r="B429" s="168" t="s">
        <v>167</v>
      </c>
      <c r="C429" s="168">
        <v>120147</v>
      </c>
      <c r="D429" s="171">
        <v>44041</v>
      </c>
      <c r="E429" s="172">
        <v>41.914000000000001</v>
      </c>
      <c r="F429" s="172">
        <v>-0.46779999999999999</v>
      </c>
      <c r="G429" s="172">
        <v>0.38800000000000001</v>
      </c>
      <c r="H429" s="172">
        <v>0.3856</v>
      </c>
      <c r="I429" s="172">
        <v>4.4560000000000004</v>
      </c>
      <c r="J429" s="172">
        <v>6.8334999999999999</v>
      </c>
      <c r="K429" s="172">
        <v>13.8225</v>
      </c>
      <c r="L429" s="172">
        <v>-6.4253</v>
      </c>
      <c r="M429" s="172">
        <v>-0.80230000000000001</v>
      </c>
      <c r="N429" s="172">
        <v>6.2889999999999997</v>
      </c>
      <c r="O429" s="172">
        <v>4.1326000000000001</v>
      </c>
      <c r="P429" s="172">
        <v>6.0072000000000001</v>
      </c>
      <c r="Q429" s="172">
        <v>12.622999999999999</v>
      </c>
      <c r="R429" s="172">
        <v>3.8803999999999998</v>
      </c>
    </row>
    <row r="430" spans="1:18" x14ac:dyDescent="0.3">
      <c r="A430" s="168" t="s">
        <v>368</v>
      </c>
      <c r="B430" s="168" t="s">
        <v>168</v>
      </c>
      <c r="C430" s="168">
        <v>141950</v>
      </c>
      <c r="D430" s="171">
        <v>44041</v>
      </c>
      <c r="E430" s="172">
        <v>9.41</v>
      </c>
      <c r="F430" s="172">
        <v>0.21299999999999999</v>
      </c>
      <c r="G430" s="172">
        <v>-0.31780000000000003</v>
      </c>
      <c r="H430" s="172">
        <v>0.85740000000000005</v>
      </c>
      <c r="I430" s="172">
        <v>4.4394999999999998</v>
      </c>
      <c r="J430" s="172">
        <v>7.6658999999999997</v>
      </c>
      <c r="K430" s="172">
        <v>10.7059</v>
      </c>
      <c r="L430" s="172">
        <v>-3.9796</v>
      </c>
      <c r="M430" s="172">
        <v>5.0223000000000004</v>
      </c>
      <c r="N430" s="172">
        <v>18.5139</v>
      </c>
      <c r="O430" s="172"/>
      <c r="P430" s="172"/>
      <c r="Q430" s="172">
        <v>-2.4603999999999999</v>
      </c>
      <c r="R430" s="172">
        <v>-1.952</v>
      </c>
    </row>
    <row r="431" spans="1:18" x14ac:dyDescent="0.3">
      <c r="A431" s="168" t="s">
        <v>368</v>
      </c>
      <c r="B431" s="168" t="s">
        <v>271</v>
      </c>
      <c r="C431" s="168">
        <v>141952</v>
      </c>
      <c r="D431" s="171">
        <v>44041</v>
      </c>
      <c r="E431" s="172">
        <v>9.2200000000000006</v>
      </c>
      <c r="F431" s="172">
        <v>0.1086</v>
      </c>
      <c r="G431" s="172">
        <v>-0.32429999999999998</v>
      </c>
      <c r="H431" s="172">
        <v>0.76500000000000001</v>
      </c>
      <c r="I431" s="172">
        <v>4.2986000000000004</v>
      </c>
      <c r="J431" s="172">
        <v>7.5846</v>
      </c>
      <c r="K431" s="172">
        <v>10.4192</v>
      </c>
      <c r="L431" s="172">
        <v>-4.3567999999999998</v>
      </c>
      <c r="M431" s="172">
        <v>4.4168000000000003</v>
      </c>
      <c r="N431" s="172">
        <v>17.602</v>
      </c>
      <c r="O431" s="172"/>
      <c r="P431" s="172"/>
      <c r="Q431" s="172">
        <v>-3.2721</v>
      </c>
      <c r="R431" s="172">
        <v>-2.7448000000000001</v>
      </c>
    </row>
    <row r="432" spans="1:18" x14ac:dyDescent="0.3">
      <c r="A432" s="168" t="s">
        <v>368</v>
      </c>
      <c r="B432" s="168" t="s">
        <v>169</v>
      </c>
      <c r="C432" s="168">
        <v>144315</v>
      </c>
      <c r="D432" s="171">
        <v>44041</v>
      </c>
      <c r="E432" s="172">
        <v>11.27</v>
      </c>
      <c r="F432" s="172">
        <v>0.17780000000000001</v>
      </c>
      <c r="G432" s="172">
        <v>-0.52959999999999996</v>
      </c>
      <c r="H432" s="172">
        <v>0.71489999999999998</v>
      </c>
      <c r="I432" s="172">
        <v>3.7753000000000001</v>
      </c>
      <c r="J432" s="172">
        <v>7.0274999999999999</v>
      </c>
      <c r="K432" s="172">
        <v>9.8440999999999992</v>
      </c>
      <c r="L432" s="172">
        <v>-8.5968999999999998</v>
      </c>
      <c r="M432" s="172">
        <v>-1.2270000000000001</v>
      </c>
      <c r="N432" s="172">
        <v>12.027799999999999</v>
      </c>
      <c r="O432" s="172"/>
      <c r="P432" s="172"/>
      <c r="Q432" s="172">
        <v>6.9553000000000003</v>
      </c>
      <c r="R432" s="172"/>
    </row>
    <row r="433" spans="1:18" x14ac:dyDescent="0.3">
      <c r="A433" s="168" t="s">
        <v>368</v>
      </c>
      <c r="B433" s="168" t="s">
        <v>272</v>
      </c>
      <c r="C433" s="168">
        <v>144314</v>
      </c>
      <c r="D433" s="171">
        <v>44041</v>
      </c>
      <c r="E433" s="172">
        <v>11.05</v>
      </c>
      <c r="F433" s="172">
        <v>0.18129999999999999</v>
      </c>
      <c r="G433" s="172">
        <v>-0.54010000000000002</v>
      </c>
      <c r="H433" s="172">
        <v>0.72929999999999995</v>
      </c>
      <c r="I433" s="172">
        <v>3.6585000000000001</v>
      </c>
      <c r="J433" s="172">
        <v>6.97</v>
      </c>
      <c r="K433" s="172">
        <v>9.6229999999999993</v>
      </c>
      <c r="L433" s="172">
        <v>-9.0534999999999997</v>
      </c>
      <c r="M433" s="172">
        <v>-2.0390000000000001</v>
      </c>
      <c r="N433" s="172">
        <v>10.8325</v>
      </c>
      <c r="O433" s="172"/>
      <c r="P433" s="172"/>
      <c r="Q433" s="172">
        <v>5.7759999999999998</v>
      </c>
      <c r="R433" s="172"/>
    </row>
    <row r="434" spans="1:18" x14ac:dyDescent="0.3">
      <c r="A434" s="168" t="s">
        <v>368</v>
      </c>
      <c r="B434" s="168" t="s">
        <v>170</v>
      </c>
      <c r="C434" s="168">
        <v>119351</v>
      </c>
      <c r="D434" s="171">
        <v>44041</v>
      </c>
      <c r="E434" s="172">
        <v>61.43</v>
      </c>
      <c r="F434" s="172">
        <v>-0.29220000000000002</v>
      </c>
      <c r="G434" s="172">
        <v>-0.27600000000000002</v>
      </c>
      <c r="H434" s="172">
        <v>0.67190000000000005</v>
      </c>
      <c r="I434" s="172">
        <v>5.1883999999999997</v>
      </c>
      <c r="J434" s="172">
        <v>8.1705000000000005</v>
      </c>
      <c r="K434" s="172">
        <v>11.0047</v>
      </c>
      <c r="L434" s="172">
        <v>-2.8159999999999998</v>
      </c>
      <c r="M434" s="172">
        <v>3.7844000000000002</v>
      </c>
      <c r="N434" s="172">
        <v>16.920400000000001</v>
      </c>
      <c r="O434" s="172">
        <v>6.2275999999999998</v>
      </c>
      <c r="P434" s="172">
        <v>8.9762000000000004</v>
      </c>
      <c r="Q434" s="172">
        <v>13.595700000000001</v>
      </c>
      <c r="R434" s="172">
        <v>1.1294</v>
      </c>
    </row>
    <row r="435" spans="1:18" x14ac:dyDescent="0.3">
      <c r="A435" s="168" t="s">
        <v>368</v>
      </c>
      <c r="B435" s="168" t="s">
        <v>273</v>
      </c>
      <c r="C435" s="168">
        <v>111710</v>
      </c>
      <c r="D435" s="171">
        <v>44041</v>
      </c>
      <c r="E435" s="172">
        <v>55.7</v>
      </c>
      <c r="F435" s="172">
        <v>-0.30430000000000001</v>
      </c>
      <c r="G435" s="172">
        <v>-0.30430000000000001</v>
      </c>
      <c r="H435" s="172">
        <v>0.65049999999999997</v>
      </c>
      <c r="I435" s="172">
        <v>5.1340000000000003</v>
      </c>
      <c r="J435" s="172">
        <v>8.0714000000000006</v>
      </c>
      <c r="K435" s="172">
        <v>10.7136</v>
      </c>
      <c r="L435" s="172">
        <v>-3.3321999999999998</v>
      </c>
      <c r="M435" s="172">
        <v>2.9384999999999999</v>
      </c>
      <c r="N435" s="172">
        <v>15.632099999999999</v>
      </c>
      <c r="O435" s="172">
        <v>4.9657999999999998</v>
      </c>
      <c r="P435" s="172">
        <v>7.5460000000000003</v>
      </c>
      <c r="Q435" s="172">
        <v>16.212599999999998</v>
      </c>
      <c r="R435" s="172">
        <v>-2.6800000000000001E-2</v>
      </c>
    </row>
    <row r="436" spans="1:18" x14ac:dyDescent="0.3">
      <c r="A436" s="168" t="s">
        <v>368</v>
      </c>
      <c r="B436" s="168" t="s">
        <v>410</v>
      </c>
      <c r="C436" s="168">
        <v>111709</v>
      </c>
      <c r="D436" s="171">
        <v>44041</v>
      </c>
      <c r="E436" s="172">
        <v>59.32</v>
      </c>
      <c r="F436" s="172">
        <v>-0.30249999999999999</v>
      </c>
      <c r="G436" s="172">
        <v>-0.2858</v>
      </c>
      <c r="H436" s="172">
        <v>0.64470000000000005</v>
      </c>
      <c r="I436" s="172">
        <v>5.1586999999999996</v>
      </c>
      <c r="J436" s="172">
        <v>8.1297999999999995</v>
      </c>
      <c r="K436" s="172">
        <v>10.878500000000001</v>
      </c>
      <c r="L436" s="172">
        <v>-3.0244</v>
      </c>
      <c r="M436" s="172">
        <v>3.4350000000000001</v>
      </c>
      <c r="N436" s="172">
        <v>16.405000000000001</v>
      </c>
      <c r="O436" s="172">
        <v>5.7534999999999998</v>
      </c>
      <c r="P436" s="172">
        <v>8.3428000000000004</v>
      </c>
      <c r="Q436" s="172">
        <v>16.854600000000001</v>
      </c>
      <c r="R436" s="172">
        <v>0.68700000000000006</v>
      </c>
    </row>
    <row r="437" spans="1:18" x14ac:dyDescent="0.3">
      <c r="A437" s="168" t="s">
        <v>368</v>
      </c>
      <c r="B437" s="168" t="s">
        <v>171</v>
      </c>
      <c r="C437" s="168">
        <v>118285</v>
      </c>
      <c r="D437" s="171">
        <v>44041</v>
      </c>
      <c r="E437" s="172">
        <v>71.81</v>
      </c>
      <c r="F437" s="172">
        <v>-0.74639999999999995</v>
      </c>
      <c r="G437" s="172">
        <v>-4.1799999999999997E-2</v>
      </c>
      <c r="H437" s="172">
        <v>0.77180000000000004</v>
      </c>
      <c r="I437" s="172">
        <v>5.3860000000000001</v>
      </c>
      <c r="J437" s="172">
        <v>8.7370999999999999</v>
      </c>
      <c r="K437" s="172">
        <v>13.8215</v>
      </c>
      <c r="L437" s="172">
        <v>-2.0594999999999999</v>
      </c>
      <c r="M437" s="172">
        <v>2.5857000000000001</v>
      </c>
      <c r="N437" s="172">
        <v>9.5165000000000006</v>
      </c>
      <c r="O437" s="172">
        <v>7.8247</v>
      </c>
      <c r="P437" s="172">
        <v>8.3308</v>
      </c>
      <c r="Q437" s="172">
        <v>12.271599999999999</v>
      </c>
      <c r="R437" s="172">
        <v>5.2884000000000002</v>
      </c>
    </row>
    <row r="438" spans="1:18" x14ac:dyDescent="0.3">
      <c r="A438" s="168" t="s">
        <v>368</v>
      </c>
      <c r="B438" s="168" t="s">
        <v>274</v>
      </c>
      <c r="C438" s="168">
        <v>111722</v>
      </c>
      <c r="D438" s="171">
        <v>44041</v>
      </c>
      <c r="E438" s="172">
        <v>68.27</v>
      </c>
      <c r="F438" s="172">
        <v>-0.75590000000000002</v>
      </c>
      <c r="G438" s="172">
        <v>-7.3200000000000001E-2</v>
      </c>
      <c r="H438" s="172">
        <v>0.73780000000000001</v>
      </c>
      <c r="I438" s="172">
        <v>5.3387000000000002</v>
      </c>
      <c r="J438" s="172">
        <v>8.6236999999999995</v>
      </c>
      <c r="K438" s="172">
        <v>13.5185</v>
      </c>
      <c r="L438" s="172">
        <v>-2.5409999999999999</v>
      </c>
      <c r="M438" s="172">
        <v>1.8347</v>
      </c>
      <c r="N438" s="172">
        <v>8.4338999999999995</v>
      </c>
      <c r="O438" s="172">
        <v>6.8648999999999996</v>
      </c>
      <c r="P438" s="172">
        <v>7.4752999999999998</v>
      </c>
      <c r="Q438" s="172">
        <v>17.768799999999999</v>
      </c>
      <c r="R438" s="172">
        <v>4.3125999999999998</v>
      </c>
    </row>
    <row r="439" spans="1:18" x14ac:dyDescent="0.3">
      <c r="A439" s="168" t="s">
        <v>368</v>
      </c>
      <c r="B439" s="168" t="s">
        <v>172</v>
      </c>
      <c r="C439" s="168">
        <v>119242</v>
      </c>
      <c r="D439" s="171">
        <v>44041</v>
      </c>
      <c r="E439" s="172">
        <v>50.195999999999998</v>
      </c>
      <c r="F439" s="172">
        <v>-0.2147</v>
      </c>
      <c r="G439" s="172">
        <v>-0.4995</v>
      </c>
      <c r="H439" s="172">
        <v>-0.36919999999999997</v>
      </c>
      <c r="I439" s="172">
        <v>3.8157999999999999</v>
      </c>
      <c r="J439" s="172">
        <v>6.3091999999999997</v>
      </c>
      <c r="K439" s="172">
        <v>15.2104</v>
      </c>
      <c r="L439" s="172">
        <v>-9.5470000000000006</v>
      </c>
      <c r="M439" s="172">
        <v>-6.0194000000000001</v>
      </c>
      <c r="N439" s="172">
        <v>1.9519</v>
      </c>
      <c r="O439" s="172">
        <v>3.2995000000000001</v>
      </c>
      <c r="P439" s="172">
        <v>8.4168000000000003</v>
      </c>
      <c r="Q439" s="172">
        <v>13.7279</v>
      </c>
      <c r="R439" s="172">
        <v>1.6605000000000001</v>
      </c>
    </row>
    <row r="440" spans="1:18" x14ac:dyDescent="0.3">
      <c r="A440" s="168" t="s">
        <v>368</v>
      </c>
      <c r="B440" s="168" t="s">
        <v>275</v>
      </c>
      <c r="C440" s="168">
        <v>104772</v>
      </c>
      <c r="D440" s="171">
        <v>44041</v>
      </c>
      <c r="E440" s="172">
        <v>47.363</v>
      </c>
      <c r="F440" s="172">
        <v>-0.217</v>
      </c>
      <c r="G440" s="172">
        <v>-0.51249999999999996</v>
      </c>
      <c r="H440" s="172">
        <v>-0.38700000000000001</v>
      </c>
      <c r="I440" s="172">
        <v>3.7797000000000001</v>
      </c>
      <c r="J440" s="172">
        <v>6.226</v>
      </c>
      <c r="K440" s="172">
        <v>14.936400000000001</v>
      </c>
      <c r="L440" s="172">
        <v>-9.9664999999999999</v>
      </c>
      <c r="M440" s="172">
        <v>-6.6886000000000001</v>
      </c>
      <c r="N440" s="172">
        <v>0.97209999999999996</v>
      </c>
      <c r="O440" s="172">
        <v>2.2608999999999999</v>
      </c>
      <c r="P440" s="172">
        <v>7.3837999999999999</v>
      </c>
      <c r="Q440" s="172">
        <v>12.174899999999999</v>
      </c>
      <c r="R440" s="172">
        <v>0.67120000000000002</v>
      </c>
    </row>
    <row r="441" spans="1:18" x14ac:dyDescent="0.3">
      <c r="A441" s="168" t="s">
        <v>368</v>
      </c>
      <c r="B441" s="168" t="s">
        <v>173</v>
      </c>
      <c r="C441" s="168">
        <v>118620</v>
      </c>
      <c r="D441" s="171">
        <v>44041</v>
      </c>
      <c r="E441" s="172">
        <v>47.73</v>
      </c>
      <c r="F441" s="172">
        <v>-0.39650000000000002</v>
      </c>
      <c r="G441" s="172">
        <v>0.12590000000000001</v>
      </c>
      <c r="H441" s="172">
        <v>0.23100000000000001</v>
      </c>
      <c r="I441" s="172">
        <v>4.1230000000000002</v>
      </c>
      <c r="J441" s="172">
        <v>7.09</v>
      </c>
      <c r="K441" s="172">
        <v>12.1739</v>
      </c>
      <c r="L441" s="172">
        <v>-10.4503</v>
      </c>
      <c r="M441" s="172">
        <v>-6.8864999999999998</v>
      </c>
      <c r="N441" s="172">
        <v>0.61129999999999995</v>
      </c>
      <c r="O441" s="172">
        <v>1.2873000000000001</v>
      </c>
      <c r="P441" s="172">
        <v>4.7203999999999997</v>
      </c>
      <c r="Q441" s="172">
        <v>10.978199999999999</v>
      </c>
      <c r="R441" s="172">
        <v>-1.9348000000000001</v>
      </c>
    </row>
    <row r="442" spans="1:18" x14ac:dyDescent="0.3">
      <c r="A442" s="168" t="s">
        <v>368</v>
      </c>
      <c r="B442" s="168" t="s">
        <v>276</v>
      </c>
      <c r="C442" s="168">
        <v>111638</v>
      </c>
      <c r="D442" s="171">
        <v>44041</v>
      </c>
      <c r="E442" s="172">
        <v>43.86</v>
      </c>
      <c r="F442" s="172">
        <v>-0.40870000000000001</v>
      </c>
      <c r="G442" s="172">
        <v>9.1300000000000006E-2</v>
      </c>
      <c r="H442" s="172">
        <v>0.1827</v>
      </c>
      <c r="I442" s="172">
        <v>4.0568999999999997</v>
      </c>
      <c r="J442" s="172">
        <v>6.9494999999999996</v>
      </c>
      <c r="K442" s="172">
        <v>11.6883</v>
      </c>
      <c r="L442" s="172">
        <v>-11.2325</v>
      </c>
      <c r="M442" s="172">
        <v>-8.0889000000000006</v>
      </c>
      <c r="N442" s="172">
        <v>-1.1048</v>
      </c>
      <c r="O442" s="172">
        <v>-0.24160000000000001</v>
      </c>
      <c r="P442" s="172">
        <v>3.4062000000000001</v>
      </c>
      <c r="Q442" s="172">
        <v>13.6099</v>
      </c>
      <c r="R442" s="172">
        <v>-3.6089000000000002</v>
      </c>
    </row>
    <row r="443" spans="1:18" x14ac:dyDescent="0.3">
      <c r="A443" s="168" t="s">
        <v>368</v>
      </c>
      <c r="B443" s="168" t="s">
        <v>174</v>
      </c>
      <c r="C443" s="168">
        <v>135654</v>
      </c>
      <c r="D443" s="171">
        <v>44041</v>
      </c>
      <c r="E443" s="172">
        <v>14.1991</v>
      </c>
      <c r="F443" s="172">
        <v>-0.11119999999999999</v>
      </c>
      <c r="G443" s="172">
        <v>-6.9699999999999998E-2</v>
      </c>
      <c r="H443" s="172">
        <v>-0.26340000000000002</v>
      </c>
      <c r="I443" s="172">
        <v>2.9592000000000001</v>
      </c>
      <c r="J443" s="172">
        <v>3.105</v>
      </c>
      <c r="K443" s="172">
        <v>14.9092</v>
      </c>
      <c r="L443" s="172">
        <v>-13.253500000000001</v>
      </c>
      <c r="M443" s="172">
        <v>-8.9269999999999996</v>
      </c>
      <c r="N443" s="172">
        <v>-2.2275999999999998</v>
      </c>
      <c r="O443" s="172">
        <v>1.1218999999999999</v>
      </c>
      <c r="P443" s="172"/>
      <c r="Q443" s="172">
        <v>7.9490999999999996</v>
      </c>
      <c r="R443" s="172">
        <v>-2.4908999999999999</v>
      </c>
    </row>
    <row r="444" spans="1:18" x14ac:dyDescent="0.3">
      <c r="A444" s="168" t="s">
        <v>368</v>
      </c>
      <c r="B444" s="168" t="s">
        <v>277</v>
      </c>
      <c r="C444" s="168">
        <v>135655</v>
      </c>
      <c r="D444" s="171">
        <v>44041</v>
      </c>
      <c r="E444" s="172">
        <v>13.176399999999999</v>
      </c>
      <c r="F444" s="172">
        <v>-0.11600000000000001</v>
      </c>
      <c r="G444" s="172">
        <v>-9.6299999999999997E-2</v>
      </c>
      <c r="H444" s="172">
        <v>-0.3004</v>
      </c>
      <c r="I444" s="172">
        <v>2.8828</v>
      </c>
      <c r="J444" s="172">
        <v>2.9487000000000001</v>
      </c>
      <c r="K444" s="172">
        <v>14.4361</v>
      </c>
      <c r="L444" s="172">
        <v>-13.924200000000001</v>
      </c>
      <c r="M444" s="172">
        <v>-9.9456000000000007</v>
      </c>
      <c r="N444" s="172">
        <v>-3.6903999999999999</v>
      </c>
      <c r="O444" s="172">
        <v>-0.52129999999999999</v>
      </c>
      <c r="P444" s="172"/>
      <c r="Q444" s="172">
        <v>6.2028999999999996</v>
      </c>
      <c r="R444" s="172">
        <v>-4.1284000000000001</v>
      </c>
    </row>
    <row r="445" spans="1:18" x14ac:dyDescent="0.3">
      <c r="A445" s="168" t="s">
        <v>368</v>
      </c>
      <c r="B445" s="168" t="s">
        <v>278</v>
      </c>
      <c r="C445" s="168">
        <v>100526</v>
      </c>
      <c r="D445" s="171">
        <v>44041</v>
      </c>
      <c r="E445" s="172">
        <v>490.78910000000002</v>
      </c>
      <c r="F445" s="172">
        <v>9.4000000000000004E-3</v>
      </c>
      <c r="G445" s="172">
        <v>-0.1704</v>
      </c>
      <c r="H445" s="172">
        <v>-0.92310000000000003</v>
      </c>
      <c r="I445" s="172">
        <v>3.7684000000000002</v>
      </c>
      <c r="J445" s="172">
        <v>5.2530999999999999</v>
      </c>
      <c r="K445" s="172">
        <v>14.6114</v>
      </c>
      <c r="L445" s="172">
        <v>-16.097000000000001</v>
      </c>
      <c r="M445" s="172">
        <v>-13.3429</v>
      </c>
      <c r="N445" s="172">
        <v>-9.7049000000000003</v>
      </c>
      <c r="O445" s="172">
        <v>-2.3736000000000002</v>
      </c>
      <c r="P445" s="172">
        <v>2.4418000000000002</v>
      </c>
      <c r="Q445" s="172">
        <v>20.0379</v>
      </c>
      <c r="R445" s="172">
        <v>-6.3655999999999997</v>
      </c>
    </row>
    <row r="446" spans="1:18" x14ac:dyDescent="0.3">
      <c r="A446" s="168" t="s">
        <v>368</v>
      </c>
      <c r="B446" s="168" t="s">
        <v>175</v>
      </c>
      <c r="C446" s="168">
        <v>118540</v>
      </c>
      <c r="D446" s="171">
        <v>44041</v>
      </c>
      <c r="E446" s="172">
        <v>525.10919999999999</v>
      </c>
      <c r="F446" s="172">
        <v>1.18E-2</v>
      </c>
      <c r="G446" s="172">
        <v>-0.1575</v>
      </c>
      <c r="H446" s="172">
        <v>-0.90539999999999998</v>
      </c>
      <c r="I446" s="172">
        <v>3.8056999999999999</v>
      </c>
      <c r="J446" s="172">
        <v>5.3346999999999998</v>
      </c>
      <c r="K446" s="172">
        <v>14.8826</v>
      </c>
      <c r="L446" s="172">
        <v>-15.698399999999999</v>
      </c>
      <c r="M446" s="172">
        <v>-12.7018</v>
      </c>
      <c r="N446" s="172">
        <v>-8.8125999999999998</v>
      </c>
      <c r="O446" s="172">
        <v>-1.4125000000000001</v>
      </c>
      <c r="P446" s="172">
        <v>3.4556</v>
      </c>
      <c r="Q446" s="172">
        <v>10.725</v>
      </c>
      <c r="R446" s="172">
        <v>-5.4553000000000003</v>
      </c>
    </row>
    <row r="447" spans="1:18" x14ac:dyDescent="0.3">
      <c r="A447" s="168" t="s">
        <v>368</v>
      </c>
      <c r="B447" s="168" t="s">
        <v>279</v>
      </c>
      <c r="C447" s="168">
        <v>100998</v>
      </c>
      <c r="D447" s="171">
        <v>44041</v>
      </c>
      <c r="E447" s="172">
        <v>331.83600000000001</v>
      </c>
      <c r="F447" s="172">
        <v>-0.71</v>
      </c>
      <c r="G447" s="172">
        <v>-1.1672</v>
      </c>
      <c r="H447" s="172">
        <v>-0.56930000000000003</v>
      </c>
      <c r="I447" s="172">
        <v>5.0519999999999996</v>
      </c>
      <c r="J447" s="172">
        <v>7.0134999999999996</v>
      </c>
      <c r="K447" s="172">
        <v>15.614599999999999</v>
      </c>
      <c r="L447" s="172">
        <v>-11.777699999999999</v>
      </c>
      <c r="M447" s="172">
        <v>-7.8612000000000002</v>
      </c>
      <c r="N447" s="172">
        <v>-5.3436000000000003</v>
      </c>
      <c r="O447" s="172">
        <v>0.60050000000000003</v>
      </c>
      <c r="P447" s="172">
        <v>6.8688000000000002</v>
      </c>
      <c r="Q447" s="172">
        <v>19.581299999999999</v>
      </c>
      <c r="R447" s="172">
        <v>-2.6328999999999998</v>
      </c>
    </row>
    <row r="448" spans="1:18" x14ac:dyDescent="0.3">
      <c r="A448" s="168" t="s">
        <v>368</v>
      </c>
      <c r="B448" s="168" t="s">
        <v>176</v>
      </c>
      <c r="C448" s="168">
        <v>118929</v>
      </c>
      <c r="D448" s="171">
        <v>44041</v>
      </c>
      <c r="E448" s="172">
        <v>346.50099999999998</v>
      </c>
      <c r="F448" s="172">
        <v>-0.70860000000000001</v>
      </c>
      <c r="G448" s="172">
        <v>-1.1604000000000001</v>
      </c>
      <c r="H448" s="172">
        <v>-0.55959999999999999</v>
      </c>
      <c r="I448" s="172">
        <v>5.0723000000000003</v>
      </c>
      <c r="J448" s="172">
        <v>7.0574000000000003</v>
      </c>
      <c r="K448" s="172">
        <v>15.7592</v>
      </c>
      <c r="L448" s="172">
        <v>-11.557499999999999</v>
      </c>
      <c r="M448" s="172">
        <v>-7.5153999999999996</v>
      </c>
      <c r="N448" s="172">
        <v>-4.8685999999999998</v>
      </c>
      <c r="O448" s="172">
        <v>1.1740999999999999</v>
      </c>
      <c r="P448" s="172">
        <v>7.5133000000000001</v>
      </c>
      <c r="Q448" s="172">
        <v>11.9964</v>
      </c>
      <c r="R448" s="172">
        <v>-2.1467000000000001</v>
      </c>
    </row>
    <row r="449" spans="1:18" x14ac:dyDescent="0.3">
      <c r="A449" s="168" t="s">
        <v>368</v>
      </c>
      <c r="B449" s="168" t="s">
        <v>280</v>
      </c>
      <c r="C449" s="168">
        <v>101979</v>
      </c>
      <c r="D449" s="171">
        <v>44041</v>
      </c>
      <c r="E449" s="172">
        <v>1475.5141573927201</v>
      </c>
      <c r="F449" s="172">
        <v>-0.26950000000000002</v>
      </c>
      <c r="G449" s="172">
        <v>-0.75800000000000001</v>
      </c>
      <c r="H449" s="172">
        <v>-0.50360000000000005</v>
      </c>
      <c r="I449" s="172">
        <v>5.0567000000000002</v>
      </c>
      <c r="J449" s="172">
        <v>6.1025999999999998</v>
      </c>
      <c r="K449" s="172">
        <v>14.405200000000001</v>
      </c>
      <c r="L449" s="172">
        <v>-12.751899999999999</v>
      </c>
      <c r="M449" s="172">
        <v>-11.1267</v>
      </c>
      <c r="N449" s="172">
        <v>-8.9960000000000004</v>
      </c>
      <c r="O449" s="172">
        <v>-3.7378</v>
      </c>
      <c r="P449" s="172">
        <v>2.8052999999999999</v>
      </c>
      <c r="Q449" s="172">
        <v>22.7697</v>
      </c>
      <c r="R449" s="172">
        <v>-6.2333999999999996</v>
      </c>
    </row>
    <row r="450" spans="1:18" x14ac:dyDescent="0.3">
      <c r="A450" s="168" t="s">
        <v>368</v>
      </c>
      <c r="B450" s="168" t="s">
        <v>177</v>
      </c>
      <c r="C450" s="168">
        <v>119060</v>
      </c>
      <c r="D450" s="171">
        <v>44041</v>
      </c>
      <c r="E450" s="172">
        <v>473.851</v>
      </c>
      <c r="F450" s="172">
        <v>-0.26769999999999999</v>
      </c>
      <c r="G450" s="172">
        <v>-0.749</v>
      </c>
      <c r="H450" s="172">
        <v>-0.49099999999999999</v>
      </c>
      <c r="I450" s="172">
        <v>5.0831</v>
      </c>
      <c r="J450" s="172">
        <v>6.1592000000000002</v>
      </c>
      <c r="K450" s="172">
        <v>14.586</v>
      </c>
      <c r="L450" s="172">
        <v>-12.5131</v>
      </c>
      <c r="M450" s="172">
        <v>-10.751300000000001</v>
      </c>
      <c r="N450" s="172">
        <v>-8.4787999999999997</v>
      </c>
      <c r="O450" s="172">
        <v>-3.1059999999999999</v>
      </c>
      <c r="P450" s="172">
        <v>3.4744999999999999</v>
      </c>
      <c r="Q450" s="172">
        <v>9.1511999999999993</v>
      </c>
      <c r="R450" s="172">
        <v>-5.673</v>
      </c>
    </row>
    <row r="451" spans="1:18" x14ac:dyDescent="0.3">
      <c r="A451" s="168" t="s">
        <v>368</v>
      </c>
      <c r="B451" s="168" t="s">
        <v>281</v>
      </c>
      <c r="C451" s="168">
        <v>104707</v>
      </c>
      <c r="D451" s="171">
        <v>44041</v>
      </c>
      <c r="E451" s="172">
        <v>34.2346</v>
      </c>
      <c r="F451" s="172">
        <v>-0.57730000000000004</v>
      </c>
      <c r="G451" s="172">
        <v>-0.5363</v>
      </c>
      <c r="H451" s="172">
        <v>4.4000000000000003E-3</v>
      </c>
      <c r="I451" s="172">
        <v>4.2267000000000001</v>
      </c>
      <c r="J451" s="172">
        <v>6.5598999999999998</v>
      </c>
      <c r="K451" s="172">
        <v>12.9102</v>
      </c>
      <c r="L451" s="172">
        <v>-12.8451</v>
      </c>
      <c r="M451" s="172">
        <v>-7.5128000000000004</v>
      </c>
      <c r="N451" s="172">
        <v>-2.7702</v>
      </c>
      <c r="O451" s="172">
        <v>-1.8221000000000001</v>
      </c>
      <c r="P451" s="172">
        <v>4.633</v>
      </c>
      <c r="Q451" s="172">
        <v>9.4909999999999997</v>
      </c>
      <c r="R451" s="172">
        <v>-4.1544999999999996</v>
      </c>
    </row>
    <row r="452" spans="1:18" x14ac:dyDescent="0.3">
      <c r="A452" s="168" t="s">
        <v>368</v>
      </c>
      <c r="B452" s="168" t="s">
        <v>178</v>
      </c>
      <c r="C452" s="168">
        <v>120079</v>
      </c>
      <c r="D452" s="171">
        <v>44041</v>
      </c>
      <c r="E452" s="172">
        <v>36.4086</v>
      </c>
      <c r="F452" s="172">
        <v>-0.57379999999999998</v>
      </c>
      <c r="G452" s="172">
        <v>-0.51890000000000003</v>
      </c>
      <c r="H452" s="172">
        <v>2.8799999999999999E-2</v>
      </c>
      <c r="I452" s="172">
        <v>4.2774999999999999</v>
      </c>
      <c r="J452" s="172">
        <v>6.6703000000000001</v>
      </c>
      <c r="K452" s="172">
        <v>13.263999999999999</v>
      </c>
      <c r="L452" s="172">
        <v>-12.291</v>
      </c>
      <c r="M452" s="172">
        <v>-6.6215999999999999</v>
      </c>
      <c r="N452" s="172">
        <v>-1.5128999999999999</v>
      </c>
      <c r="O452" s="172">
        <v>-0.89370000000000005</v>
      </c>
      <c r="P452" s="172">
        <v>5.5229999999999997</v>
      </c>
      <c r="Q452" s="172">
        <v>10.606999999999999</v>
      </c>
      <c r="R452" s="172">
        <v>-3.137</v>
      </c>
    </row>
    <row r="453" spans="1:18" x14ac:dyDescent="0.3">
      <c r="A453" s="168" t="s">
        <v>368</v>
      </c>
      <c r="B453" s="168" t="s">
        <v>282</v>
      </c>
      <c r="C453" s="168">
        <v>100354</v>
      </c>
      <c r="D453" s="171">
        <v>44041</v>
      </c>
      <c r="E453" s="172">
        <v>351.13</v>
      </c>
      <c r="F453" s="172">
        <v>-9.9599999999999994E-2</v>
      </c>
      <c r="G453" s="172">
        <v>-0.40279999999999999</v>
      </c>
      <c r="H453" s="172">
        <v>-0.59730000000000005</v>
      </c>
      <c r="I453" s="172">
        <v>3.3952</v>
      </c>
      <c r="J453" s="172">
        <v>5.0564</v>
      </c>
      <c r="K453" s="172">
        <v>15.5299</v>
      </c>
      <c r="L453" s="172">
        <v>-11.3398</v>
      </c>
      <c r="M453" s="172">
        <v>-6.7061999999999999</v>
      </c>
      <c r="N453" s="172">
        <v>-4.0785999999999998</v>
      </c>
      <c r="O453" s="172">
        <v>2.1524999999999999</v>
      </c>
      <c r="P453" s="172">
        <v>5.0884</v>
      </c>
      <c r="Q453" s="172">
        <v>18.505400000000002</v>
      </c>
      <c r="R453" s="172">
        <v>-2.6907000000000001</v>
      </c>
    </row>
    <row r="454" spans="1:18" x14ac:dyDescent="0.3">
      <c r="A454" s="168" t="s">
        <v>368</v>
      </c>
      <c r="B454" s="168" t="s">
        <v>179</v>
      </c>
      <c r="C454" s="168">
        <v>120592</v>
      </c>
      <c r="D454" s="171">
        <v>44041</v>
      </c>
      <c r="E454" s="172">
        <v>377.06</v>
      </c>
      <c r="F454" s="172">
        <v>-9.2700000000000005E-2</v>
      </c>
      <c r="G454" s="172">
        <v>-0.39100000000000001</v>
      </c>
      <c r="H454" s="172">
        <v>-0.58009999999999995</v>
      </c>
      <c r="I454" s="172">
        <v>3.4287999999999998</v>
      </c>
      <c r="J454" s="172">
        <v>5.1360999999999999</v>
      </c>
      <c r="K454" s="172">
        <v>15.7691</v>
      </c>
      <c r="L454" s="172">
        <v>-11.116899999999999</v>
      </c>
      <c r="M454" s="172">
        <v>-6.2739000000000003</v>
      </c>
      <c r="N454" s="172">
        <v>-3.4144999999999999</v>
      </c>
      <c r="O454" s="172">
        <v>3.0644</v>
      </c>
      <c r="P454" s="172">
        <v>6.1760999999999999</v>
      </c>
      <c r="Q454" s="172">
        <v>12.0646</v>
      </c>
      <c r="R454" s="172">
        <v>-1.9387000000000001</v>
      </c>
    </row>
    <row r="455" spans="1:18" x14ac:dyDescent="0.3">
      <c r="A455" s="168" t="s">
        <v>368</v>
      </c>
      <c r="B455" s="168" t="s">
        <v>283</v>
      </c>
      <c r="C455" s="168">
        <v>142136</v>
      </c>
      <c r="D455" s="171">
        <v>44041</v>
      </c>
      <c r="E455" s="172">
        <v>9.4</v>
      </c>
      <c r="F455" s="172">
        <v>-0.73919999999999997</v>
      </c>
      <c r="G455" s="172">
        <v>-1.2605</v>
      </c>
      <c r="H455" s="172">
        <v>-1.1567000000000001</v>
      </c>
      <c r="I455" s="172">
        <v>2.2850999999999999</v>
      </c>
      <c r="J455" s="172">
        <v>2.9573</v>
      </c>
      <c r="K455" s="172">
        <v>12.171799999999999</v>
      </c>
      <c r="L455" s="172">
        <v>-19.863600000000002</v>
      </c>
      <c r="M455" s="172">
        <v>-16.370100000000001</v>
      </c>
      <c r="N455" s="172">
        <v>-9.0908999999999995</v>
      </c>
      <c r="O455" s="172"/>
      <c r="P455" s="172"/>
      <c r="Q455" s="172">
        <v>-2.5949</v>
      </c>
      <c r="R455" s="172">
        <v>-6.3337000000000003</v>
      </c>
    </row>
    <row r="456" spans="1:18" x14ac:dyDescent="0.3">
      <c r="A456" s="168" t="s">
        <v>368</v>
      </c>
      <c r="B456" s="168" t="s">
        <v>180</v>
      </c>
      <c r="C456" s="168">
        <v>142134</v>
      </c>
      <c r="D456" s="171">
        <v>44041</v>
      </c>
      <c r="E456" s="172">
        <v>9.61</v>
      </c>
      <c r="F456" s="172">
        <v>-0.8256</v>
      </c>
      <c r="G456" s="172">
        <v>-1.2333000000000001</v>
      </c>
      <c r="H456" s="172">
        <v>-1.2333000000000001</v>
      </c>
      <c r="I456" s="172">
        <v>2.234</v>
      </c>
      <c r="J456" s="172">
        <v>3.0011000000000001</v>
      </c>
      <c r="K456" s="172">
        <v>12.266400000000001</v>
      </c>
      <c r="L456" s="172">
        <v>-19.716000000000001</v>
      </c>
      <c r="M456" s="172">
        <v>-16.069900000000001</v>
      </c>
      <c r="N456" s="172">
        <v>-8.7369000000000003</v>
      </c>
      <c r="O456" s="172"/>
      <c r="P456" s="172"/>
      <c r="Q456" s="172">
        <v>-1.6760999999999999</v>
      </c>
      <c r="R456" s="172">
        <v>-5.5602999999999998</v>
      </c>
    </row>
    <row r="457" spans="1:18" x14ac:dyDescent="0.3">
      <c r="A457" s="168" t="s">
        <v>368</v>
      </c>
      <c r="B457" s="168" t="s">
        <v>181</v>
      </c>
      <c r="C457" s="168">
        <v>123637</v>
      </c>
      <c r="D457" s="171">
        <v>44041</v>
      </c>
      <c r="E457" s="172">
        <v>26.68</v>
      </c>
      <c r="F457" s="172">
        <v>7.4999999999999997E-2</v>
      </c>
      <c r="G457" s="172">
        <v>7.4999999999999997E-2</v>
      </c>
      <c r="H457" s="172">
        <v>-0.18709999999999999</v>
      </c>
      <c r="I457" s="172">
        <v>0.94589999999999996</v>
      </c>
      <c r="J457" s="172">
        <v>1.3677999999999999</v>
      </c>
      <c r="K457" s="172">
        <v>5.9992000000000001</v>
      </c>
      <c r="L457" s="172">
        <v>-14.1846</v>
      </c>
      <c r="M457" s="172">
        <v>-11.479799999999999</v>
      </c>
      <c r="N457" s="172">
        <v>1.2524</v>
      </c>
      <c r="O457" s="172">
        <v>1.5297000000000001</v>
      </c>
      <c r="P457" s="172">
        <v>4.6905000000000001</v>
      </c>
      <c r="Q457" s="172">
        <v>15.3126</v>
      </c>
      <c r="R457" s="172">
        <v>-3.1478999999999999</v>
      </c>
    </row>
    <row r="458" spans="1:18" x14ac:dyDescent="0.3">
      <c r="A458" s="168" t="s">
        <v>368</v>
      </c>
      <c r="B458" s="168" t="s">
        <v>284</v>
      </c>
      <c r="C458" s="168">
        <v>123638</v>
      </c>
      <c r="D458" s="171">
        <v>44041</v>
      </c>
      <c r="E458" s="172">
        <v>24.6</v>
      </c>
      <c r="F458" s="172">
        <v>4.07E-2</v>
      </c>
      <c r="G458" s="172">
        <v>4.07E-2</v>
      </c>
      <c r="H458" s="172">
        <v>-0.24329999999999999</v>
      </c>
      <c r="I458" s="172">
        <v>0.86099999999999999</v>
      </c>
      <c r="J458" s="172">
        <v>1.2345999999999999</v>
      </c>
      <c r="K458" s="172">
        <v>5.6700999999999997</v>
      </c>
      <c r="L458" s="172">
        <v>-14.7018</v>
      </c>
      <c r="M458" s="172">
        <v>-12.2682</v>
      </c>
      <c r="N458" s="172">
        <v>4.07E-2</v>
      </c>
      <c r="O458" s="172">
        <v>0</v>
      </c>
      <c r="P458" s="172">
        <v>3.2705000000000002</v>
      </c>
      <c r="Q458" s="172">
        <v>13.961600000000001</v>
      </c>
      <c r="R458" s="172">
        <v>-4.4943999999999997</v>
      </c>
    </row>
    <row r="459" spans="1:18" x14ac:dyDescent="0.3">
      <c r="A459" s="168" t="s">
        <v>368</v>
      </c>
      <c r="B459" s="168" t="s">
        <v>182</v>
      </c>
      <c r="C459" s="168">
        <v>118473</v>
      </c>
      <c r="D459" s="171">
        <v>44041</v>
      </c>
      <c r="E459" s="172">
        <v>54.3</v>
      </c>
      <c r="F459" s="172">
        <v>-0.27550000000000002</v>
      </c>
      <c r="G459" s="172">
        <v>0.1106</v>
      </c>
      <c r="H459" s="172">
        <v>0.31409999999999999</v>
      </c>
      <c r="I459" s="172">
        <v>4.2626999999999997</v>
      </c>
      <c r="J459" s="172">
        <v>6.7847</v>
      </c>
      <c r="K459" s="172">
        <v>17.583400000000001</v>
      </c>
      <c r="L459" s="172">
        <v>-11.26</v>
      </c>
      <c r="M459" s="172">
        <v>-6.2824</v>
      </c>
      <c r="N459" s="172">
        <v>-4.1482999999999999</v>
      </c>
      <c r="O459" s="172">
        <v>-9.69E-2</v>
      </c>
      <c r="P459" s="172">
        <v>5.3171999999999997</v>
      </c>
      <c r="Q459" s="172">
        <v>12.4533</v>
      </c>
      <c r="R459" s="172">
        <v>-5.0773000000000001</v>
      </c>
    </row>
    <row r="460" spans="1:18" x14ac:dyDescent="0.3">
      <c r="A460" s="168" t="s">
        <v>368</v>
      </c>
      <c r="B460" s="168" t="s">
        <v>285</v>
      </c>
      <c r="C460" s="168">
        <v>111569</v>
      </c>
      <c r="D460" s="171">
        <v>44041</v>
      </c>
      <c r="E460" s="172">
        <v>50.02</v>
      </c>
      <c r="F460" s="172">
        <v>-0.27910000000000001</v>
      </c>
      <c r="G460" s="172">
        <v>0.10009999999999999</v>
      </c>
      <c r="H460" s="172">
        <v>0.30080000000000001</v>
      </c>
      <c r="I460" s="172">
        <v>4.2300000000000004</v>
      </c>
      <c r="J460" s="172">
        <v>6.6980000000000004</v>
      </c>
      <c r="K460" s="172">
        <v>17.252700000000001</v>
      </c>
      <c r="L460" s="172">
        <v>-11.718999999999999</v>
      </c>
      <c r="M460" s="172">
        <v>-6.9913999999999996</v>
      </c>
      <c r="N460" s="172">
        <v>-5.1574</v>
      </c>
      <c r="O460" s="172">
        <v>-1.2886</v>
      </c>
      <c r="P460" s="172">
        <v>4.1079999999999997</v>
      </c>
      <c r="Q460" s="172">
        <v>14.8908</v>
      </c>
      <c r="R460" s="172">
        <v>-6.1993</v>
      </c>
    </row>
    <row r="461" spans="1:18" x14ac:dyDescent="0.3">
      <c r="A461" s="168" t="s">
        <v>368</v>
      </c>
      <c r="B461" s="168" t="s">
        <v>183</v>
      </c>
      <c r="C461" s="168">
        <v>141808</v>
      </c>
      <c r="D461" s="171">
        <v>44041</v>
      </c>
      <c r="E461" s="172">
        <v>9.26</v>
      </c>
      <c r="F461" s="172">
        <v>-0.53710000000000002</v>
      </c>
      <c r="G461" s="172">
        <v>-1.4894000000000001</v>
      </c>
      <c r="H461" s="172">
        <v>-0.2155</v>
      </c>
      <c r="I461" s="172">
        <v>3.4636999999999998</v>
      </c>
      <c r="J461" s="172">
        <v>5.8285999999999998</v>
      </c>
      <c r="K461" s="172">
        <v>11.835699999999999</v>
      </c>
      <c r="L461" s="172">
        <v>-10.3582</v>
      </c>
      <c r="M461" s="172">
        <v>-8.4075000000000006</v>
      </c>
      <c r="N461" s="172">
        <v>-1.9068000000000001</v>
      </c>
      <c r="O461" s="172"/>
      <c r="P461" s="172"/>
      <c r="Q461" s="172">
        <v>-2.9289000000000001</v>
      </c>
      <c r="R461" s="172">
        <v>-2.4851000000000001</v>
      </c>
    </row>
    <row r="462" spans="1:18" x14ac:dyDescent="0.3">
      <c r="A462" s="168" t="s">
        <v>368</v>
      </c>
      <c r="B462" s="168" t="s">
        <v>286</v>
      </c>
      <c r="C462" s="168">
        <v>141862</v>
      </c>
      <c r="D462" s="171">
        <v>44041</v>
      </c>
      <c r="E462" s="172">
        <v>9</v>
      </c>
      <c r="F462" s="172">
        <v>-0.55249999999999999</v>
      </c>
      <c r="G462" s="172">
        <v>-1.5317000000000001</v>
      </c>
      <c r="H462" s="172">
        <v>-0.3322</v>
      </c>
      <c r="I462" s="172">
        <v>3.3294999999999999</v>
      </c>
      <c r="J462" s="172">
        <v>5.51</v>
      </c>
      <c r="K462" s="172">
        <v>11.386100000000001</v>
      </c>
      <c r="L462" s="172">
        <v>-11.154999999999999</v>
      </c>
      <c r="M462" s="172">
        <v>-9.4566999999999997</v>
      </c>
      <c r="N462" s="172">
        <v>-3.2258</v>
      </c>
      <c r="O462" s="172"/>
      <c r="P462" s="172"/>
      <c r="Q462" s="172">
        <v>-3.9918999999999998</v>
      </c>
      <c r="R462" s="172">
        <v>-3.5619999999999998</v>
      </c>
    </row>
    <row r="463" spans="1:18" x14ac:dyDescent="0.3">
      <c r="A463" s="168" t="s">
        <v>368</v>
      </c>
      <c r="B463" s="168" t="s">
        <v>287</v>
      </c>
      <c r="C463" s="168">
        <v>104636</v>
      </c>
      <c r="D463" s="171">
        <v>44041</v>
      </c>
      <c r="E463" s="172">
        <v>51.16</v>
      </c>
      <c r="F463" s="172">
        <v>-0.75649999999999995</v>
      </c>
      <c r="G463" s="172">
        <v>-0.56369999999999998</v>
      </c>
      <c r="H463" s="172">
        <v>5.8700000000000002E-2</v>
      </c>
      <c r="I463" s="172">
        <v>4.5575000000000001</v>
      </c>
      <c r="J463" s="172">
        <v>6.7835999999999999</v>
      </c>
      <c r="K463" s="172">
        <v>13.210900000000001</v>
      </c>
      <c r="L463" s="172">
        <v>-6.8802000000000003</v>
      </c>
      <c r="M463" s="172">
        <v>-2.9037999999999999</v>
      </c>
      <c r="N463" s="172">
        <v>5.7024999999999997</v>
      </c>
      <c r="O463" s="172">
        <v>4.6247999999999996</v>
      </c>
      <c r="P463" s="172">
        <v>6.9547999999999996</v>
      </c>
      <c r="Q463" s="172">
        <v>12.760999999999999</v>
      </c>
      <c r="R463" s="172">
        <v>-0.53110000000000002</v>
      </c>
    </row>
    <row r="464" spans="1:18" x14ac:dyDescent="0.3">
      <c r="A464" s="168" t="s">
        <v>368</v>
      </c>
      <c r="B464" s="168" t="s">
        <v>184</v>
      </c>
      <c r="C464" s="168">
        <v>120416</v>
      </c>
      <c r="D464" s="171">
        <v>44041</v>
      </c>
      <c r="E464" s="172">
        <v>56.97</v>
      </c>
      <c r="F464" s="172">
        <v>-0.76639999999999997</v>
      </c>
      <c r="G464" s="172">
        <v>-0.55859999999999999</v>
      </c>
      <c r="H464" s="172">
        <v>7.0300000000000001E-2</v>
      </c>
      <c r="I464" s="172">
        <v>4.6089000000000002</v>
      </c>
      <c r="J464" s="172">
        <v>6.8856000000000002</v>
      </c>
      <c r="K464" s="172">
        <v>13.5313</v>
      </c>
      <c r="L464" s="172">
        <v>-6.3762999999999996</v>
      </c>
      <c r="M464" s="172">
        <v>-2.1133999999999999</v>
      </c>
      <c r="N464" s="172">
        <v>6.8654999999999999</v>
      </c>
      <c r="O464" s="172">
        <v>6.0871000000000004</v>
      </c>
      <c r="P464" s="172">
        <v>8.5864999999999991</v>
      </c>
      <c r="Q464" s="172">
        <v>15.0114</v>
      </c>
      <c r="R464" s="172">
        <v>0.76919999999999999</v>
      </c>
    </row>
    <row r="465" spans="1:18" x14ac:dyDescent="0.3">
      <c r="A465" s="168" t="s">
        <v>368</v>
      </c>
      <c r="B465" s="168" t="s">
        <v>185</v>
      </c>
      <c r="C465" s="168">
        <v>147541</v>
      </c>
      <c r="D465" s="171">
        <v>44041</v>
      </c>
      <c r="E465" s="172">
        <v>9.6072000000000006</v>
      </c>
      <c r="F465" s="172">
        <v>1.9800000000000002E-2</v>
      </c>
      <c r="G465" s="172">
        <v>1.0508</v>
      </c>
      <c r="H465" s="172">
        <v>0.86719999999999997</v>
      </c>
      <c r="I465" s="172">
        <v>3.2866</v>
      </c>
      <c r="J465" s="172">
        <v>4.8569000000000004</v>
      </c>
      <c r="K465" s="172">
        <v>14.980600000000001</v>
      </c>
      <c r="L465" s="172">
        <v>-12.222899999999999</v>
      </c>
      <c r="M465" s="172">
        <v>-5.9978999999999996</v>
      </c>
      <c r="N465" s="172"/>
      <c r="O465" s="172"/>
      <c r="P465" s="172"/>
      <c r="Q465" s="172">
        <v>-3.9279999999999999</v>
      </c>
      <c r="R465" s="172"/>
    </row>
    <row r="466" spans="1:18" x14ac:dyDescent="0.3">
      <c r="A466" s="168" t="s">
        <v>368</v>
      </c>
      <c r="B466" s="168" t="s">
        <v>288</v>
      </c>
      <c r="C466" s="168">
        <v>147544</v>
      </c>
      <c r="D466" s="171">
        <v>44041</v>
      </c>
      <c r="E466" s="172">
        <v>9.4450000000000003</v>
      </c>
      <c r="F466" s="172">
        <v>1.38E-2</v>
      </c>
      <c r="G466" s="172">
        <v>1.0204</v>
      </c>
      <c r="H466" s="172">
        <v>0.82520000000000004</v>
      </c>
      <c r="I466" s="172">
        <v>3.2004000000000001</v>
      </c>
      <c r="J466" s="172">
        <v>4.6677</v>
      </c>
      <c r="K466" s="172">
        <v>14.3338</v>
      </c>
      <c r="L466" s="172">
        <v>-13.175000000000001</v>
      </c>
      <c r="M466" s="172">
        <v>-7.5198</v>
      </c>
      <c r="N466" s="172"/>
      <c r="O466" s="172"/>
      <c r="P466" s="172"/>
      <c r="Q466" s="172">
        <v>-5.55</v>
      </c>
      <c r="R466" s="172"/>
    </row>
    <row r="467" spans="1:18" x14ac:dyDescent="0.3">
      <c r="A467" s="168" t="s">
        <v>368</v>
      </c>
      <c r="B467" s="168" t="s">
        <v>289</v>
      </c>
      <c r="C467" s="168">
        <v>107288</v>
      </c>
      <c r="D467" s="171">
        <v>44041</v>
      </c>
      <c r="E467" s="172">
        <v>16.6005</v>
      </c>
      <c r="F467" s="172">
        <v>-0.40500000000000003</v>
      </c>
      <c r="G467" s="172">
        <v>0.62619999999999998</v>
      </c>
      <c r="H467" s="172">
        <v>0.32269999999999999</v>
      </c>
      <c r="I467" s="172">
        <v>3.8965999999999998</v>
      </c>
      <c r="J467" s="172">
        <v>6.0125000000000002</v>
      </c>
      <c r="K467" s="172">
        <v>16.0915</v>
      </c>
      <c r="L467" s="172">
        <v>-12.017200000000001</v>
      </c>
      <c r="M467" s="172">
        <v>-9.9184000000000001</v>
      </c>
      <c r="N467" s="172">
        <v>1.2484999999999999</v>
      </c>
      <c r="O467" s="172">
        <v>2.4636</v>
      </c>
      <c r="P467" s="172">
        <v>6.3940999999999999</v>
      </c>
      <c r="Q467" s="172">
        <v>4.1939000000000002</v>
      </c>
      <c r="R467" s="172">
        <v>-1.6633</v>
      </c>
    </row>
    <row r="468" spans="1:18" x14ac:dyDescent="0.3">
      <c r="A468" s="168" t="s">
        <v>368</v>
      </c>
      <c r="B468" s="168" t="s">
        <v>186</v>
      </c>
      <c r="C468" s="168">
        <v>120494</v>
      </c>
      <c r="D468" s="171">
        <v>44041</v>
      </c>
      <c r="E468" s="172">
        <v>18.052499999999998</v>
      </c>
      <c r="F468" s="172">
        <v>-0.4027</v>
      </c>
      <c r="G468" s="172">
        <v>0.63660000000000005</v>
      </c>
      <c r="H468" s="172">
        <v>0.33739999999999998</v>
      </c>
      <c r="I468" s="172">
        <v>3.9268000000000001</v>
      </c>
      <c r="J468" s="172">
        <v>6.0776000000000003</v>
      </c>
      <c r="K468" s="172">
        <v>16.308700000000002</v>
      </c>
      <c r="L468" s="172">
        <v>-11.686999999999999</v>
      </c>
      <c r="M468" s="172">
        <v>-9.4117999999999995</v>
      </c>
      <c r="N468" s="172">
        <v>2.0099999999999998</v>
      </c>
      <c r="O468" s="172">
        <v>3.2334999999999998</v>
      </c>
      <c r="P468" s="172">
        <v>7.7369000000000003</v>
      </c>
      <c r="Q468" s="172">
        <v>13.0077</v>
      </c>
      <c r="R468" s="172">
        <v>-0.92510000000000003</v>
      </c>
    </row>
    <row r="469" spans="1:18" x14ac:dyDescent="0.3">
      <c r="A469" s="168" t="s">
        <v>368</v>
      </c>
      <c r="B469" s="168" t="s">
        <v>290</v>
      </c>
      <c r="C469" s="168">
        <v>103339</v>
      </c>
      <c r="D469" s="171">
        <v>44041</v>
      </c>
      <c r="E469" s="172">
        <v>43.173000000000002</v>
      </c>
      <c r="F469" s="172">
        <v>-0.50009999999999999</v>
      </c>
      <c r="G469" s="172">
        <v>-0.30940000000000001</v>
      </c>
      <c r="H469" s="172">
        <v>-0.32550000000000001</v>
      </c>
      <c r="I469" s="172">
        <v>3.3416000000000001</v>
      </c>
      <c r="J469" s="172">
        <v>5.5575000000000001</v>
      </c>
      <c r="K469" s="172">
        <v>13.4102</v>
      </c>
      <c r="L469" s="172">
        <v>-11.8954</v>
      </c>
      <c r="M469" s="172">
        <v>-4.1749999999999998</v>
      </c>
      <c r="N469" s="172">
        <v>0.32069999999999999</v>
      </c>
      <c r="O469" s="172">
        <v>2.2065000000000001</v>
      </c>
      <c r="P469" s="172">
        <v>6.1967999999999996</v>
      </c>
      <c r="Q469" s="172">
        <v>10.4689</v>
      </c>
      <c r="R469" s="172">
        <v>1.02</v>
      </c>
    </row>
    <row r="470" spans="1:18" x14ac:dyDescent="0.3">
      <c r="A470" s="168" t="s">
        <v>368</v>
      </c>
      <c r="B470" s="168" t="s">
        <v>187</v>
      </c>
      <c r="C470" s="168">
        <v>119773</v>
      </c>
      <c r="D470" s="171">
        <v>44041</v>
      </c>
      <c r="E470" s="172">
        <v>47.470999999999997</v>
      </c>
      <c r="F470" s="172">
        <v>-0.49680000000000002</v>
      </c>
      <c r="G470" s="172">
        <v>-0.29199999999999998</v>
      </c>
      <c r="H470" s="172">
        <v>-0.30030000000000001</v>
      </c>
      <c r="I470" s="172">
        <v>3.3934000000000002</v>
      </c>
      <c r="J470" s="172">
        <v>5.6718999999999999</v>
      </c>
      <c r="K470" s="172">
        <v>13.779299999999999</v>
      </c>
      <c r="L470" s="172">
        <v>-11.3371</v>
      </c>
      <c r="M470" s="172">
        <v>-3.2803</v>
      </c>
      <c r="N470" s="172">
        <v>1.5618000000000001</v>
      </c>
      <c r="O470" s="172">
        <v>3.4180999999999999</v>
      </c>
      <c r="P470" s="172">
        <v>7.6017999999999999</v>
      </c>
      <c r="Q470" s="172">
        <v>11.846399999999999</v>
      </c>
      <c r="R470" s="172">
        <v>2.2168999999999999</v>
      </c>
    </row>
    <row r="471" spans="1:18" x14ac:dyDescent="0.3">
      <c r="A471" s="168" t="s">
        <v>368</v>
      </c>
      <c r="B471" s="168" t="s">
        <v>188</v>
      </c>
      <c r="C471" s="168">
        <v>119417</v>
      </c>
      <c r="D471" s="171">
        <v>44041</v>
      </c>
      <c r="E471" s="172">
        <v>52.546999999999997</v>
      </c>
      <c r="F471" s="172">
        <v>-0.1615</v>
      </c>
      <c r="G471" s="172">
        <v>0.39929999999999999</v>
      </c>
      <c r="H471" s="172">
        <v>0.85019999999999996</v>
      </c>
      <c r="I471" s="172">
        <v>3.9177</v>
      </c>
      <c r="J471" s="172">
        <v>5.5393999999999997</v>
      </c>
      <c r="K471" s="172">
        <v>14.207800000000001</v>
      </c>
      <c r="L471" s="172">
        <v>-11.3086</v>
      </c>
      <c r="M471" s="172">
        <v>-6.8167</v>
      </c>
      <c r="N471" s="172">
        <v>-2.0979000000000001</v>
      </c>
      <c r="O471" s="172">
        <v>-0.58699999999999997</v>
      </c>
      <c r="P471" s="172">
        <v>5.7896000000000001</v>
      </c>
      <c r="Q471" s="172">
        <v>11.1074</v>
      </c>
      <c r="R471" s="172">
        <v>-5.1302000000000003</v>
      </c>
    </row>
    <row r="472" spans="1:18" x14ac:dyDescent="0.3">
      <c r="A472" s="168" t="s">
        <v>368</v>
      </c>
      <c r="B472" s="168" t="s">
        <v>291</v>
      </c>
      <c r="C472" s="168">
        <v>118047</v>
      </c>
      <c r="D472" s="171">
        <v>44041</v>
      </c>
      <c r="E472" s="172">
        <v>50.070999999999998</v>
      </c>
      <c r="F472" s="172">
        <v>-0.16350000000000001</v>
      </c>
      <c r="G472" s="172">
        <v>0.39300000000000002</v>
      </c>
      <c r="H472" s="172">
        <v>0.83979999999999999</v>
      </c>
      <c r="I472" s="172">
        <v>3.8946999999999998</v>
      </c>
      <c r="J472" s="172">
        <v>5.4859</v>
      </c>
      <c r="K472" s="172">
        <v>14.0336</v>
      </c>
      <c r="L472" s="172">
        <v>-11.576000000000001</v>
      </c>
      <c r="M472" s="172">
        <v>-7.2209000000000003</v>
      </c>
      <c r="N472" s="172">
        <v>-2.6518999999999999</v>
      </c>
      <c r="O472" s="172">
        <v>-1.2271000000000001</v>
      </c>
      <c r="P472" s="172">
        <v>5.085</v>
      </c>
      <c r="Q472" s="172">
        <v>11.8124</v>
      </c>
      <c r="R472" s="172">
        <v>-5.6614000000000004</v>
      </c>
    </row>
    <row r="473" spans="1:18" x14ac:dyDescent="0.3">
      <c r="A473" s="168" t="s">
        <v>368</v>
      </c>
      <c r="B473" s="168" t="s">
        <v>292</v>
      </c>
      <c r="C473" s="168">
        <v>100865</v>
      </c>
      <c r="D473" s="171">
        <v>44041</v>
      </c>
      <c r="E473" s="172">
        <v>61.931600000000003</v>
      </c>
      <c r="F473" s="172">
        <v>-0.1115</v>
      </c>
      <c r="G473" s="172">
        <v>-0.2029</v>
      </c>
      <c r="H473" s="172">
        <v>-1.4500000000000001E-2</v>
      </c>
      <c r="I473" s="172">
        <v>3.1368</v>
      </c>
      <c r="J473" s="172">
        <v>4.5118</v>
      </c>
      <c r="K473" s="172">
        <v>9.8885000000000005</v>
      </c>
      <c r="L473" s="172">
        <v>-16.939599999999999</v>
      </c>
      <c r="M473" s="172">
        <v>-12.1357</v>
      </c>
      <c r="N473" s="172">
        <v>-3.8285999999999998</v>
      </c>
      <c r="O473" s="172">
        <v>1.3380000000000001</v>
      </c>
      <c r="P473" s="172">
        <v>4.1889000000000003</v>
      </c>
      <c r="Q473" s="172">
        <v>8.3450000000000006</v>
      </c>
      <c r="R473" s="172">
        <v>-2.4308999999999998</v>
      </c>
    </row>
    <row r="474" spans="1:18" x14ac:dyDescent="0.3">
      <c r="A474" s="168" t="s">
        <v>368</v>
      </c>
      <c r="B474" s="168" t="s">
        <v>189</v>
      </c>
      <c r="C474" s="168">
        <v>120270</v>
      </c>
      <c r="D474" s="171">
        <v>44041</v>
      </c>
      <c r="E474" s="172">
        <v>66.695999999999998</v>
      </c>
      <c r="F474" s="172">
        <v>-0.108</v>
      </c>
      <c r="G474" s="172">
        <v>-0.1857</v>
      </c>
      <c r="H474" s="172">
        <v>9.5999999999999992E-3</v>
      </c>
      <c r="I474" s="172">
        <v>3.1863000000000001</v>
      </c>
      <c r="J474" s="172">
        <v>4.6189999999999998</v>
      </c>
      <c r="K474" s="172">
        <v>10.2346</v>
      </c>
      <c r="L474" s="172">
        <v>-16.403099999999998</v>
      </c>
      <c r="M474" s="172">
        <v>-11.3643</v>
      </c>
      <c r="N474" s="172">
        <v>-2.7389000000000001</v>
      </c>
      <c r="O474" s="172">
        <v>2.5303</v>
      </c>
      <c r="P474" s="172">
        <v>5.2881</v>
      </c>
      <c r="Q474" s="172">
        <v>11.119199999999999</v>
      </c>
      <c r="R474" s="172">
        <v>-1.3225</v>
      </c>
    </row>
    <row r="475" spans="1:18" x14ac:dyDescent="0.3">
      <c r="A475" s="168" t="s">
        <v>368</v>
      </c>
      <c r="B475" s="168" t="s">
        <v>435</v>
      </c>
      <c r="C475" s="168">
        <v>139781</v>
      </c>
      <c r="D475" s="171">
        <v>44041</v>
      </c>
      <c r="E475" s="172">
        <v>11.7645</v>
      </c>
      <c r="F475" s="172">
        <v>-0.54190000000000005</v>
      </c>
      <c r="G475" s="172">
        <v>-0.16969999999999999</v>
      </c>
      <c r="H475" s="172">
        <v>0.3155</v>
      </c>
      <c r="I475" s="172">
        <v>4.6430999999999996</v>
      </c>
      <c r="J475" s="172">
        <v>6.7606999999999999</v>
      </c>
      <c r="K475" s="172">
        <v>12.892200000000001</v>
      </c>
      <c r="L475" s="172">
        <v>-8.3483000000000001</v>
      </c>
      <c r="M475" s="172">
        <v>-6.5434000000000001</v>
      </c>
      <c r="N475" s="172">
        <v>1.8139000000000001</v>
      </c>
      <c r="O475" s="172">
        <v>-0.5988</v>
      </c>
      <c r="P475" s="172"/>
      <c r="Q475" s="172">
        <v>4.3917000000000002</v>
      </c>
      <c r="R475" s="172">
        <v>-1.9995000000000001</v>
      </c>
    </row>
    <row r="476" spans="1:18" x14ac:dyDescent="0.3">
      <c r="A476" s="168" t="s">
        <v>368</v>
      </c>
      <c r="B476" s="168" t="s">
        <v>436</v>
      </c>
      <c r="C476" s="168">
        <v>139783</v>
      </c>
      <c r="D476" s="171">
        <v>44041</v>
      </c>
      <c r="E476" s="172">
        <v>10.882400000000001</v>
      </c>
      <c r="F476" s="172">
        <v>-0.5474</v>
      </c>
      <c r="G476" s="172">
        <v>-0.19350000000000001</v>
      </c>
      <c r="H476" s="172">
        <v>0.28199999999999997</v>
      </c>
      <c r="I476" s="172">
        <v>4.5731000000000002</v>
      </c>
      <c r="J476" s="172">
        <v>6.6086999999999998</v>
      </c>
      <c r="K476" s="172">
        <v>12.4099</v>
      </c>
      <c r="L476" s="172">
        <v>-9.1339000000000006</v>
      </c>
      <c r="M476" s="172">
        <v>-7.72</v>
      </c>
      <c r="N476" s="172">
        <v>0.11219999999999999</v>
      </c>
      <c r="O476" s="172">
        <v>-2.5310000000000001</v>
      </c>
      <c r="P476" s="172"/>
      <c r="Q476" s="172">
        <v>2.2618</v>
      </c>
      <c r="R476" s="172">
        <v>-3.7349000000000001</v>
      </c>
    </row>
    <row r="477" spans="1:18" x14ac:dyDescent="0.3">
      <c r="A477" s="168" t="s">
        <v>368</v>
      </c>
      <c r="B477" s="168" t="s">
        <v>191</v>
      </c>
      <c r="C477" s="168">
        <v>135781</v>
      </c>
      <c r="D477" s="171">
        <v>44041</v>
      </c>
      <c r="E477" s="172">
        <v>19.120999999999999</v>
      </c>
      <c r="F477" s="172">
        <v>-0.38030000000000003</v>
      </c>
      <c r="G477" s="172">
        <v>-0.41660000000000003</v>
      </c>
      <c r="H477" s="172">
        <v>-0.21920000000000001</v>
      </c>
      <c r="I477" s="172">
        <v>4.3494999999999999</v>
      </c>
      <c r="J477" s="172">
        <v>7.3369</v>
      </c>
      <c r="K477" s="172">
        <v>16.0748</v>
      </c>
      <c r="L477" s="172">
        <v>-6.7769000000000004</v>
      </c>
      <c r="M477" s="172">
        <v>-0.99929999999999997</v>
      </c>
      <c r="N477" s="172">
        <v>5.0488999999999997</v>
      </c>
      <c r="O477" s="172">
        <v>7.0449000000000002</v>
      </c>
      <c r="P477" s="172"/>
      <c r="Q477" s="172">
        <v>15.1713</v>
      </c>
      <c r="R477" s="172">
        <v>5.0917000000000003</v>
      </c>
    </row>
    <row r="478" spans="1:18" x14ac:dyDescent="0.3">
      <c r="A478" s="168" t="s">
        <v>368</v>
      </c>
      <c r="B478" s="168" t="s">
        <v>294</v>
      </c>
      <c r="C478" s="168">
        <v>135784</v>
      </c>
      <c r="D478" s="171">
        <v>44041</v>
      </c>
      <c r="E478" s="172">
        <v>17.896999999999998</v>
      </c>
      <c r="F478" s="172">
        <v>-0.3841</v>
      </c>
      <c r="G478" s="172">
        <v>-0.43390000000000001</v>
      </c>
      <c r="H478" s="172">
        <v>-0.2452</v>
      </c>
      <c r="I478" s="172">
        <v>4.2888000000000002</v>
      </c>
      <c r="J478" s="172">
        <v>7.2061999999999999</v>
      </c>
      <c r="K478" s="172">
        <v>15.6286</v>
      </c>
      <c r="L478" s="172">
        <v>-7.4707999999999997</v>
      </c>
      <c r="M478" s="172">
        <v>-2.1379999999999999</v>
      </c>
      <c r="N478" s="172">
        <v>3.4030999999999998</v>
      </c>
      <c r="O478" s="172">
        <v>5.5434999999999999</v>
      </c>
      <c r="P478" s="172"/>
      <c r="Q478" s="172">
        <v>13.5229</v>
      </c>
      <c r="R478" s="172">
        <v>3.4424000000000001</v>
      </c>
    </row>
    <row r="479" spans="1:18" x14ac:dyDescent="0.3">
      <c r="A479" s="168" t="s">
        <v>368</v>
      </c>
      <c r="B479" s="168" t="s">
        <v>192</v>
      </c>
      <c r="C479" s="168">
        <v>133386</v>
      </c>
      <c r="D479" s="171">
        <v>44041</v>
      </c>
      <c r="E479" s="172">
        <v>17.4634</v>
      </c>
      <c r="F479" s="172">
        <v>-0.25469999999999998</v>
      </c>
      <c r="G479" s="172">
        <v>-0.77839999999999998</v>
      </c>
      <c r="H479" s="172">
        <v>-1.3924000000000001</v>
      </c>
      <c r="I479" s="172">
        <v>2.6926999999999999</v>
      </c>
      <c r="J479" s="172">
        <v>4.6063000000000001</v>
      </c>
      <c r="K479" s="172">
        <v>10.7676</v>
      </c>
      <c r="L479" s="172">
        <v>-15.1005</v>
      </c>
      <c r="M479" s="172">
        <v>-11.723000000000001</v>
      </c>
      <c r="N479" s="172">
        <v>0.76049999999999995</v>
      </c>
      <c r="O479" s="172">
        <v>7.6300000000000007E-2</v>
      </c>
      <c r="P479" s="172">
        <v>8.6336999999999993</v>
      </c>
      <c r="Q479" s="172">
        <v>10.6211</v>
      </c>
      <c r="R479" s="172">
        <v>-5.0152000000000001</v>
      </c>
    </row>
    <row r="480" spans="1:18" x14ac:dyDescent="0.3">
      <c r="A480" s="168" t="s">
        <v>368</v>
      </c>
      <c r="B480" s="168" t="s">
        <v>295</v>
      </c>
      <c r="C480" s="168">
        <v>133385</v>
      </c>
      <c r="D480" s="171">
        <v>44041</v>
      </c>
      <c r="E480" s="172">
        <v>16.209700000000002</v>
      </c>
      <c r="F480" s="172">
        <v>-0.25900000000000001</v>
      </c>
      <c r="G480" s="172">
        <v>-0.79859999999999998</v>
      </c>
      <c r="H480" s="172">
        <v>-1.4206000000000001</v>
      </c>
      <c r="I480" s="172">
        <v>2.6345999999999998</v>
      </c>
      <c r="J480" s="172">
        <v>4.4809999999999999</v>
      </c>
      <c r="K480" s="172">
        <v>10.373699999999999</v>
      </c>
      <c r="L480" s="172">
        <v>-15.6724</v>
      </c>
      <c r="M480" s="172">
        <v>-12.6006</v>
      </c>
      <c r="N480" s="172">
        <v>-0.57050000000000001</v>
      </c>
      <c r="O480" s="172">
        <v>-1.2045999999999999</v>
      </c>
      <c r="P480" s="172">
        <v>7.1485000000000003</v>
      </c>
      <c r="Q480" s="172">
        <v>9.1389999999999993</v>
      </c>
      <c r="R480" s="172">
        <v>-6.2426000000000004</v>
      </c>
    </row>
    <row r="481" spans="1:18" x14ac:dyDescent="0.3">
      <c r="A481" s="168" t="s">
        <v>368</v>
      </c>
      <c r="B481" s="168" t="s">
        <v>296</v>
      </c>
      <c r="C481" s="168">
        <v>103196</v>
      </c>
      <c r="D481" s="171">
        <v>44041</v>
      </c>
      <c r="E481" s="172">
        <v>44.055599999999998</v>
      </c>
      <c r="F481" s="172">
        <v>-0.75780000000000003</v>
      </c>
      <c r="G481" s="172">
        <v>-0.87009999999999998</v>
      </c>
      <c r="H481" s="172">
        <v>-0.64629999999999999</v>
      </c>
      <c r="I481" s="172">
        <v>4.5369000000000002</v>
      </c>
      <c r="J481" s="172">
        <v>6.1192000000000002</v>
      </c>
      <c r="K481" s="172">
        <v>11.7796</v>
      </c>
      <c r="L481" s="172">
        <v>-20.945699999999999</v>
      </c>
      <c r="M481" s="172">
        <v>-18.038499999999999</v>
      </c>
      <c r="N481" s="172">
        <v>-13.048400000000001</v>
      </c>
      <c r="O481" s="172">
        <v>-10.073</v>
      </c>
      <c r="P481" s="172">
        <v>-0.99099999999999999</v>
      </c>
      <c r="Q481" s="172">
        <v>10.4916</v>
      </c>
      <c r="R481" s="172">
        <v>-11.4893</v>
      </c>
    </row>
    <row r="482" spans="1:18" x14ac:dyDescent="0.3">
      <c r="A482" s="168" t="s">
        <v>368</v>
      </c>
      <c r="B482" s="168" t="s">
        <v>193</v>
      </c>
      <c r="C482" s="168">
        <v>118803</v>
      </c>
      <c r="D482" s="171">
        <v>44041</v>
      </c>
      <c r="E482" s="172">
        <v>46.711199999999998</v>
      </c>
      <c r="F482" s="172">
        <v>-0.75590000000000002</v>
      </c>
      <c r="G482" s="172">
        <v>-0.86040000000000005</v>
      </c>
      <c r="H482" s="172">
        <v>-0.63049999999999995</v>
      </c>
      <c r="I482" s="172">
        <v>4.5686</v>
      </c>
      <c r="J482" s="172">
        <v>6.1809000000000003</v>
      </c>
      <c r="K482" s="172">
        <v>11.9754</v>
      </c>
      <c r="L482" s="172">
        <v>-20.651900000000001</v>
      </c>
      <c r="M482" s="172">
        <v>-17.600899999999999</v>
      </c>
      <c r="N482" s="172">
        <v>-12.445</v>
      </c>
      <c r="O482" s="172">
        <v>-9.3285999999999998</v>
      </c>
      <c r="P482" s="172">
        <v>-0.1862</v>
      </c>
      <c r="Q482" s="172">
        <v>8.7159999999999993</v>
      </c>
      <c r="R482" s="172">
        <v>-10.831899999999999</v>
      </c>
    </row>
    <row r="483" spans="1:18" x14ac:dyDescent="0.3">
      <c r="A483" s="168" t="s">
        <v>368</v>
      </c>
      <c r="B483" s="168" t="s">
        <v>194</v>
      </c>
      <c r="C483" s="168">
        <v>147481</v>
      </c>
      <c r="D483" s="171">
        <v>44041</v>
      </c>
      <c r="E483" s="172">
        <v>11.4581</v>
      </c>
      <c r="F483" s="172">
        <v>-0.46560000000000001</v>
      </c>
      <c r="G483" s="172">
        <v>1.488</v>
      </c>
      <c r="H483" s="172">
        <v>2.6960000000000002</v>
      </c>
      <c r="I483" s="172">
        <v>5.2649999999999997</v>
      </c>
      <c r="J483" s="172">
        <v>9.7856000000000005</v>
      </c>
      <c r="K483" s="172">
        <v>24.6326</v>
      </c>
      <c r="L483" s="172">
        <v>3.9142000000000001</v>
      </c>
      <c r="M483" s="172">
        <v>6.7587999999999999</v>
      </c>
      <c r="N483" s="172">
        <v>14.626899999999999</v>
      </c>
      <c r="O483" s="172"/>
      <c r="P483" s="172"/>
      <c r="Q483" s="172">
        <v>14.3291</v>
      </c>
      <c r="R483" s="172"/>
    </row>
    <row r="484" spans="1:18" x14ac:dyDescent="0.3">
      <c r="A484" s="168" t="s">
        <v>368</v>
      </c>
      <c r="B484" s="168" t="s">
        <v>297</v>
      </c>
      <c r="C484" s="168">
        <v>147482</v>
      </c>
      <c r="D484" s="171">
        <v>44041</v>
      </c>
      <c r="E484" s="172">
        <v>11.315</v>
      </c>
      <c r="F484" s="172">
        <v>-0.46800000000000003</v>
      </c>
      <c r="G484" s="172">
        <v>1.4689000000000001</v>
      </c>
      <c r="H484" s="172">
        <v>2.6686000000000001</v>
      </c>
      <c r="I484" s="172">
        <v>5.2118000000000002</v>
      </c>
      <c r="J484" s="172">
        <v>9.6701999999999995</v>
      </c>
      <c r="K484" s="172">
        <v>24.241</v>
      </c>
      <c r="L484" s="172">
        <v>3.2541000000000002</v>
      </c>
      <c r="M484" s="172">
        <v>5.7496</v>
      </c>
      <c r="N484" s="172">
        <v>13.216799999999999</v>
      </c>
      <c r="O484" s="172"/>
      <c r="P484" s="172"/>
      <c r="Q484" s="172">
        <v>12.924099999999999</v>
      </c>
      <c r="R484" s="172"/>
    </row>
    <row r="485" spans="1:18" x14ac:dyDescent="0.3">
      <c r="A485" s="168" t="s">
        <v>368</v>
      </c>
      <c r="B485" s="168" t="s">
        <v>195</v>
      </c>
      <c r="C485" s="168">
        <v>135601</v>
      </c>
      <c r="D485" s="171">
        <v>44041</v>
      </c>
      <c r="E485" s="172">
        <v>14.8</v>
      </c>
      <c r="F485" s="172">
        <v>0.1353</v>
      </c>
      <c r="G485" s="172">
        <v>0.27100000000000002</v>
      </c>
      <c r="H485" s="172">
        <v>0.68030000000000002</v>
      </c>
      <c r="I485" s="172">
        <v>5.1135999999999999</v>
      </c>
      <c r="J485" s="172">
        <v>6.8592000000000004</v>
      </c>
      <c r="K485" s="172">
        <v>16.3522</v>
      </c>
      <c r="L485" s="172">
        <v>-6.4474999999999998</v>
      </c>
      <c r="M485" s="172">
        <v>-4.0208000000000004</v>
      </c>
      <c r="N485" s="172">
        <v>1.0239</v>
      </c>
      <c r="O485" s="172">
        <v>2.9289999999999998</v>
      </c>
      <c r="P485" s="172"/>
      <c r="Q485" s="172">
        <v>8.8251000000000008</v>
      </c>
      <c r="R485" s="172">
        <v>-0.20130000000000001</v>
      </c>
    </row>
    <row r="486" spans="1:18" x14ac:dyDescent="0.3">
      <c r="A486" s="168" t="s">
        <v>368</v>
      </c>
      <c r="B486" s="168" t="s">
        <v>298</v>
      </c>
      <c r="C486" s="168">
        <v>135598</v>
      </c>
      <c r="D486" s="171">
        <v>44041</v>
      </c>
      <c r="E486" s="172">
        <v>13.86</v>
      </c>
      <c r="F486" s="172">
        <v>0.14449999999999999</v>
      </c>
      <c r="G486" s="172">
        <v>0.28939999999999999</v>
      </c>
      <c r="H486" s="172">
        <v>0.65359999999999996</v>
      </c>
      <c r="I486" s="172">
        <v>5.0796000000000001</v>
      </c>
      <c r="J486" s="172">
        <v>6.7797000000000001</v>
      </c>
      <c r="K486" s="172">
        <v>16.080400000000001</v>
      </c>
      <c r="L486" s="172">
        <v>-7.0423</v>
      </c>
      <c r="M486" s="172">
        <v>-5.0685000000000002</v>
      </c>
      <c r="N486" s="172">
        <v>-0.50249999999999995</v>
      </c>
      <c r="O486" s="172">
        <v>1.1545000000000001</v>
      </c>
      <c r="P486" s="172"/>
      <c r="Q486" s="172">
        <v>7.2954999999999997</v>
      </c>
      <c r="R486" s="172">
        <v>-1.7833000000000001</v>
      </c>
    </row>
    <row r="487" spans="1:18" x14ac:dyDescent="0.3">
      <c r="A487" s="168" t="s">
        <v>368</v>
      </c>
      <c r="B487" s="168" t="s">
        <v>299</v>
      </c>
      <c r="C487" s="168">
        <v>101815</v>
      </c>
      <c r="D487" s="171">
        <v>44041</v>
      </c>
      <c r="E487" s="172">
        <v>539.43939631471198</v>
      </c>
      <c r="F487" s="172">
        <v>-0.70879999999999999</v>
      </c>
      <c r="G487" s="172">
        <v>-0.38840000000000002</v>
      </c>
      <c r="H487" s="172">
        <v>0.47449999999999998</v>
      </c>
      <c r="I487" s="172">
        <v>4.6191000000000004</v>
      </c>
      <c r="J487" s="172">
        <v>7.1365999999999996</v>
      </c>
      <c r="K487" s="172">
        <v>15.406599999999999</v>
      </c>
      <c r="L487" s="172">
        <v>-7.5822000000000003</v>
      </c>
      <c r="M487" s="172">
        <v>-3.3388</v>
      </c>
      <c r="N487" s="172">
        <v>-1.5249999999999999</v>
      </c>
      <c r="O487" s="172">
        <v>-1.5305</v>
      </c>
      <c r="P487" s="172">
        <v>3.1309</v>
      </c>
      <c r="Q487" s="172">
        <v>17.7988</v>
      </c>
      <c r="R487" s="172">
        <v>-3.9594999999999998</v>
      </c>
    </row>
    <row r="488" spans="1:18" x14ac:dyDescent="0.3">
      <c r="A488" s="168" t="s">
        <v>368</v>
      </c>
      <c r="B488" s="168" t="s">
        <v>196</v>
      </c>
      <c r="C488" s="168">
        <v>119486</v>
      </c>
      <c r="D488" s="171">
        <v>44041</v>
      </c>
      <c r="E488" s="172">
        <v>189.64</v>
      </c>
      <c r="F488" s="172">
        <v>-0.70679999999999998</v>
      </c>
      <c r="G488" s="172">
        <v>-0.37819999999999998</v>
      </c>
      <c r="H488" s="172">
        <v>0.48220000000000002</v>
      </c>
      <c r="I488" s="172">
        <v>4.6346999999999996</v>
      </c>
      <c r="J488" s="172">
        <v>7.1715</v>
      </c>
      <c r="K488" s="172">
        <v>15.528499999999999</v>
      </c>
      <c r="L488" s="172">
        <v>-7.3887999999999998</v>
      </c>
      <c r="M488" s="172">
        <v>-3.0421</v>
      </c>
      <c r="N488" s="172">
        <v>-1.1982999999999999</v>
      </c>
      <c r="O488" s="172">
        <v>-1.1067</v>
      </c>
      <c r="P488" s="172">
        <v>3.6629</v>
      </c>
      <c r="Q488" s="172">
        <v>8.5488</v>
      </c>
      <c r="R488" s="172">
        <v>-3.5952999999999999</v>
      </c>
    </row>
    <row r="489" spans="1:18" x14ac:dyDescent="0.3">
      <c r="A489" s="168" t="s">
        <v>368</v>
      </c>
      <c r="B489" s="168" t="s">
        <v>300</v>
      </c>
      <c r="C489" s="168">
        <v>100156</v>
      </c>
      <c r="D489" s="171">
        <v>44041</v>
      </c>
      <c r="E489" s="172">
        <v>295.13748882017302</v>
      </c>
      <c r="F489" s="172">
        <v>-0.70540000000000003</v>
      </c>
      <c r="G489" s="172">
        <v>-0.39200000000000002</v>
      </c>
      <c r="H489" s="172">
        <v>0.47239999999999999</v>
      </c>
      <c r="I489" s="172">
        <v>4.5586000000000002</v>
      </c>
      <c r="J489" s="172">
        <v>7.0178000000000003</v>
      </c>
      <c r="K489" s="172">
        <v>15.2645</v>
      </c>
      <c r="L489" s="172">
        <v>-7.0987999999999998</v>
      </c>
      <c r="M489" s="172">
        <v>-2.8936000000000002</v>
      </c>
      <c r="N489" s="172">
        <v>-0.89149999999999996</v>
      </c>
      <c r="O489" s="172">
        <v>-0.23860000000000001</v>
      </c>
      <c r="P489" s="172">
        <v>6.4541000000000004</v>
      </c>
      <c r="Q489" s="172">
        <v>14.916499999999999</v>
      </c>
      <c r="R489" s="172">
        <v>-3.5773999999999999</v>
      </c>
    </row>
    <row r="490" spans="1:18" x14ac:dyDescent="0.3">
      <c r="A490" s="168" t="s">
        <v>368</v>
      </c>
      <c r="B490" s="168" t="s">
        <v>197</v>
      </c>
      <c r="C490" s="168">
        <v>119489</v>
      </c>
      <c r="D490" s="171">
        <v>44041</v>
      </c>
      <c r="E490" s="172">
        <v>203.5</v>
      </c>
      <c r="F490" s="172">
        <v>-0.7026</v>
      </c>
      <c r="G490" s="172">
        <v>-0.38669999999999999</v>
      </c>
      <c r="H490" s="172">
        <v>0.4839</v>
      </c>
      <c r="I490" s="172">
        <v>4.5789</v>
      </c>
      <c r="J490" s="172">
        <v>7.0658000000000003</v>
      </c>
      <c r="K490" s="172">
        <v>15.4086</v>
      </c>
      <c r="L490" s="172">
        <v>-6.8650000000000002</v>
      </c>
      <c r="M490" s="172">
        <v>-2.5243000000000002</v>
      </c>
      <c r="N490" s="172">
        <v>-0.41599999999999998</v>
      </c>
      <c r="O490" s="172">
        <v>0.35570000000000002</v>
      </c>
      <c r="P490" s="172">
        <v>7.0190000000000001</v>
      </c>
      <c r="Q490" s="172">
        <v>12.090400000000001</v>
      </c>
      <c r="R490" s="172">
        <v>-3.0097</v>
      </c>
    </row>
    <row r="491" spans="1:18" x14ac:dyDescent="0.3">
      <c r="A491" s="168" t="s">
        <v>368</v>
      </c>
      <c r="B491" s="168" t="s">
        <v>301</v>
      </c>
      <c r="C491" s="168">
        <v>100175</v>
      </c>
      <c r="D491" s="171">
        <v>44041</v>
      </c>
      <c r="E491" s="172">
        <v>100.15009999999999</v>
      </c>
      <c r="F491" s="172">
        <v>1.115</v>
      </c>
      <c r="G491" s="172">
        <v>1.9967999999999999</v>
      </c>
      <c r="H491" s="172">
        <v>3.6688000000000001</v>
      </c>
      <c r="I491" s="172">
        <v>5.8417000000000003</v>
      </c>
      <c r="J491" s="172">
        <v>9.6197999999999997</v>
      </c>
      <c r="K491" s="172">
        <v>25.483000000000001</v>
      </c>
      <c r="L491" s="172">
        <v>3.2831000000000001</v>
      </c>
      <c r="M491" s="172">
        <v>4.5010000000000003</v>
      </c>
      <c r="N491" s="172">
        <v>11.877599999999999</v>
      </c>
      <c r="O491" s="172">
        <v>4.3407999999999998</v>
      </c>
      <c r="P491" s="172">
        <v>11.282299999999999</v>
      </c>
      <c r="Q491" s="172">
        <v>11.992800000000001</v>
      </c>
      <c r="R491" s="172">
        <v>3.8553999999999999</v>
      </c>
    </row>
    <row r="492" spans="1:18" x14ac:dyDescent="0.3">
      <c r="A492" s="168" t="s">
        <v>368</v>
      </c>
      <c r="B492" s="168" t="s">
        <v>198</v>
      </c>
      <c r="C492" s="168">
        <v>120847</v>
      </c>
      <c r="D492" s="171">
        <v>44041</v>
      </c>
      <c r="E492" s="172">
        <v>103.9217</v>
      </c>
      <c r="F492" s="172">
        <v>1.1200000000000001</v>
      </c>
      <c r="G492" s="172">
        <v>2.0213000000000001</v>
      </c>
      <c r="H492" s="172">
        <v>3.7038000000000002</v>
      </c>
      <c r="I492" s="172">
        <v>5.9127999999999998</v>
      </c>
      <c r="J492" s="172">
        <v>9.7764000000000006</v>
      </c>
      <c r="K492" s="172">
        <v>26.037299999999998</v>
      </c>
      <c r="L492" s="172">
        <v>4.1848000000000001</v>
      </c>
      <c r="M492" s="172">
        <v>5.8822000000000001</v>
      </c>
      <c r="N492" s="172">
        <v>13.8512</v>
      </c>
      <c r="O492" s="172">
        <v>5.3285999999999998</v>
      </c>
      <c r="P492" s="172">
        <v>11.950699999999999</v>
      </c>
      <c r="Q492" s="172">
        <v>13.780099999999999</v>
      </c>
      <c r="R492" s="172">
        <v>5.1384999999999996</v>
      </c>
    </row>
    <row r="493" spans="1:18" x14ac:dyDescent="0.3">
      <c r="A493" s="168" t="s">
        <v>368</v>
      </c>
      <c r="B493" s="168" t="s">
        <v>199</v>
      </c>
      <c r="C493" s="168">
        <v>111549</v>
      </c>
      <c r="D493" s="171">
        <v>44041</v>
      </c>
      <c r="E493" s="172">
        <v>47.82</v>
      </c>
      <c r="F493" s="172">
        <v>6.2799999999999995E-2</v>
      </c>
      <c r="G493" s="172">
        <v>1.3779999999999999</v>
      </c>
      <c r="H493" s="172">
        <v>1.3995</v>
      </c>
      <c r="I493" s="172">
        <v>5.984</v>
      </c>
      <c r="J493" s="172">
        <v>8.19</v>
      </c>
      <c r="K493" s="172">
        <v>16.435400000000001</v>
      </c>
      <c r="L493" s="172">
        <v>-10.2646</v>
      </c>
      <c r="M493" s="172">
        <v>-7.8434999999999997</v>
      </c>
      <c r="N493" s="172">
        <v>-9.0701999999999998</v>
      </c>
      <c r="O493" s="172">
        <v>-1.8044</v>
      </c>
      <c r="P493" s="172">
        <v>4.5730000000000004</v>
      </c>
      <c r="Q493" s="172">
        <v>14.4351</v>
      </c>
      <c r="R493" s="172">
        <v>-5.0904999999999996</v>
      </c>
    </row>
    <row r="494" spans="1:18" x14ac:dyDescent="0.3">
      <c r="A494" s="168" t="s">
        <v>368</v>
      </c>
      <c r="B494" s="168" t="s">
        <v>302</v>
      </c>
      <c r="C494" s="168">
        <v>141070</v>
      </c>
      <c r="D494" s="171">
        <v>44041</v>
      </c>
      <c r="E494" s="172">
        <v>47.32</v>
      </c>
      <c r="F494" s="172">
        <v>8.4599999999999995E-2</v>
      </c>
      <c r="G494" s="172">
        <v>1.3928</v>
      </c>
      <c r="H494" s="172">
        <v>1.4145000000000001</v>
      </c>
      <c r="I494" s="172">
        <v>5.9798</v>
      </c>
      <c r="J494" s="172">
        <v>8.16</v>
      </c>
      <c r="K494" s="172">
        <v>16.322500000000002</v>
      </c>
      <c r="L494" s="172">
        <v>-10.480499999999999</v>
      </c>
      <c r="M494" s="172">
        <v>-8.17</v>
      </c>
      <c r="N494" s="172">
        <v>-9.5220000000000002</v>
      </c>
      <c r="O494" s="172">
        <v>-2.1343999999999999</v>
      </c>
      <c r="P494" s="172">
        <v>4.2667000000000002</v>
      </c>
      <c r="Q494" s="172">
        <v>14.127000000000001</v>
      </c>
      <c r="R494" s="172">
        <v>-5.4794999999999998</v>
      </c>
    </row>
    <row r="495" spans="1:18" x14ac:dyDescent="0.3">
      <c r="A495" s="168" t="s">
        <v>368</v>
      </c>
      <c r="B495" s="168" t="s">
        <v>370</v>
      </c>
      <c r="C495" s="168">
        <v>119723</v>
      </c>
      <c r="D495" s="171">
        <v>44041</v>
      </c>
      <c r="E495" s="172">
        <v>144.32749999999999</v>
      </c>
      <c r="F495" s="172">
        <v>-0.39650000000000002</v>
      </c>
      <c r="G495" s="172">
        <v>0.82750000000000001</v>
      </c>
      <c r="H495" s="172">
        <v>1.6076999999999999</v>
      </c>
      <c r="I495" s="172">
        <v>5.6898</v>
      </c>
      <c r="J495" s="172">
        <v>8.5885999999999996</v>
      </c>
      <c r="K495" s="172">
        <v>17.540099999999999</v>
      </c>
      <c r="L495" s="172">
        <v>-7.0747999999999998</v>
      </c>
      <c r="M495" s="172">
        <v>-2.2896000000000001</v>
      </c>
      <c r="N495" s="172">
        <v>1.8889</v>
      </c>
      <c r="O495" s="172">
        <v>0.56789999999999996</v>
      </c>
      <c r="P495" s="172">
        <v>4.2747000000000002</v>
      </c>
      <c r="Q495" s="172">
        <v>10.535500000000001</v>
      </c>
      <c r="R495" s="172">
        <v>-2.6499999999999999E-2</v>
      </c>
    </row>
    <row r="496" spans="1:18" x14ac:dyDescent="0.3">
      <c r="A496" s="168" t="s">
        <v>368</v>
      </c>
      <c r="B496" s="168" t="s">
        <v>373</v>
      </c>
      <c r="C496" s="168">
        <v>105628</v>
      </c>
      <c r="D496" s="171">
        <v>44041</v>
      </c>
      <c r="E496" s="172">
        <v>428.27481114695303</v>
      </c>
      <c r="F496" s="172">
        <v>-0.39800000000000002</v>
      </c>
      <c r="G496" s="172">
        <v>0.81940000000000002</v>
      </c>
      <c r="H496" s="172">
        <v>1.5958000000000001</v>
      </c>
      <c r="I496" s="172">
        <v>5.6637000000000004</v>
      </c>
      <c r="J496" s="172">
        <v>8.5376999999999992</v>
      </c>
      <c r="K496" s="172">
        <v>17.354399999999998</v>
      </c>
      <c r="L496" s="172">
        <v>-7.3672000000000004</v>
      </c>
      <c r="M496" s="172">
        <v>-2.7629000000000001</v>
      </c>
      <c r="N496" s="172">
        <v>1.2407999999999999</v>
      </c>
      <c r="O496" s="172">
        <v>-9.9599999999999994E-2</v>
      </c>
      <c r="P496" s="172">
        <v>3.6049000000000002</v>
      </c>
      <c r="Q496" s="172">
        <v>14.726900000000001</v>
      </c>
      <c r="R496" s="172">
        <v>-0.65590000000000004</v>
      </c>
    </row>
    <row r="497" spans="1:18" x14ac:dyDescent="0.3">
      <c r="A497" s="168" t="s">
        <v>368</v>
      </c>
      <c r="B497" s="168" t="s">
        <v>201</v>
      </c>
      <c r="C497" s="168">
        <v>132933</v>
      </c>
      <c r="D497" s="171">
        <v>44041</v>
      </c>
      <c r="E497" s="172">
        <v>13.319000000000001</v>
      </c>
      <c r="F497" s="172">
        <v>5.4800000000000001E-2</v>
      </c>
      <c r="G497" s="172">
        <v>0.64149999999999996</v>
      </c>
      <c r="H497" s="172">
        <v>1.8903000000000001</v>
      </c>
      <c r="I497" s="172">
        <v>6.1478000000000002</v>
      </c>
      <c r="J497" s="172">
        <v>8.2590000000000003</v>
      </c>
      <c r="K497" s="172">
        <v>20.880700000000001</v>
      </c>
      <c r="L497" s="172">
        <v>-8.0503</v>
      </c>
      <c r="M497" s="172">
        <v>-3.4302000000000001</v>
      </c>
      <c r="N497" s="172">
        <v>0.3851</v>
      </c>
      <c r="O497" s="172">
        <v>-0.8972</v>
      </c>
      <c r="P497" s="172">
        <v>4.9751000000000003</v>
      </c>
      <c r="Q497" s="172">
        <v>5.4558999999999997</v>
      </c>
      <c r="R497" s="172">
        <v>-0.11940000000000001</v>
      </c>
    </row>
    <row r="498" spans="1:18" x14ac:dyDescent="0.3">
      <c r="A498" s="168" t="s">
        <v>368</v>
      </c>
      <c r="B498" s="168" t="s">
        <v>306</v>
      </c>
      <c r="C498" s="168">
        <v>132924</v>
      </c>
      <c r="D498" s="171">
        <v>44041</v>
      </c>
      <c r="E498" s="172">
        <v>13.0343</v>
      </c>
      <c r="F498" s="172">
        <v>5.3699999999999998E-2</v>
      </c>
      <c r="G498" s="172">
        <v>0.63619999999999999</v>
      </c>
      <c r="H498" s="172">
        <v>1.8822000000000001</v>
      </c>
      <c r="I498" s="172">
        <v>6.133</v>
      </c>
      <c r="J498" s="172">
        <v>8.2268000000000008</v>
      </c>
      <c r="K498" s="172">
        <v>20.774100000000001</v>
      </c>
      <c r="L498" s="172">
        <v>-8.2072000000000003</v>
      </c>
      <c r="M498" s="172">
        <v>-3.6800999999999999</v>
      </c>
      <c r="N498" s="172">
        <v>3.5299999999999998E-2</v>
      </c>
      <c r="O498" s="172">
        <v>-1.474</v>
      </c>
      <c r="P498" s="172">
        <v>4.5542999999999996</v>
      </c>
      <c r="Q498" s="172">
        <v>5.04</v>
      </c>
      <c r="R498" s="172">
        <v>-0.73</v>
      </c>
    </row>
    <row r="499" spans="1:18" x14ac:dyDescent="0.3">
      <c r="A499" s="168" t="s">
        <v>368</v>
      </c>
      <c r="B499" s="168" t="s">
        <v>202</v>
      </c>
      <c r="C499" s="168">
        <v>133364</v>
      </c>
      <c r="D499" s="171">
        <v>44041</v>
      </c>
      <c r="E499" s="172">
        <v>14.2256</v>
      </c>
      <c r="F499" s="172">
        <v>5.1999999999999998E-2</v>
      </c>
      <c r="G499" s="172">
        <v>0.68010000000000004</v>
      </c>
      <c r="H499" s="172">
        <v>1.9369000000000001</v>
      </c>
      <c r="I499" s="172">
        <v>6.1897000000000002</v>
      </c>
      <c r="J499" s="172">
        <v>8.3483999999999998</v>
      </c>
      <c r="K499" s="172">
        <v>20.303100000000001</v>
      </c>
      <c r="L499" s="172">
        <v>-5.1822999999999997</v>
      </c>
      <c r="M499" s="172">
        <v>-0.16139999999999999</v>
      </c>
      <c r="N499" s="172">
        <v>3.0385</v>
      </c>
      <c r="O499" s="172">
        <v>0.65669999999999995</v>
      </c>
      <c r="P499" s="172">
        <v>7.0187999999999997</v>
      </c>
      <c r="Q499" s="172">
        <v>6.7855999999999996</v>
      </c>
      <c r="R499" s="172">
        <v>2.5617999999999999</v>
      </c>
    </row>
    <row r="500" spans="1:18" x14ac:dyDescent="0.3">
      <c r="A500" s="168" t="s">
        <v>368</v>
      </c>
      <c r="B500" s="168" t="s">
        <v>305</v>
      </c>
      <c r="C500" s="168">
        <v>133361</v>
      </c>
      <c r="D500" s="171">
        <v>44041</v>
      </c>
      <c r="E500" s="172">
        <v>13.925000000000001</v>
      </c>
      <c r="F500" s="172">
        <v>5.0999999999999997E-2</v>
      </c>
      <c r="G500" s="172">
        <v>0.67530000000000001</v>
      </c>
      <c r="H500" s="172">
        <v>1.9302999999999999</v>
      </c>
      <c r="I500" s="172">
        <v>6.1753</v>
      </c>
      <c r="J500" s="172">
        <v>8.3177000000000003</v>
      </c>
      <c r="K500" s="172">
        <v>20.198499999999999</v>
      </c>
      <c r="L500" s="172">
        <v>-5.3396999999999997</v>
      </c>
      <c r="M500" s="172">
        <v>-0.41410000000000002</v>
      </c>
      <c r="N500" s="172">
        <v>2.6863999999999999</v>
      </c>
      <c r="O500" s="172">
        <v>8.8099999999999998E-2</v>
      </c>
      <c r="P500" s="172">
        <v>6.5922999999999998</v>
      </c>
      <c r="Q500" s="172">
        <v>6.3590999999999998</v>
      </c>
      <c r="R500" s="172">
        <v>1.9381999999999999</v>
      </c>
    </row>
    <row r="501" spans="1:18" x14ac:dyDescent="0.3">
      <c r="A501" s="168" t="s">
        <v>368</v>
      </c>
      <c r="B501" s="168" t="s">
        <v>203</v>
      </c>
      <c r="C501" s="168">
        <v>136007</v>
      </c>
      <c r="D501" s="171">
        <v>44041</v>
      </c>
      <c r="E501" s="172">
        <v>13.9377</v>
      </c>
      <c r="F501" s="172">
        <v>8.9800000000000005E-2</v>
      </c>
      <c r="G501" s="172">
        <v>0.62160000000000004</v>
      </c>
      <c r="H501" s="172">
        <v>1.8324</v>
      </c>
      <c r="I501" s="172">
        <v>5.9642999999999997</v>
      </c>
      <c r="J501" s="172">
        <v>8.0056999999999992</v>
      </c>
      <c r="K501" s="172">
        <v>19.521000000000001</v>
      </c>
      <c r="L501" s="172">
        <v>-6.0625</v>
      </c>
      <c r="M501" s="172">
        <v>-1.597</v>
      </c>
      <c r="N501" s="172">
        <v>2.0710999999999999</v>
      </c>
      <c r="O501" s="172">
        <v>0.40289999999999998</v>
      </c>
      <c r="P501" s="172"/>
      <c r="Q501" s="172">
        <v>7.9664999999999999</v>
      </c>
      <c r="R501" s="172">
        <v>2.9380999999999999</v>
      </c>
    </row>
    <row r="502" spans="1:18" x14ac:dyDescent="0.3">
      <c r="A502" s="168" t="s">
        <v>368</v>
      </c>
      <c r="B502" s="168" t="s">
        <v>304</v>
      </c>
      <c r="C502" s="168">
        <v>136004</v>
      </c>
      <c r="D502" s="171">
        <v>44041</v>
      </c>
      <c r="E502" s="172">
        <v>13.353899999999999</v>
      </c>
      <c r="F502" s="172">
        <v>8.9200000000000002E-2</v>
      </c>
      <c r="G502" s="172">
        <v>0.61480000000000001</v>
      </c>
      <c r="H502" s="172">
        <v>1.8230999999999999</v>
      </c>
      <c r="I502" s="172">
        <v>5.9447000000000001</v>
      </c>
      <c r="J502" s="172">
        <v>7.9618000000000002</v>
      </c>
      <c r="K502" s="172">
        <v>19.3719</v>
      </c>
      <c r="L502" s="172">
        <v>-6.2838000000000003</v>
      </c>
      <c r="M502" s="172">
        <v>-1.9522999999999999</v>
      </c>
      <c r="N502" s="172">
        <v>1.5745</v>
      </c>
      <c r="O502" s="172">
        <v>-0.38769999999999999</v>
      </c>
      <c r="P502" s="172"/>
      <c r="Q502" s="172">
        <v>6.9051999999999998</v>
      </c>
      <c r="R502" s="172">
        <v>2.2162000000000002</v>
      </c>
    </row>
    <row r="503" spans="1:18" x14ac:dyDescent="0.3">
      <c r="A503" s="168" t="s">
        <v>368</v>
      </c>
      <c r="B503" s="168" t="s">
        <v>204</v>
      </c>
      <c r="C503" s="168">
        <v>140487</v>
      </c>
      <c r="D503" s="171">
        <v>44041</v>
      </c>
      <c r="E503" s="172">
        <v>13.901</v>
      </c>
      <c r="F503" s="172">
        <v>1.9400000000000001E-2</v>
      </c>
      <c r="G503" s="172">
        <v>-1.0653999999999999</v>
      </c>
      <c r="H503" s="172">
        <v>0.63849999999999996</v>
      </c>
      <c r="I503" s="172">
        <v>3.4177</v>
      </c>
      <c r="J503" s="172">
        <v>4.8735999999999997</v>
      </c>
      <c r="K503" s="172">
        <v>12.759600000000001</v>
      </c>
      <c r="L503" s="172">
        <v>-8.5593000000000004</v>
      </c>
      <c r="M503" s="172">
        <v>-0.1308</v>
      </c>
      <c r="N503" s="172">
        <v>11.316599999999999</v>
      </c>
      <c r="O503" s="172">
        <v>6.5541</v>
      </c>
      <c r="P503" s="172"/>
      <c r="Q503" s="172">
        <v>10.3919</v>
      </c>
      <c r="R503" s="172">
        <v>3.5455999999999999</v>
      </c>
    </row>
    <row r="504" spans="1:18" x14ac:dyDescent="0.3">
      <c r="A504" s="168" t="s">
        <v>368</v>
      </c>
      <c r="B504" s="168" t="s">
        <v>307</v>
      </c>
      <c r="C504" s="168">
        <v>140488</v>
      </c>
      <c r="D504" s="171">
        <v>44041</v>
      </c>
      <c r="E504" s="172">
        <v>13.5421</v>
      </c>
      <c r="F504" s="172">
        <v>1.77E-2</v>
      </c>
      <c r="G504" s="172">
        <v>-1.0724</v>
      </c>
      <c r="H504" s="172">
        <v>0.62860000000000005</v>
      </c>
      <c r="I504" s="172">
        <v>3.3976999999999999</v>
      </c>
      <c r="J504" s="172">
        <v>4.8296000000000001</v>
      </c>
      <c r="K504" s="172">
        <v>12.6134</v>
      </c>
      <c r="L504" s="172">
        <v>-8.7896000000000001</v>
      </c>
      <c r="M504" s="172">
        <v>-0.50690000000000002</v>
      </c>
      <c r="N504" s="172">
        <v>10.7584</v>
      </c>
      <c r="O504" s="172">
        <v>5.7320000000000002</v>
      </c>
      <c r="P504" s="172"/>
      <c r="Q504" s="172">
        <v>9.5286000000000008</v>
      </c>
      <c r="R504" s="172">
        <v>2.8509000000000002</v>
      </c>
    </row>
    <row r="505" spans="1:18" x14ac:dyDescent="0.3">
      <c r="A505" s="168" t="s">
        <v>368</v>
      </c>
      <c r="B505" s="168" t="s">
        <v>205</v>
      </c>
      <c r="C505" s="168">
        <v>142138</v>
      </c>
      <c r="D505" s="171">
        <v>44041</v>
      </c>
      <c r="E505" s="172">
        <v>10.004799999999999</v>
      </c>
      <c r="F505" s="172">
        <v>-0.1168</v>
      </c>
      <c r="G505" s="172">
        <v>-1.2535000000000001</v>
      </c>
      <c r="H505" s="172">
        <v>0.75729999999999997</v>
      </c>
      <c r="I505" s="172">
        <v>5.0284000000000004</v>
      </c>
      <c r="J505" s="172">
        <v>7.0101000000000004</v>
      </c>
      <c r="K505" s="172">
        <v>9.6908999999999992</v>
      </c>
      <c r="L505" s="172">
        <v>-11.081899999999999</v>
      </c>
      <c r="M505" s="172">
        <v>-5.9212999999999996</v>
      </c>
      <c r="N505" s="172">
        <v>0.45590000000000003</v>
      </c>
      <c r="O505" s="172"/>
      <c r="P505" s="172"/>
      <c r="Q505" s="172">
        <v>2.0500000000000001E-2</v>
      </c>
      <c r="R505" s="172">
        <v>-0.246</v>
      </c>
    </row>
    <row r="506" spans="1:18" x14ac:dyDescent="0.3">
      <c r="A506" s="168" t="s">
        <v>368</v>
      </c>
      <c r="B506" s="168" t="s">
        <v>309</v>
      </c>
      <c r="C506" s="168">
        <v>142139</v>
      </c>
      <c r="D506" s="171">
        <v>44041</v>
      </c>
      <c r="E506" s="172">
        <v>9.8171999999999997</v>
      </c>
      <c r="F506" s="172">
        <v>-0.11799999999999999</v>
      </c>
      <c r="G506" s="172">
        <v>-1.2612000000000001</v>
      </c>
      <c r="H506" s="172">
        <v>0.74609999999999999</v>
      </c>
      <c r="I506" s="172">
        <v>5.0046999999999997</v>
      </c>
      <c r="J506" s="172">
        <v>6.9574999999999996</v>
      </c>
      <c r="K506" s="172">
        <v>9.5266000000000002</v>
      </c>
      <c r="L506" s="172">
        <v>-11.3443</v>
      </c>
      <c r="M506" s="172">
        <v>-6.3404999999999996</v>
      </c>
      <c r="N506" s="172">
        <v>-0.1414</v>
      </c>
      <c r="O506" s="172"/>
      <c r="P506" s="172"/>
      <c r="Q506" s="172">
        <v>-0.78449999999999998</v>
      </c>
      <c r="R506" s="172">
        <v>-0.97509999999999997</v>
      </c>
    </row>
    <row r="507" spans="1:18" x14ac:dyDescent="0.3">
      <c r="A507" s="168" t="s">
        <v>368</v>
      </c>
      <c r="B507" s="168" t="s">
        <v>206</v>
      </c>
      <c r="C507" s="168">
        <v>143178</v>
      </c>
      <c r="D507" s="171">
        <v>44041</v>
      </c>
      <c r="E507" s="172">
        <v>10.3325</v>
      </c>
      <c r="F507" s="172">
        <v>-0.24809999999999999</v>
      </c>
      <c r="G507" s="172">
        <v>-0.33950000000000002</v>
      </c>
      <c r="H507" s="172">
        <v>-6.0900000000000003E-2</v>
      </c>
      <c r="I507" s="172">
        <v>3.0005000000000002</v>
      </c>
      <c r="J507" s="172">
        <v>4.8878000000000004</v>
      </c>
      <c r="K507" s="172">
        <v>11.738899999999999</v>
      </c>
      <c r="L507" s="172">
        <v>-11.503500000000001</v>
      </c>
      <c r="M507" s="172">
        <v>-6.2625000000000002</v>
      </c>
      <c r="N507" s="172">
        <v>0.2571</v>
      </c>
      <c r="O507" s="172"/>
      <c r="P507" s="172"/>
      <c r="Q507" s="172">
        <v>1.6197999999999999</v>
      </c>
      <c r="R507" s="172">
        <v>1.0530999999999999</v>
      </c>
    </row>
    <row r="508" spans="1:18" x14ac:dyDescent="0.3">
      <c r="A508" s="168" t="s">
        <v>368</v>
      </c>
      <c r="B508" s="168" t="s">
        <v>308</v>
      </c>
      <c r="C508" s="168">
        <v>143176</v>
      </c>
      <c r="D508" s="171">
        <v>44041</v>
      </c>
      <c r="E508" s="172">
        <v>10.144299999999999</v>
      </c>
      <c r="F508" s="172">
        <v>-0.25069999999999998</v>
      </c>
      <c r="G508" s="172">
        <v>-0.34870000000000001</v>
      </c>
      <c r="H508" s="172">
        <v>-7.3899999999999993E-2</v>
      </c>
      <c r="I508" s="172">
        <v>2.9742000000000002</v>
      </c>
      <c r="J508" s="172">
        <v>4.8311000000000002</v>
      </c>
      <c r="K508" s="172">
        <v>11.558</v>
      </c>
      <c r="L508" s="172">
        <v>-11.779500000000001</v>
      </c>
      <c r="M508" s="172">
        <v>-6.7070999999999996</v>
      </c>
      <c r="N508" s="172">
        <v>-0.38590000000000002</v>
      </c>
      <c r="O508" s="172"/>
      <c r="P508" s="172"/>
      <c r="Q508" s="172">
        <v>0.70630000000000004</v>
      </c>
      <c r="R508" s="172">
        <v>0.151</v>
      </c>
    </row>
    <row r="509" spans="1:18" x14ac:dyDescent="0.3">
      <c r="A509" s="168" t="s">
        <v>368</v>
      </c>
      <c r="B509" s="168" t="s">
        <v>310</v>
      </c>
      <c r="C509" s="168">
        <v>116352</v>
      </c>
      <c r="D509" s="171">
        <v>44041</v>
      </c>
      <c r="E509" s="172">
        <v>40.271599999999999</v>
      </c>
      <c r="F509" s="172">
        <v>0.42920000000000003</v>
      </c>
      <c r="G509" s="172">
        <v>-0.5323</v>
      </c>
      <c r="H509" s="172">
        <v>0.46600000000000003</v>
      </c>
      <c r="I509" s="172">
        <v>3.2122999999999999</v>
      </c>
      <c r="J509" s="172">
        <v>5.0425000000000004</v>
      </c>
      <c r="K509" s="172">
        <v>12.956799999999999</v>
      </c>
      <c r="L509" s="172">
        <v>-5.4664000000000001</v>
      </c>
      <c r="M509" s="172">
        <v>4.2045000000000003</v>
      </c>
      <c r="N509" s="172">
        <v>14.435600000000001</v>
      </c>
      <c r="O509" s="172">
        <v>6.0660999999999996</v>
      </c>
      <c r="P509" s="172">
        <v>11.635899999999999</v>
      </c>
      <c r="Q509" s="172">
        <v>18.180099999999999</v>
      </c>
      <c r="R509" s="172">
        <v>8.4222000000000001</v>
      </c>
    </row>
    <row r="510" spans="1:18" x14ac:dyDescent="0.3">
      <c r="A510" s="168" t="s">
        <v>368</v>
      </c>
      <c r="B510" s="168" t="s">
        <v>207</v>
      </c>
      <c r="C510" s="168">
        <v>126279</v>
      </c>
      <c r="D510" s="171">
        <v>44041</v>
      </c>
      <c r="E510" s="172">
        <v>29.987400000000001</v>
      </c>
      <c r="F510" s="172">
        <v>0.18210000000000001</v>
      </c>
      <c r="G510" s="172">
        <v>-0.68620000000000003</v>
      </c>
      <c r="H510" s="172">
        <v>2.2153</v>
      </c>
      <c r="I510" s="172">
        <v>6.4047000000000001</v>
      </c>
      <c r="J510" s="172">
        <v>8.1374999999999993</v>
      </c>
      <c r="K510" s="172">
        <v>13.913500000000001</v>
      </c>
      <c r="L510" s="172">
        <v>-1.0652999999999999</v>
      </c>
      <c r="M510" s="172">
        <v>8.3140999999999998</v>
      </c>
      <c r="N510" s="172">
        <v>21.118099999999998</v>
      </c>
      <c r="O510" s="172">
        <v>11.407299999999999</v>
      </c>
      <c r="P510" s="172">
        <v>12.0829</v>
      </c>
      <c r="Q510" s="172">
        <v>18.904299999999999</v>
      </c>
      <c r="R510" s="172">
        <v>13.5177</v>
      </c>
    </row>
    <row r="511" spans="1:18" x14ac:dyDescent="0.3">
      <c r="A511" s="168" t="s">
        <v>368</v>
      </c>
      <c r="B511" s="168" t="s">
        <v>311</v>
      </c>
      <c r="C511" s="168">
        <v>126379</v>
      </c>
      <c r="D511" s="171">
        <v>44041</v>
      </c>
      <c r="E511" s="172">
        <v>29.233499999999999</v>
      </c>
      <c r="F511" s="172">
        <v>0.18060000000000001</v>
      </c>
      <c r="G511" s="172">
        <v>-0.69299999999999995</v>
      </c>
      <c r="H511" s="172">
        <v>2.2054</v>
      </c>
      <c r="I511" s="172">
        <v>6.3841000000000001</v>
      </c>
      <c r="J511" s="172">
        <v>8.0929000000000002</v>
      </c>
      <c r="K511" s="172">
        <v>13.771599999999999</v>
      </c>
      <c r="L511" s="172">
        <v>-1.3075000000000001</v>
      </c>
      <c r="M511" s="172">
        <v>7.9132999999999996</v>
      </c>
      <c r="N511" s="172">
        <v>20.518699999999999</v>
      </c>
      <c r="O511" s="172">
        <v>10.682499999999999</v>
      </c>
      <c r="P511" s="172">
        <v>11.5953</v>
      </c>
      <c r="Q511" s="172">
        <v>18.427900000000001</v>
      </c>
      <c r="R511" s="172">
        <v>12.707000000000001</v>
      </c>
    </row>
    <row r="512" spans="1:18" x14ac:dyDescent="0.3">
      <c r="A512" s="168" t="s">
        <v>368</v>
      </c>
      <c r="B512" s="168" t="s">
        <v>208</v>
      </c>
      <c r="C512" s="168">
        <v>145819</v>
      </c>
      <c r="D512" s="171">
        <v>44041</v>
      </c>
      <c r="E512" s="172">
        <v>11.2202</v>
      </c>
      <c r="F512" s="172">
        <v>-0.42599999999999999</v>
      </c>
      <c r="G512" s="172">
        <v>-0.23119999999999999</v>
      </c>
      <c r="H512" s="172">
        <v>0.2475</v>
      </c>
      <c r="I512" s="172">
        <v>4.1492000000000004</v>
      </c>
      <c r="J512" s="172">
        <v>6.9619</v>
      </c>
      <c r="K512" s="172">
        <v>13.3628</v>
      </c>
      <c r="L512" s="172">
        <v>-2.4161000000000001</v>
      </c>
      <c r="M512" s="172">
        <v>0.23580000000000001</v>
      </c>
      <c r="N512" s="172">
        <v>10.3026</v>
      </c>
      <c r="O512" s="172"/>
      <c r="P512" s="172"/>
      <c r="Q512" s="172">
        <v>7.9249999999999998</v>
      </c>
      <c r="R512" s="172"/>
    </row>
    <row r="513" spans="1:18" x14ac:dyDescent="0.3">
      <c r="A513" s="168" t="s">
        <v>368</v>
      </c>
      <c r="B513" s="168" t="s">
        <v>312</v>
      </c>
      <c r="C513" s="168">
        <v>145820</v>
      </c>
      <c r="D513" s="171">
        <v>44041</v>
      </c>
      <c r="E513" s="172">
        <v>10.8911</v>
      </c>
      <c r="F513" s="172">
        <v>-0.43059999999999998</v>
      </c>
      <c r="G513" s="172">
        <v>-0.25640000000000002</v>
      </c>
      <c r="H513" s="172">
        <v>0.2135</v>
      </c>
      <c r="I513" s="172">
        <v>4.0755999999999997</v>
      </c>
      <c r="J513" s="172">
        <v>6.7975000000000003</v>
      </c>
      <c r="K513" s="172">
        <v>12.8354</v>
      </c>
      <c r="L513" s="172">
        <v>-3.3431999999999999</v>
      </c>
      <c r="M513" s="172">
        <v>-1.1957</v>
      </c>
      <c r="N513" s="172">
        <v>8.1990999999999996</v>
      </c>
      <c r="O513" s="172"/>
      <c r="P513" s="172"/>
      <c r="Q513" s="172">
        <v>5.8174999999999999</v>
      </c>
      <c r="R513" s="172"/>
    </row>
    <row r="514" spans="1:18" x14ac:dyDescent="0.3">
      <c r="A514" s="168" t="s">
        <v>368</v>
      </c>
      <c r="B514" s="168" t="s">
        <v>313</v>
      </c>
      <c r="C514" s="168">
        <v>101853</v>
      </c>
      <c r="D514" s="171">
        <v>44041</v>
      </c>
      <c r="E514" s="172">
        <v>89.988100000000003</v>
      </c>
      <c r="F514" s="172">
        <v>-0.64390000000000003</v>
      </c>
      <c r="G514" s="172">
        <v>8.9300000000000004E-2</v>
      </c>
      <c r="H514" s="172">
        <v>0.33400000000000002</v>
      </c>
      <c r="I514" s="172">
        <v>4.3792999999999997</v>
      </c>
      <c r="J514" s="172">
        <v>6.8396999999999997</v>
      </c>
      <c r="K514" s="172">
        <v>15.1591</v>
      </c>
      <c r="L514" s="172">
        <v>-14.4147</v>
      </c>
      <c r="M514" s="172">
        <v>-11.163500000000001</v>
      </c>
      <c r="N514" s="172">
        <v>-5.9945000000000004</v>
      </c>
      <c r="O514" s="172">
        <v>-3.5063</v>
      </c>
      <c r="P514" s="172">
        <v>3.4218000000000002</v>
      </c>
      <c r="Q514" s="172">
        <v>13.4085</v>
      </c>
      <c r="R514" s="172">
        <v>-6.5797999999999996</v>
      </c>
    </row>
    <row r="515" spans="1:18" x14ac:dyDescent="0.3">
      <c r="A515" s="168" t="s">
        <v>368</v>
      </c>
      <c r="B515" s="168" t="s">
        <v>209</v>
      </c>
      <c r="C515" s="168">
        <v>119549</v>
      </c>
      <c r="D515" s="171">
        <v>44041</v>
      </c>
      <c r="E515" s="172">
        <v>92.771900000000002</v>
      </c>
      <c r="F515" s="172">
        <v>-0.6431</v>
      </c>
      <c r="G515" s="172">
        <v>9.4100000000000003E-2</v>
      </c>
      <c r="H515" s="172">
        <v>0.3407</v>
      </c>
      <c r="I515" s="172">
        <v>4.3933999999999997</v>
      </c>
      <c r="J515" s="172">
        <v>6.8707000000000003</v>
      </c>
      <c r="K515" s="172">
        <v>15.2615</v>
      </c>
      <c r="L515" s="172">
        <v>-14.254799999999999</v>
      </c>
      <c r="M515" s="172">
        <v>-10.9078</v>
      </c>
      <c r="N515" s="172">
        <v>-5.6405000000000003</v>
      </c>
      <c r="O515" s="172">
        <v>-3.0373000000000001</v>
      </c>
      <c r="P515" s="172">
        <v>3.8742999999999999</v>
      </c>
      <c r="Q515" s="172">
        <v>8.8809000000000005</v>
      </c>
      <c r="R515" s="172">
        <v>-6.1984000000000004</v>
      </c>
    </row>
    <row r="516" spans="1:18" x14ac:dyDescent="0.3">
      <c r="A516" s="168" t="s">
        <v>368</v>
      </c>
      <c r="B516" s="168" t="s">
        <v>210</v>
      </c>
      <c r="C516" s="168">
        <v>139711</v>
      </c>
      <c r="D516" s="171">
        <v>44041</v>
      </c>
      <c r="E516" s="172">
        <v>8.0045000000000002</v>
      </c>
      <c r="F516" s="172">
        <v>-0.43909999999999999</v>
      </c>
      <c r="G516" s="172">
        <v>-1.1057999999999999</v>
      </c>
      <c r="H516" s="172">
        <v>-0.60840000000000005</v>
      </c>
      <c r="I516" s="172">
        <v>0.9204</v>
      </c>
      <c r="J516" s="172">
        <v>2.1595</v>
      </c>
      <c r="K516" s="172">
        <v>12.820499999999999</v>
      </c>
      <c r="L516" s="172">
        <v>-21.303899999999999</v>
      </c>
      <c r="M516" s="172">
        <v>-14.7142</v>
      </c>
      <c r="N516" s="172">
        <v>-12.9946</v>
      </c>
      <c r="O516" s="172">
        <v>-14.559699999999999</v>
      </c>
      <c r="P516" s="172"/>
      <c r="Q516" s="172">
        <v>-5.8445999999999998</v>
      </c>
      <c r="R516" s="172">
        <v>-17.836099999999998</v>
      </c>
    </row>
    <row r="517" spans="1:18" x14ac:dyDescent="0.3">
      <c r="A517" s="168" t="s">
        <v>368</v>
      </c>
      <c r="B517" s="168" t="s">
        <v>314</v>
      </c>
      <c r="C517" s="168">
        <v>139709</v>
      </c>
      <c r="D517" s="171">
        <v>44041</v>
      </c>
      <c r="E517" s="172">
        <v>7.8395999999999999</v>
      </c>
      <c r="F517" s="172">
        <v>-0.43940000000000001</v>
      </c>
      <c r="G517" s="172">
        <v>-1.1075999999999999</v>
      </c>
      <c r="H517" s="172">
        <v>-0.61229999999999996</v>
      </c>
      <c r="I517" s="172">
        <v>0.91390000000000005</v>
      </c>
      <c r="J517" s="172">
        <v>2.1446000000000001</v>
      </c>
      <c r="K517" s="172">
        <v>12.772399999999999</v>
      </c>
      <c r="L517" s="172">
        <v>-21.3689</v>
      </c>
      <c r="M517" s="172">
        <v>-14.8147</v>
      </c>
      <c r="N517" s="172">
        <v>-13.1289</v>
      </c>
      <c r="O517" s="172">
        <v>-14.843299999999999</v>
      </c>
      <c r="P517" s="172"/>
      <c r="Q517" s="172">
        <v>-6.3734999999999999</v>
      </c>
      <c r="R517" s="172">
        <v>-18.081099999999999</v>
      </c>
    </row>
    <row r="518" spans="1:18" x14ac:dyDescent="0.3">
      <c r="A518" s="168" t="s">
        <v>368</v>
      </c>
      <c r="B518" s="168" t="s">
        <v>211</v>
      </c>
      <c r="C518" s="168">
        <v>139990</v>
      </c>
      <c r="D518" s="171">
        <v>44041</v>
      </c>
      <c r="E518" s="172">
        <v>6.7724000000000002</v>
      </c>
      <c r="F518" s="172">
        <v>-0.45129999999999998</v>
      </c>
      <c r="G518" s="172">
        <v>-1.7224999999999999</v>
      </c>
      <c r="H518" s="172">
        <v>-1.4752000000000001</v>
      </c>
      <c r="I518" s="172">
        <v>0.1168</v>
      </c>
      <c r="J518" s="172">
        <v>2.0585</v>
      </c>
      <c r="K518" s="172">
        <v>12.674300000000001</v>
      </c>
      <c r="L518" s="172">
        <v>-21.585799999999999</v>
      </c>
      <c r="M518" s="172">
        <v>-15.0913</v>
      </c>
      <c r="N518" s="172">
        <v>-12.747</v>
      </c>
      <c r="O518" s="172">
        <v>-14.276899999999999</v>
      </c>
      <c r="P518" s="172"/>
      <c r="Q518" s="172">
        <v>-10.980399999999999</v>
      </c>
      <c r="R518" s="172">
        <v>-18.209199999999999</v>
      </c>
    </row>
    <row r="519" spans="1:18" x14ac:dyDescent="0.3">
      <c r="A519" s="168" t="s">
        <v>368</v>
      </c>
      <c r="B519" s="168" t="s">
        <v>315</v>
      </c>
      <c r="C519" s="168">
        <v>139992</v>
      </c>
      <c r="D519" s="171">
        <v>44041</v>
      </c>
      <c r="E519" s="172">
        <v>6.6589999999999998</v>
      </c>
      <c r="F519" s="172">
        <v>-0.45150000000000001</v>
      </c>
      <c r="G519" s="172">
        <v>-1.7238</v>
      </c>
      <c r="H519" s="172">
        <v>-1.4765999999999999</v>
      </c>
      <c r="I519" s="172">
        <v>0.1128</v>
      </c>
      <c r="J519" s="172">
        <v>2.0505</v>
      </c>
      <c r="K519" s="172">
        <v>12.650600000000001</v>
      </c>
      <c r="L519" s="172">
        <v>-21.630199999999999</v>
      </c>
      <c r="M519" s="172">
        <v>-15.172000000000001</v>
      </c>
      <c r="N519" s="172">
        <v>-12.862</v>
      </c>
      <c r="O519" s="172">
        <v>-14.6717</v>
      </c>
      <c r="P519" s="172"/>
      <c r="Q519" s="172">
        <v>-11.427899999999999</v>
      </c>
      <c r="R519" s="172">
        <v>-18.494800000000001</v>
      </c>
    </row>
    <row r="520" spans="1:18" x14ac:dyDescent="0.3">
      <c r="A520" s="168" t="s">
        <v>368</v>
      </c>
      <c r="B520" s="168" t="s">
        <v>212</v>
      </c>
      <c r="C520" s="168">
        <v>141141</v>
      </c>
      <c r="D520" s="171">
        <v>44041</v>
      </c>
      <c r="E520" s="172">
        <v>6.5865</v>
      </c>
      <c r="F520" s="172">
        <v>-0.48049999999999998</v>
      </c>
      <c r="G520" s="172">
        <v>-1.4631000000000001</v>
      </c>
      <c r="H520" s="172">
        <v>-0.92659999999999998</v>
      </c>
      <c r="I520" s="172">
        <v>1.1565000000000001</v>
      </c>
      <c r="J520" s="172">
        <v>2.6749999999999998</v>
      </c>
      <c r="K520" s="172">
        <v>12.9682</v>
      </c>
      <c r="L520" s="172">
        <v>-22.02</v>
      </c>
      <c r="M520" s="172">
        <v>-14.9427</v>
      </c>
      <c r="N520" s="172">
        <v>-12.5589</v>
      </c>
      <c r="O520" s="172">
        <v>-12.9222</v>
      </c>
      <c r="P520" s="172"/>
      <c r="Q520" s="172">
        <v>-12.722799999999999</v>
      </c>
      <c r="R520" s="172">
        <v>-18.4315</v>
      </c>
    </row>
    <row r="521" spans="1:18" x14ac:dyDescent="0.3">
      <c r="A521" s="168" t="s">
        <v>368</v>
      </c>
      <c r="B521" s="168" t="s">
        <v>317</v>
      </c>
      <c r="C521" s="168">
        <v>141139</v>
      </c>
      <c r="D521" s="171">
        <v>44041</v>
      </c>
      <c r="E521" s="172">
        <v>6.4785000000000004</v>
      </c>
      <c r="F521" s="172">
        <v>-0.48080000000000001</v>
      </c>
      <c r="G521" s="172">
        <v>-1.4677</v>
      </c>
      <c r="H521" s="172">
        <v>-0.93279999999999996</v>
      </c>
      <c r="I521" s="172">
        <v>1.1428</v>
      </c>
      <c r="J521" s="172">
        <v>2.6476000000000002</v>
      </c>
      <c r="K521" s="172">
        <v>12.877700000000001</v>
      </c>
      <c r="L521" s="172">
        <v>-22.145600000000002</v>
      </c>
      <c r="M521" s="172">
        <v>-15.1485</v>
      </c>
      <c r="N521" s="172">
        <v>-12.8414</v>
      </c>
      <c r="O521" s="172">
        <v>-13.3851</v>
      </c>
      <c r="P521" s="172"/>
      <c r="Q521" s="172">
        <v>-13.191800000000001</v>
      </c>
      <c r="R521" s="172">
        <v>-18.757999999999999</v>
      </c>
    </row>
    <row r="522" spans="1:18" x14ac:dyDescent="0.3">
      <c r="A522" s="168" t="s">
        <v>368</v>
      </c>
      <c r="B522" s="168" t="s">
        <v>213</v>
      </c>
      <c r="C522" s="168">
        <v>141564</v>
      </c>
      <c r="D522" s="171">
        <v>44041</v>
      </c>
      <c r="E522" s="172">
        <v>6.1961000000000004</v>
      </c>
      <c r="F522" s="172">
        <v>-0.54890000000000005</v>
      </c>
      <c r="G522" s="172">
        <v>-2.1802000000000001</v>
      </c>
      <c r="H522" s="172">
        <v>-2.2326999999999999</v>
      </c>
      <c r="I522" s="172">
        <v>0.23130000000000001</v>
      </c>
      <c r="J522" s="172">
        <v>2.7204999999999999</v>
      </c>
      <c r="K522" s="172">
        <v>13.8278</v>
      </c>
      <c r="L522" s="172">
        <v>-22.927399999999999</v>
      </c>
      <c r="M522" s="172">
        <v>-16.616</v>
      </c>
      <c r="N522" s="172">
        <v>-13.534700000000001</v>
      </c>
      <c r="O522" s="172"/>
      <c r="P522" s="172"/>
      <c r="Q522" s="172">
        <v>-15.5326</v>
      </c>
      <c r="R522" s="172">
        <v>-19.0077</v>
      </c>
    </row>
    <row r="523" spans="1:18" x14ac:dyDescent="0.3">
      <c r="A523" s="168" t="s">
        <v>368</v>
      </c>
      <c r="B523" s="168" t="s">
        <v>316</v>
      </c>
      <c r="C523" s="168">
        <v>141565</v>
      </c>
      <c r="D523" s="171">
        <v>44041</v>
      </c>
      <c r="E523" s="172">
        <v>5.9814999999999996</v>
      </c>
      <c r="F523" s="172">
        <v>-0.55030000000000001</v>
      </c>
      <c r="G523" s="172">
        <v>-2.1848000000000001</v>
      </c>
      <c r="H523" s="172">
        <v>-2.2391000000000001</v>
      </c>
      <c r="I523" s="172">
        <v>0.2195</v>
      </c>
      <c r="J523" s="172">
        <v>2.6955</v>
      </c>
      <c r="K523" s="172">
        <v>13.747</v>
      </c>
      <c r="L523" s="172">
        <v>-23.035799999999998</v>
      </c>
      <c r="M523" s="172">
        <v>-16.791899999999998</v>
      </c>
      <c r="N523" s="172">
        <v>-13.777699999999999</v>
      </c>
      <c r="O523" s="172"/>
      <c r="P523" s="172"/>
      <c r="Q523" s="172">
        <v>-16.5761</v>
      </c>
      <c r="R523" s="172">
        <v>-19.699000000000002</v>
      </c>
    </row>
    <row r="524" spans="1:18" x14ac:dyDescent="0.3">
      <c r="A524" s="168" t="s">
        <v>368</v>
      </c>
      <c r="B524" s="168" t="s">
        <v>214</v>
      </c>
      <c r="C524" s="168">
        <v>133324</v>
      </c>
      <c r="D524" s="171">
        <v>44041</v>
      </c>
      <c r="E524" s="172">
        <v>13.3307</v>
      </c>
      <c r="F524" s="172">
        <v>-0.4889</v>
      </c>
      <c r="G524" s="172">
        <v>-0.1154</v>
      </c>
      <c r="H524" s="172">
        <v>0.3387</v>
      </c>
      <c r="I524" s="172">
        <v>5.0720000000000001</v>
      </c>
      <c r="J524" s="172">
        <v>8.0992999999999995</v>
      </c>
      <c r="K524" s="172">
        <v>18.001100000000001</v>
      </c>
      <c r="L524" s="172">
        <v>-9.7576000000000001</v>
      </c>
      <c r="M524" s="172">
        <v>-2.8105000000000002</v>
      </c>
      <c r="N524" s="172">
        <v>1.8270999999999999</v>
      </c>
      <c r="O524" s="172">
        <v>0.76100000000000001</v>
      </c>
      <c r="P524" s="172">
        <v>4.5358999999999998</v>
      </c>
      <c r="Q524" s="172">
        <v>5.5227000000000004</v>
      </c>
      <c r="R524" s="172">
        <v>-1.8306</v>
      </c>
    </row>
    <row r="525" spans="1:18" x14ac:dyDescent="0.3">
      <c r="A525" s="168" t="s">
        <v>368</v>
      </c>
      <c r="B525" s="168" t="s">
        <v>320</v>
      </c>
      <c r="C525" s="168">
        <v>133322</v>
      </c>
      <c r="D525" s="171">
        <v>44041</v>
      </c>
      <c r="E525" s="172">
        <v>13.0496</v>
      </c>
      <c r="F525" s="172">
        <v>-0.48799999999999999</v>
      </c>
      <c r="G525" s="172">
        <v>-0.1148</v>
      </c>
      <c r="H525" s="172">
        <v>0.33829999999999999</v>
      </c>
      <c r="I525" s="172">
        <v>5.0717999999999996</v>
      </c>
      <c r="J525" s="172">
        <v>8.0981000000000005</v>
      </c>
      <c r="K525" s="172">
        <v>17.996600000000001</v>
      </c>
      <c r="L525" s="172">
        <v>-9.8485999999999994</v>
      </c>
      <c r="M525" s="172">
        <v>-3.0108000000000001</v>
      </c>
      <c r="N525" s="172">
        <v>1.5099</v>
      </c>
      <c r="O525" s="172">
        <v>0.41439999999999999</v>
      </c>
      <c r="P525" s="172">
        <v>4.1746999999999996</v>
      </c>
      <c r="Q525" s="172">
        <v>5.1029999999999998</v>
      </c>
      <c r="R525" s="172">
        <v>-2.1654</v>
      </c>
    </row>
    <row r="526" spans="1:18" x14ac:dyDescent="0.3">
      <c r="A526" s="168" t="s">
        <v>368</v>
      </c>
      <c r="B526" s="168" t="s">
        <v>215</v>
      </c>
      <c r="C526" s="168">
        <v>135682</v>
      </c>
      <c r="D526" s="171">
        <v>44041</v>
      </c>
      <c r="E526" s="172">
        <v>14.645099999999999</v>
      </c>
      <c r="F526" s="172">
        <v>-0.5595</v>
      </c>
      <c r="G526" s="172">
        <v>-3.2800000000000003E-2</v>
      </c>
      <c r="H526" s="172">
        <v>0.53959999999999997</v>
      </c>
      <c r="I526" s="172">
        <v>5.3703000000000003</v>
      </c>
      <c r="J526" s="172">
        <v>8.2521000000000004</v>
      </c>
      <c r="K526" s="172">
        <v>17.936299999999999</v>
      </c>
      <c r="L526" s="172">
        <v>-9.2074999999999996</v>
      </c>
      <c r="M526" s="172">
        <v>-1.6269</v>
      </c>
      <c r="N526" s="172">
        <v>3.0968</v>
      </c>
      <c r="O526" s="172">
        <v>2.1728000000000001</v>
      </c>
      <c r="P526" s="172"/>
      <c r="Q526" s="172">
        <v>9.1471</v>
      </c>
      <c r="R526" s="172">
        <v>-0.53990000000000005</v>
      </c>
    </row>
    <row r="527" spans="1:18" x14ac:dyDescent="0.3">
      <c r="A527" s="168" t="s">
        <v>368</v>
      </c>
      <c r="B527" s="168" t="s">
        <v>319</v>
      </c>
      <c r="C527" s="168">
        <v>135684</v>
      </c>
      <c r="D527" s="171">
        <v>44041</v>
      </c>
      <c r="E527" s="172">
        <v>14.3461</v>
      </c>
      <c r="F527" s="172">
        <v>-0.56010000000000004</v>
      </c>
      <c r="G527" s="172">
        <v>-3.4799999999999998E-2</v>
      </c>
      <c r="H527" s="172">
        <v>0.53610000000000002</v>
      </c>
      <c r="I527" s="172">
        <v>5.3635999999999999</v>
      </c>
      <c r="J527" s="172">
        <v>8.2380999999999993</v>
      </c>
      <c r="K527" s="172">
        <v>17.8886</v>
      </c>
      <c r="L527" s="172">
        <v>-9.3028999999999993</v>
      </c>
      <c r="M527" s="172">
        <v>-1.7976000000000001</v>
      </c>
      <c r="N527" s="172">
        <v>2.8483000000000001</v>
      </c>
      <c r="O527" s="172">
        <v>1.6415</v>
      </c>
      <c r="P527" s="172"/>
      <c r="Q527" s="172">
        <v>8.6318000000000001</v>
      </c>
      <c r="R527" s="172">
        <v>-0.95079999999999998</v>
      </c>
    </row>
    <row r="528" spans="1:18" x14ac:dyDescent="0.3">
      <c r="A528" s="168" t="s">
        <v>368</v>
      </c>
      <c r="B528" s="168" t="s">
        <v>216</v>
      </c>
      <c r="C528" s="168">
        <v>142153</v>
      </c>
      <c r="D528" s="171">
        <v>44041</v>
      </c>
      <c r="E528" s="172">
        <v>6.7601000000000004</v>
      </c>
      <c r="F528" s="172">
        <v>-0.5151</v>
      </c>
      <c r="G528" s="172">
        <v>-0.93930000000000002</v>
      </c>
      <c r="H528" s="172">
        <v>0.99950000000000006</v>
      </c>
      <c r="I528" s="172">
        <v>3.1273</v>
      </c>
      <c r="J528" s="172">
        <v>6.3175999999999997</v>
      </c>
      <c r="K528" s="172">
        <v>16.005400000000002</v>
      </c>
      <c r="L528" s="172">
        <v>-22.2852</v>
      </c>
      <c r="M528" s="172">
        <v>-14.6096</v>
      </c>
      <c r="N528" s="172">
        <v>-11.7492</v>
      </c>
      <c r="O528" s="172"/>
      <c r="P528" s="172"/>
      <c r="Q528" s="172">
        <v>-15.4094</v>
      </c>
      <c r="R528" s="172">
        <v>-14.790800000000001</v>
      </c>
    </row>
    <row r="529" spans="1:18" x14ac:dyDescent="0.3">
      <c r="A529" s="168" t="s">
        <v>368</v>
      </c>
      <c r="B529" s="168" t="s">
        <v>318</v>
      </c>
      <c r="C529" s="168">
        <v>142151</v>
      </c>
      <c r="D529" s="171">
        <v>44041</v>
      </c>
      <c r="E529" s="172">
        <v>6.6223999999999998</v>
      </c>
      <c r="F529" s="172">
        <v>-0.51680000000000004</v>
      </c>
      <c r="G529" s="172">
        <v>-0.94379999999999997</v>
      </c>
      <c r="H529" s="172">
        <v>0.99429999999999996</v>
      </c>
      <c r="I529" s="172">
        <v>3.1173000000000002</v>
      </c>
      <c r="J529" s="172">
        <v>6.2968000000000002</v>
      </c>
      <c r="K529" s="172">
        <v>15.9445</v>
      </c>
      <c r="L529" s="172">
        <v>-22.367100000000001</v>
      </c>
      <c r="M529" s="172">
        <v>-14.7455</v>
      </c>
      <c r="N529" s="172">
        <v>-11.936199999999999</v>
      </c>
      <c r="O529" s="172"/>
      <c r="P529" s="172"/>
      <c r="Q529" s="172">
        <v>-16.150200000000002</v>
      </c>
      <c r="R529" s="172">
        <v>-15.4125</v>
      </c>
    </row>
    <row r="530" spans="1:18" x14ac:dyDescent="0.3">
      <c r="A530" s="168" t="s">
        <v>368</v>
      </c>
      <c r="B530" s="168" t="s">
        <v>217</v>
      </c>
      <c r="C530" s="168">
        <v>143079</v>
      </c>
      <c r="D530" s="171">
        <v>44041</v>
      </c>
      <c r="E530" s="172">
        <v>7.7312000000000003</v>
      </c>
      <c r="F530" s="172">
        <v>-0.54159999999999997</v>
      </c>
      <c r="G530" s="172">
        <v>-1.014</v>
      </c>
      <c r="H530" s="172">
        <v>-1.2163999999999999</v>
      </c>
      <c r="I530" s="172">
        <v>0.95720000000000005</v>
      </c>
      <c r="J530" s="172">
        <v>1.2719</v>
      </c>
      <c r="K530" s="172">
        <v>10.120100000000001</v>
      </c>
      <c r="L530" s="172">
        <v>-22.4359</v>
      </c>
      <c r="M530" s="172">
        <v>-14.5223</v>
      </c>
      <c r="N530" s="172">
        <v>-11.9694</v>
      </c>
      <c r="O530" s="172"/>
      <c r="P530" s="172"/>
      <c r="Q530" s="172">
        <v>-11.6107</v>
      </c>
      <c r="R530" s="172">
        <v>-12.3154</v>
      </c>
    </row>
    <row r="531" spans="1:18" x14ac:dyDescent="0.3">
      <c r="A531" s="168" t="s">
        <v>368</v>
      </c>
      <c r="B531" s="168" t="s">
        <v>321</v>
      </c>
      <c r="C531" s="168">
        <v>143077</v>
      </c>
      <c r="D531" s="171">
        <v>44041</v>
      </c>
      <c r="E531" s="172">
        <v>7.6679000000000004</v>
      </c>
      <c r="F531" s="172">
        <v>-0.54220000000000002</v>
      </c>
      <c r="G531" s="172">
        <v>-1.0172000000000001</v>
      </c>
      <c r="H531" s="172">
        <v>-1.2212000000000001</v>
      </c>
      <c r="I531" s="172">
        <v>0.9466</v>
      </c>
      <c r="J531" s="172">
        <v>1.2478</v>
      </c>
      <c r="K531" s="172">
        <v>10.0413</v>
      </c>
      <c r="L531" s="172">
        <v>-22.5472</v>
      </c>
      <c r="M531" s="172">
        <v>-14.7073</v>
      </c>
      <c r="N531" s="172">
        <v>-12.2234</v>
      </c>
      <c r="O531" s="172"/>
      <c r="P531" s="172"/>
      <c r="Q531" s="172">
        <v>-11.958600000000001</v>
      </c>
      <c r="R531" s="172">
        <v>-12.6538</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44041</v>
      </c>
      <c r="E536" s="172">
        <v>18.6553</v>
      </c>
      <c r="F536" s="172">
        <v>-0.65500000000000003</v>
      </c>
      <c r="G536" s="172">
        <v>-0.43869999999999998</v>
      </c>
      <c r="H536" s="172">
        <v>7.3499999999999996E-2</v>
      </c>
      <c r="I536" s="172">
        <v>5.5403000000000002</v>
      </c>
      <c r="J536" s="172">
        <v>7.2950999999999997</v>
      </c>
      <c r="K536" s="172">
        <v>13.4199</v>
      </c>
      <c r="L536" s="172">
        <v>-10.5154</v>
      </c>
      <c r="M536" s="172">
        <v>-6.2146999999999997</v>
      </c>
      <c r="N536" s="172">
        <v>-1.0449999999999999</v>
      </c>
      <c r="O536" s="172">
        <v>2.8650000000000002</v>
      </c>
      <c r="P536" s="172">
        <v>8.7827000000000002</v>
      </c>
      <c r="Q536" s="172">
        <v>11.355600000000001</v>
      </c>
      <c r="R536" s="172">
        <v>0.9385</v>
      </c>
    </row>
    <row r="537" spans="1:18" x14ac:dyDescent="0.3">
      <c r="A537" s="168" t="s">
        <v>368</v>
      </c>
      <c r="B537" s="168" t="s">
        <v>322</v>
      </c>
      <c r="C537" s="168">
        <v>132757</v>
      </c>
      <c r="D537" s="171">
        <v>44041</v>
      </c>
      <c r="E537" s="172">
        <v>17.297699999999999</v>
      </c>
      <c r="F537" s="172">
        <v>-0.65820000000000001</v>
      </c>
      <c r="G537" s="172">
        <v>-0.45689999999999997</v>
      </c>
      <c r="H537" s="172">
        <v>4.7399999999999998E-2</v>
      </c>
      <c r="I537" s="172">
        <v>5.4854000000000003</v>
      </c>
      <c r="J537" s="172">
        <v>7.1729000000000003</v>
      </c>
      <c r="K537" s="172">
        <v>13.0273</v>
      </c>
      <c r="L537" s="172">
        <v>-11.1877</v>
      </c>
      <c r="M537" s="172">
        <v>-7.2817999999999996</v>
      </c>
      <c r="N537" s="172">
        <v>-2.5409999999999999</v>
      </c>
      <c r="O537" s="172">
        <v>1.4685999999999999</v>
      </c>
      <c r="P537" s="172">
        <v>7.4137000000000004</v>
      </c>
      <c r="Q537" s="172">
        <v>9.9137000000000004</v>
      </c>
      <c r="R537" s="172">
        <v>-0.52439999999999998</v>
      </c>
    </row>
    <row r="538" spans="1:18" x14ac:dyDescent="0.3">
      <c r="A538" s="168" t="s">
        <v>368</v>
      </c>
      <c r="B538" s="168" t="s">
        <v>219</v>
      </c>
      <c r="C538" s="168">
        <v>118866</v>
      </c>
      <c r="D538" s="171">
        <v>44041</v>
      </c>
      <c r="E538" s="172">
        <v>80.680000000000007</v>
      </c>
      <c r="F538" s="172">
        <v>-7.4300000000000005E-2</v>
      </c>
      <c r="G538" s="172">
        <v>0.42320000000000002</v>
      </c>
      <c r="H538" s="172">
        <v>0.92569999999999997</v>
      </c>
      <c r="I538" s="172">
        <v>4.2915999999999999</v>
      </c>
      <c r="J538" s="172">
        <v>7.4443999999999999</v>
      </c>
      <c r="K538" s="172">
        <v>14.1806</v>
      </c>
      <c r="L538" s="172">
        <v>-7.1577000000000002</v>
      </c>
      <c r="M538" s="172">
        <v>-2.9472</v>
      </c>
      <c r="N538" s="172">
        <v>3.0790999999999999</v>
      </c>
      <c r="O538" s="172">
        <v>3.621</v>
      </c>
      <c r="P538" s="172">
        <v>7.3994</v>
      </c>
      <c r="Q538" s="172">
        <v>10.1836</v>
      </c>
      <c r="R538" s="172">
        <v>-1.6493</v>
      </c>
    </row>
    <row r="539" spans="1:18" x14ac:dyDescent="0.3">
      <c r="A539" s="168" t="s">
        <v>368</v>
      </c>
      <c r="B539" s="168" t="s">
        <v>323</v>
      </c>
      <c r="C539" s="168">
        <v>100480</v>
      </c>
      <c r="D539" s="171">
        <v>44041</v>
      </c>
      <c r="E539" s="172">
        <v>116.051690476967</v>
      </c>
      <c r="F539" s="172">
        <v>-7.85E-2</v>
      </c>
      <c r="G539" s="172">
        <v>0.4073</v>
      </c>
      <c r="H539" s="172">
        <v>0.91110000000000002</v>
      </c>
      <c r="I539" s="172">
        <v>4.2706999999999997</v>
      </c>
      <c r="J539" s="172">
        <v>7.3766999999999996</v>
      </c>
      <c r="K539" s="172">
        <v>13.838800000000001</v>
      </c>
      <c r="L539" s="172">
        <v>-7.6942000000000004</v>
      </c>
      <c r="M539" s="172">
        <v>-3.6318000000000001</v>
      </c>
      <c r="N539" s="172">
        <v>2.2204000000000002</v>
      </c>
      <c r="O539" s="172">
        <v>2.8990999999999998</v>
      </c>
      <c r="P539" s="172">
        <v>6.4535999999999998</v>
      </c>
      <c r="Q539" s="172">
        <v>10.593999999999999</v>
      </c>
      <c r="R539" s="172">
        <v>-2.3996</v>
      </c>
    </row>
    <row r="540" spans="1:18" x14ac:dyDescent="0.3">
      <c r="A540" s="168" t="s">
        <v>368</v>
      </c>
      <c r="B540" s="168" t="s">
        <v>324</v>
      </c>
      <c r="C540" s="168">
        <v>116051</v>
      </c>
      <c r="D540" s="171">
        <v>44041</v>
      </c>
      <c r="E540" s="172">
        <v>24.83</v>
      </c>
      <c r="F540" s="172">
        <v>-0.56069999999999998</v>
      </c>
      <c r="G540" s="172">
        <v>4.0300000000000002E-2</v>
      </c>
      <c r="H540" s="172">
        <v>0.68940000000000001</v>
      </c>
      <c r="I540" s="172">
        <v>4.9451000000000001</v>
      </c>
      <c r="J540" s="172">
        <v>7.9096000000000002</v>
      </c>
      <c r="K540" s="172">
        <v>15.5421</v>
      </c>
      <c r="L540" s="172">
        <v>-5.4455</v>
      </c>
      <c r="M540" s="172">
        <v>-1.8965000000000001</v>
      </c>
      <c r="N540" s="172">
        <v>6.2019000000000002</v>
      </c>
      <c r="O540" s="172">
        <v>2.8485</v>
      </c>
      <c r="P540" s="172">
        <v>3.5716000000000001</v>
      </c>
      <c r="Q540" s="172">
        <v>11.1471</v>
      </c>
      <c r="R540" s="172">
        <v>0.75039999999999996</v>
      </c>
    </row>
    <row r="541" spans="1:18" x14ac:dyDescent="0.3">
      <c r="A541" s="168" t="s">
        <v>368</v>
      </c>
      <c r="B541" s="168" t="s">
        <v>220</v>
      </c>
      <c r="C541" s="168">
        <v>119307</v>
      </c>
      <c r="D541" s="171">
        <v>44041</v>
      </c>
      <c r="E541" s="172">
        <v>25.91</v>
      </c>
      <c r="F541" s="172">
        <v>-0.53739999999999999</v>
      </c>
      <c r="G541" s="172">
        <v>3.8600000000000002E-2</v>
      </c>
      <c r="H541" s="172">
        <v>0.6996</v>
      </c>
      <c r="I541" s="172">
        <v>4.9413</v>
      </c>
      <c r="J541" s="172">
        <v>7.9583000000000004</v>
      </c>
      <c r="K541" s="172">
        <v>15.669600000000001</v>
      </c>
      <c r="L541" s="172">
        <v>-5.2996999999999996</v>
      </c>
      <c r="M541" s="172">
        <v>-1.5578000000000001</v>
      </c>
      <c r="N541" s="172">
        <v>6.6254999999999997</v>
      </c>
      <c r="O541" s="172">
        <v>3.331</v>
      </c>
      <c r="P541" s="172">
        <v>4.2968000000000002</v>
      </c>
      <c r="Q541" s="172">
        <v>9.3842999999999996</v>
      </c>
      <c r="R541" s="172">
        <v>1.1536</v>
      </c>
    </row>
    <row r="542" spans="1:18" x14ac:dyDescent="0.3">
      <c r="A542" s="168" t="s">
        <v>368</v>
      </c>
      <c r="B542" s="168" t="s">
        <v>325</v>
      </c>
      <c r="C542" s="168">
        <v>135964</v>
      </c>
      <c r="D542" s="171">
        <v>44041</v>
      </c>
      <c r="E542" s="172">
        <v>12.577999999999999</v>
      </c>
      <c r="F542" s="172">
        <v>-0.67830000000000001</v>
      </c>
      <c r="G542" s="172">
        <v>5.6500000000000002E-2</v>
      </c>
      <c r="H542" s="172">
        <v>-0.1104</v>
      </c>
      <c r="I542" s="172">
        <v>5.0838000000000001</v>
      </c>
      <c r="J542" s="172">
        <v>8.9437999999999995</v>
      </c>
      <c r="K542" s="172">
        <v>23.333100000000002</v>
      </c>
      <c r="L542" s="172">
        <v>-10.0595</v>
      </c>
      <c r="M542" s="172">
        <v>-6.2595000000000001</v>
      </c>
      <c r="N542" s="172">
        <v>0.85070000000000001</v>
      </c>
      <c r="O542" s="172">
        <v>-2.1535000000000002</v>
      </c>
      <c r="P542" s="172"/>
      <c r="Q542" s="172">
        <v>5.4028999999999998</v>
      </c>
      <c r="R542" s="172">
        <v>-4.7625999999999999</v>
      </c>
    </row>
    <row r="543" spans="1:18" x14ac:dyDescent="0.3">
      <c r="A543" s="168" t="s">
        <v>368</v>
      </c>
      <c r="B543" s="168" t="s">
        <v>221</v>
      </c>
      <c r="C543" s="168">
        <v>135962</v>
      </c>
      <c r="D543" s="171">
        <v>44041</v>
      </c>
      <c r="E543" s="172">
        <v>13.2453</v>
      </c>
      <c r="F543" s="172">
        <v>-0.67789999999999995</v>
      </c>
      <c r="G543" s="172">
        <v>5.8200000000000002E-2</v>
      </c>
      <c r="H543" s="172">
        <v>-0.10780000000000001</v>
      </c>
      <c r="I543" s="172">
        <v>5.0896999999999997</v>
      </c>
      <c r="J543" s="172">
        <v>8.9573999999999998</v>
      </c>
      <c r="K543" s="172">
        <v>23.378499999999999</v>
      </c>
      <c r="L543" s="172">
        <v>-9.9926999999999992</v>
      </c>
      <c r="M543" s="172">
        <v>-6.1521999999999997</v>
      </c>
      <c r="N543" s="172">
        <v>1.0065999999999999</v>
      </c>
      <c r="O543" s="172">
        <v>-1.4348000000000001</v>
      </c>
      <c r="P543" s="172"/>
      <c r="Q543" s="172">
        <v>6.6603000000000003</v>
      </c>
      <c r="R543" s="172">
        <v>-4.3567999999999998</v>
      </c>
    </row>
    <row r="544" spans="1:18" x14ac:dyDescent="0.3">
      <c r="A544" s="168" t="s">
        <v>368</v>
      </c>
      <c r="B544" s="168" t="s">
        <v>326</v>
      </c>
      <c r="C544" s="168">
        <v>140045</v>
      </c>
      <c r="D544" s="171">
        <v>44041</v>
      </c>
      <c r="E544" s="172">
        <v>9.0137</v>
      </c>
      <c r="F544" s="172">
        <v>-0.28539999999999999</v>
      </c>
      <c r="G544" s="172">
        <v>0.3876</v>
      </c>
      <c r="H544" s="172">
        <v>-9.3100000000000002E-2</v>
      </c>
      <c r="I544" s="172">
        <v>4.3929</v>
      </c>
      <c r="J544" s="172">
        <v>6.5223000000000004</v>
      </c>
      <c r="K544" s="172">
        <v>18.0669</v>
      </c>
      <c r="L544" s="172">
        <v>-15.3094</v>
      </c>
      <c r="M544" s="172">
        <v>-11.543699999999999</v>
      </c>
      <c r="N544" s="172">
        <v>-6.7754000000000003</v>
      </c>
      <c r="O544" s="172">
        <v>-7.2981999999999996</v>
      </c>
      <c r="P544" s="172"/>
      <c r="Q544" s="172">
        <v>-2.9154</v>
      </c>
      <c r="R544" s="172">
        <v>-7.7866</v>
      </c>
    </row>
    <row r="545" spans="1:18" x14ac:dyDescent="0.3">
      <c r="A545" s="168" t="s">
        <v>368</v>
      </c>
      <c r="B545" s="168" t="s">
        <v>222</v>
      </c>
      <c r="C545" s="168">
        <v>140046</v>
      </c>
      <c r="D545" s="171">
        <v>44041</v>
      </c>
      <c r="E545" s="172">
        <v>9.4443999999999999</v>
      </c>
      <c r="F545" s="172">
        <v>-0.28510000000000002</v>
      </c>
      <c r="G545" s="172">
        <v>0.38900000000000001</v>
      </c>
      <c r="H545" s="172">
        <v>-8.9899999999999994E-2</v>
      </c>
      <c r="I545" s="172">
        <v>4.3971999999999998</v>
      </c>
      <c r="J545" s="172">
        <v>6.5381999999999998</v>
      </c>
      <c r="K545" s="172">
        <v>18.146599999999999</v>
      </c>
      <c r="L545" s="172">
        <v>-15.1774</v>
      </c>
      <c r="M545" s="172">
        <v>-11.325200000000001</v>
      </c>
      <c r="N545" s="172">
        <v>-6.4587000000000003</v>
      </c>
      <c r="O545" s="172">
        <v>-6.2165999999999997</v>
      </c>
      <c r="P545" s="172"/>
      <c r="Q545" s="172">
        <v>-1.6155999999999999</v>
      </c>
      <c r="R545" s="172">
        <v>-7.1288</v>
      </c>
    </row>
    <row r="546" spans="1:18" x14ac:dyDescent="0.3">
      <c r="A546" s="168" t="s">
        <v>368</v>
      </c>
      <c r="B546" s="168" t="s">
        <v>327</v>
      </c>
      <c r="C546" s="168">
        <v>140455</v>
      </c>
      <c r="D546" s="171">
        <v>44041</v>
      </c>
      <c r="E546" s="172">
        <v>8.5136000000000003</v>
      </c>
      <c r="F546" s="172">
        <v>-0.2928</v>
      </c>
      <c r="G546" s="172">
        <v>8.2000000000000007E-3</v>
      </c>
      <c r="H546" s="172">
        <v>-0.17349999999999999</v>
      </c>
      <c r="I546" s="172">
        <v>4.1406000000000001</v>
      </c>
      <c r="J546" s="172">
        <v>5.6421999999999999</v>
      </c>
      <c r="K546" s="172">
        <v>17.488900000000001</v>
      </c>
      <c r="L546" s="172">
        <v>-12.664</v>
      </c>
      <c r="M546" s="172">
        <v>-8.9678000000000004</v>
      </c>
      <c r="N546" s="172">
        <v>-3.9921000000000002</v>
      </c>
      <c r="O546" s="172">
        <v>-5.6778000000000004</v>
      </c>
      <c r="P546" s="172"/>
      <c r="Q546" s="172">
        <v>-4.7079000000000004</v>
      </c>
      <c r="R546" s="172">
        <v>-6.3634000000000004</v>
      </c>
    </row>
    <row r="547" spans="1:18" x14ac:dyDescent="0.3">
      <c r="A547" s="168" t="s">
        <v>368</v>
      </c>
      <c r="B547" s="168" t="s">
        <v>223</v>
      </c>
      <c r="C547" s="168">
        <v>140454</v>
      </c>
      <c r="D547" s="171">
        <v>44041</v>
      </c>
      <c r="E547" s="172">
        <v>8.9248999999999992</v>
      </c>
      <c r="F547" s="172">
        <v>-0.29160000000000003</v>
      </c>
      <c r="G547" s="172">
        <v>1.01E-2</v>
      </c>
      <c r="H547" s="172">
        <v>-0.1711</v>
      </c>
      <c r="I547" s="172">
        <v>4.1448</v>
      </c>
      <c r="J547" s="172">
        <v>5.6551</v>
      </c>
      <c r="K547" s="172">
        <v>17.559699999999999</v>
      </c>
      <c r="L547" s="172">
        <v>-12.5481</v>
      </c>
      <c r="M547" s="172">
        <v>-8.7797000000000001</v>
      </c>
      <c r="N547" s="172">
        <v>-3.7238000000000002</v>
      </c>
      <c r="O547" s="172">
        <v>-4.4336000000000002</v>
      </c>
      <c r="P547" s="172"/>
      <c r="Q547" s="172">
        <v>-3.351</v>
      </c>
      <c r="R547" s="172">
        <v>-5.4960000000000004</v>
      </c>
    </row>
    <row r="548" spans="1:18" x14ac:dyDescent="0.3">
      <c r="A548" s="168" t="s">
        <v>368</v>
      </c>
      <c r="B548" s="168" t="s">
        <v>328</v>
      </c>
      <c r="C548" s="168">
        <v>141893</v>
      </c>
      <c r="D548" s="171">
        <v>44041</v>
      </c>
      <c r="E548" s="172">
        <v>8.2664000000000009</v>
      </c>
      <c r="F548" s="172">
        <v>0.20730000000000001</v>
      </c>
      <c r="G548" s="172">
        <v>0.98460000000000003</v>
      </c>
      <c r="H548" s="172">
        <v>8.9599999999999999E-2</v>
      </c>
      <c r="I548" s="172">
        <v>4.7786</v>
      </c>
      <c r="J548" s="172">
        <v>8.6397999999999993</v>
      </c>
      <c r="K548" s="172">
        <v>24.258199999999999</v>
      </c>
      <c r="L548" s="172">
        <v>-3.3485999999999998</v>
      </c>
      <c r="M548" s="172">
        <v>2.9965000000000002</v>
      </c>
      <c r="N548" s="172">
        <v>8.1762999999999995</v>
      </c>
      <c r="O548" s="172"/>
      <c r="P548" s="172"/>
      <c r="Q548" s="172">
        <v>-7.2523999999999997</v>
      </c>
      <c r="R548" s="172">
        <v>-7.0090000000000003</v>
      </c>
    </row>
    <row r="549" spans="1:18" x14ac:dyDescent="0.3">
      <c r="A549" s="168" t="s">
        <v>368</v>
      </c>
      <c r="B549" s="168" t="s">
        <v>224</v>
      </c>
      <c r="C549" s="168">
        <v>141892</v>
      </c>
      <c r="D549" s="171">
        <v>44041</v>
      </c>
      <c r="E549" s="172">
        <v>8.5541999999999998</v>
      </c>
      <c r="F549" s="172">
        <v>0.20849999999999999</v>
      </c>
      <c r="G549" s="172">
        <v>0.99170000000000003</v>
      </c>
      <c r="H549" s="172">
        <v>9.8299999999999998E-2</v>
      </c>
      <c r="I549" s="172">
        <v>4.7961999999999998</v>
      </c>
      <c r="J549" s="172">
        <v>8.68</v>
      </c>
      <c r="K549" s="172">
        <v>24.395800000000001</v>
      </c>
      <c r="L549" s="172">
        <v>-3.1355</v>
      </c>
      <c r="M549" s="172">
        <v>3.3403</v>
      </c>
      <c r="N549" s="172">
        <v>8.7186000000000003</v>
      </c>
      <c r="O549" s="172"/>
      <c r="P549" s="172"/>
      <c r="Q549" s="172">
        <v>-5.9885999999999999</v>
      </c>
      <c r="R549" s="172">
        <v>-5.9501999999999997</v>
      </c>
    </row>
    <row r="550" spans="1:18" x14ac:dyDescent="0.3">
      <c r="A550" s="168" t="s">
        <v>368</v>
      </c>
      <c r="B550" s="168" t="s">
        <v>329</v>
      </c>
      <c r="C550" s="168">
        <v>142169</v>
      </c>
      <c r="D550" s="171">
        <v>44041</v>
      </c>
      <c r="E550" s="172">
        <v>8.6744000000000003</v>
      </c>
      <c r="F550" s="172">
        <v>0.28439999999999999</v>
      </c>
      <c r="G550" s="172">
        <v>0.96260000000000001</v>
      </c>
      <c r="H550" s="172">
        <v>8.5400000000000004E-2</v>
      </c>
      <c r="I550" s="172">
        <v>4.6280999999999999</v>
      </c>
      <c r="J550" s="172">
        <v>8.3731000000000009</v>
      </c>
      <c r="K550" s="172">
        <v>23.8262</v>
      </c>
      <c r="L550" s="172">
        <v>-3.0543999999999998</v>
      </c>
      <c r="M550" s="172">
        <v>3.5884999999999998</v>
      </c>
      <c r="N550" s="172">
        <v>10.071400000000001</v>
      </c>
      <c r="O550" s="172"/>
      <c r="P550" s="172"/>
      <c r="Q550" s="172">
        <v>-5.8902999999999999</v>
      </c>
      <c r="R550" s="172">
        <v>-5.2992999999999997</v>
      </c>
    </row>
    <row r="551" spans="1:18" x14ac:dyDescent="0.3">
      <c r="A551" s="168" t="s">
        <v>368</v>
      </c>
      <c r="B551" s="168" t="s">
        <v>225</v>
      </c>
      <c r="C551" s="168">
        <v>142172</v>
      </c>
      <c r="D551" s="171">
        <v>44041</v>
      </c>
      <c r="E551" s="172">
        <v>8.9428999999999998</v>
      </c>
      <c r="F551" s="172">
        <v>0.28599999999999998</v>
      </c>
      <c r="G551" s="172">
        <v>0.96640000000000004</v>
      </c>
      <c r="H551" s="172">
        <v>9.2899999999999996E-2</v>
      </c>
      <c r="I551" s="172">
        <v>4.6417999999999999</v>
      </c>
      <c r="J551" s="172">
        <v>8.4039999999999999</v>
      </c>
      <c r="K551" s="172">
        <v>23.933299999999999</v>
      </c>
      <c r="L551" s="172">
        <v>-2.8832</v>
      </c>
      <c r="M551" s="172">
        <v>3.8652000000000002</v>
      </c>
      <c r="N551" s="172">
        <v>10.4635</v>
      </c>
      <c r="O551" s="172"/>
      <c r="P551" s="172"/>
      <c r="Q551" s="172">
        <v>-4.6576000000000004</v>
      </c>
      <c r="R551" s="172">
        <v>-4.2281000000000004</v>
      </c>
    </row>
    <row r="552" spans="1:18" x14ac:dyDescent="0.3">
      <c r="A552" s="168" t="s">
        <v>368</v>
      </c>
      <c r="B552" s="168" t="s">
        <v>226</v>
      </c>
      <c r="C552" s="168">
        <v>120715</v>
      </c>
      <c r="D552" s="171">
        <v>44041</v>
      </c>
      <c r="E552" s="172">
        <v>91.14</v>
      </c>
      <c r="F552" s="172">
        <v>-0.10340000000000001</v>
      </c>
      <c r="G552" s="172">
        <v>-0.23830000000000001</v>
      </c>
      <c r="H552" s="172">
        <v>-0.53659999999999997</v>
      </c>
      <c r="I552" s="172">
        <v>3.8874</v>
      </c>
      <c r="J552" s="172">
        <v>5.8620999999999999</v>
      </c>
      <c r="K552" s="172">
        <v>14.334300000000001</v>
      </c>
      <c r="L552" s="172">
        <v>-9.0403000000000002</v>
      </c>
      <c r="M552" s="172">
        <v>-1.9458</v>
      </c>
      <c r="N552" s="172">
        <v>4.9340000000000002</v>
      </c>
      <c r="O552" s="172">
        <v>2.6450999999999998</v>
      </c>
      <c r="P552" s="172">
        <v>6.1036999999999999</v>
      </c>
      <c r="Q552" s="172">
        <v>10.6022</v>
      </c>
      <c r="R552" s="172">
        <v>-1.44E-2</v>
      </c>
    </row>
    <row r="553" spans="1:18" x14ac:dyDescent="0.3">
      <c r="A553" s="168" t="s">
        <v>368</v>
      </c>
      <c r="B553" s="168" t="s">
        <v>330</v>
      </c>
      <c r="C553" s="168">
        <v>100821</v>
      </c>
      <c r="D553" s="171">
        <v>44041</v>
      </c>
      <c r="E553" s="172">
        <v>85.537800000000004</v>
      </c>
      <c r="F553" s="172">
        <v>-0.10630000000000001</v>
      </c>
      <c r="G553" s="172">
        <v>-0.25009999999999999</v>
      </c>
      <c r="H553" s="172">
        <v>-0.5534</v>
      </c>
      <c r="I553" s="172">
        <v>3.8509000000000002</v>
      </c>
      <c r="J553" s="172">
        <v>5.7819000000000003</v>
      </c>
      <c r="K553" s="172">
        <v>14.0732</v>
      </c>
      <c r="L553" s="172">
        <v>-9.4649999999999999</v>
      </c>
      <c r="M553" s="172">
        <v>-2.6236999999999999</v>
      </c>
      <c r="N553" s="172">
        <v>3.9434999999999998</v>
      </c>
      <c r="O553" s="172">
        <v>1.7485999999999999</v>
      </c>
      <c r="P553" s="172">
        <v>5.1177999999999999</v>
      </c>
      <c r="Q553" s="172">
        <v>9.7027000000000001</v>
      </c>
      <c r="R553" s="172">
        <v>-0.92120000000000002</v>
      </c>
    </row>
    <row r="554" spans="1:18" x14ac:dyDescent="0.3">
      <c r="A554" s="168" t="s">
        <v>368</v>
      </c>
      <c r="B554" s="168" t="s">
        <v>331</v>
      </c>
      <c r="C554" s="168">
        <v>101834</v>
      </c>
      <c r="D554" s="171">
        <v>44041</v>
      </c>
      <c r="E554" s="172">
        <v>143.259505069292</v>
      </c>
      <c r="F554" s="172">
        <v>-0.35060000000000002</v>
      </c>
      <c r="G554" s="172">
        <v>-5.21E-2</v>
      </c>
      <c r="H554" s="172">
        <v>0.44800000000000001</v>
      </c>
      <c r="I554" s="172">
        <v>4.3440000000000003</v>
      </c>
      <c r="J554" s="172">
        <v>7.4880000000000004</v>
      </c>
      <c r="K554" s="172">
        <v>15.385400000000001</v>
      </c>
      <c r="L554" s="172">
        <v>-11.597200000000001</v>
      </c>
      <c r="M554" s="172">
        <v>-7.92</v>
      </c>
      <c r="N554" s="172">
        <v>-2.9621</v>
      </c>
      <c r="O554" s="172">
        <v>0.75260000000000005</v>
      </c>
      <c r="P554" s="172">
        <v>5.0739000000000001</v>
      </c>
      <c r="Q554" s="172">
        <v>16.5823</v>
      </c>
      <c r="R554" s="172">
        <v>-3.7736000000000001</v>
      </c>
    </row>
    <row r="555" spans="1:18" x14ac:dyDescent="0.3">
      <c r="A555" s="173" t="s">
        <v>27</v>
      </c>
      <c r="B555" s="168"/>
      <c r="C555" s="168"/>
      <c r="D555" s="168"/>
      <c r="E555" s="168"/>
      <c r="F555" s="174">
        <v>-0.29787954545454548</v>
      </c>
      <c r="G555" s="174">
        <v>-0.18699242424242427</v>
      </c>
      <c r="H555" s="174">
        <v>0.25165000000000004</v>
      </c>
      <c r="I555" s="174">
        <v>4.0224068181818184</v>
      </c>
      <c r="J555" s="174">
        <v>6.199578030303031</v>
      </c>
      <c r="K555" s="174">
        <v>14.670931060606065</v>
      </c>
      <c r="L555" s="174">
        <v>-10.331519696969695</v>
      </c>
      <c r="M555" s="174">
        <v>-5.5857628787878797</v>
      </c>
      <c r="N555" s="174">
        <v>0.67231461538461557</v>
      </c>
      <c r="O555" s="174">
        <v>0.26574519230769211</v>
      </c>
      <c r="P555" s="174">
        <v>5.9513230769230763</v>
      </c>
      <c r="Q555" s="174">
        <v>6.906820454545457</v>
      </c>
      <c r="R555" s="174">
        <v>-3.1964346774193562</v>
      </c>
    </row>
    <row r="556" spans="1:18" x14ac:dyDescent="0.3">
      <c r="A556" s="173" t="s">
        <v>409</v>
      </c>
      <c r="B556" s="168"/>
      <c r="C556" s="168"/>
      <c r="D556" s="168"/>
      <c r="E556" s="168"/>
      <c r="F556" s="174">
        <v>-0.38219999999999998</v>
      </c>
      <c r="G556" s="174">
        <v>-0.25324999999999998</v>
      </c>
      <c r="H556" s="174">
        <v>0.1797</v>
      </c>
      <c r="I556" s="174">
        <v>4.2902000000000005</v>
      </c>
      <c r="J556" s="174">
        <v>6.7702</v>
      </c>
      <c r="K556" s="174">
        <v>14.126899999999999</v>
      </c>
      <c r="L556" s="174">
        <v>-10.0261</v>
      </c>
      <c r="M556" s="174">
        <v>-6.0857999999999999</v>
      </c>
      <c r="N556" s="174">
        <v>0.53359999999999996</v>
      </c>
      <c r="O556" s="174">
        <v>0.75680000000000003</v>
      </c>
      <c r="P556" s="174">
        <v>5.9765999999999995</v>
      </c>
      <c r="Q556" s="174">
        <v>9.4917999999999996</v>
      </c>
      <c r="R556" s="174">
        <v>-2.5618999999999996</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44041</v>
      </c>
      <c r="E559" s="172">
        <v>23.624300000000002</v>
      </c>
      <c r="F559" s="172">
        <v>-0.19600000000000001</v>
      </c>
      <c r="G559" s="172">
        <v>0.34360000000000002</v>
      </c>
      <c r="H559" s="172">
        <v>0.81589999999999996</v>
      </c>
      <c r="I559" s="172">
        <v>3.6116999999999999</v>
      </c>
      <c r="J559" s="172">
        <v>5.7427000000000001</v>
      </c>
      <c r="K559" s="172">
        <v>9.2645</v>
      </c>
      <c r="L559" s="172">
        <v>-1.7055</v>
      </c>
      <c r="M559" s="172">
        <v>3.2597999999999998</v>
      </c>
      <c r="N559" s="172">
        <v>7.2</v>
      </c>
      <c r="O559" s="172">
        <v>3.5394000000000001</v>
      </c>
      <c r="P559" s="172">
        <v>7.1271000000000004</v>
      </c>
      <c r="Q559" s="172">
        <v>9.7614999999999998</v>
      </c>
      <c r="R559" s="172">
        <v>2.4026999999999998</v>
      </c>
    </row>
    <row r="560" spans="1:18" x14ac:dyDescent="0.3">
      <c r="A560" s="168" t="s">
        <v>796</v>
      </c>
      <c r="B560" s="168" t="s">
        <v>798</v>
      </c>
      <c r="C560" s="168">
        <v>132186</v>
      </c>
      <c r="D560" s="171">
        <v>44041</v>
      </c>
      <c r="E560" s="172">
        <v>24.864599999999999</v>
      </c>
      <c r="F560" s="172">
        <v>-0.1943</v>
      </c>
      <c r="G560" s="172">
        <v>0.35360000000000003</v>
      </c>
      <c r="H560" s="172">
        <v>0.83050000000000002</v>
      </c>
      <c r="I560" s="172">
        <v>3.6396000000000002</v>
      </c>
      <c r="J560" s="172">
        <v>5.7713000000000001</v>
      </c>
      <c r="K560" s="172">
        <v>9.4382999999999999</v>
      </c>
      <c r="L560" s="172">
        <v>-1.3230999999999999</v>
      </c>
      <c r="M560" s="172">
        <v>3.9159999999999999</v>
      </c>
      <c r="N560" s="172">
        <v>8.0835000000000008</v>
      </c>
      <c r="O560" s="172">
        <v>4.3452999999999999</v>
      </c>
      <c r="P560" s="172">
        <v>7.9454000000000002</v>
      </c>
      <c r="Q560" s="172">
        <v>10.7178</v>
      </c>
      <c r="R560" s="172">
        <v>3.2086999999999999</v>
      </c>
    </row>
    <row r="561" spans="1:18" x14ac:dyDescent="0.3">
      <c r="A561" s="168" t="s">
        <v>796</v>
      </c>
      <c r="B561" s="168" t="s">
        <v>799</v>
      </c>
      <c r="C561" s="168">
        <v>102107</v>
      </c>
      <c r="D561" s="171">
        <v>44041</v>
      </c>
      <c r="E561" s="172">
        <v>72.576899999999995</v>
      </c>
      <c r="F561" s="172">
        <v>5.2400000000000002E-2</v>
      </c>
      <c r="G561" s="172">
        <v>-0.22869999999999999</v>
      </c>
      <c r="H561" s="172">
        <v>-0.73380000000000001</v>
      </c>
      <c r="I561" s="172">
        <v>3.0041000000000002</v>
      </c>
      <c r="J561" s="172">
        <v>3.3338000000000001</v>
      </c>
      <c r="K561" s="172">
        <v>11.4604</v>
      </c>
      <c r="L561" s="172">
        <v>-14.168100000000001</v>
      </c>
      <c r="M561" s="172">
        <v>-10.6031</v>
      </c>
      <c r="N561" s="172">
        <v>-8.0915999999999997</v>
      </c>
      <c r="O561" s="172">
        <v>-2.7927</v>
      </c>
      <c r="P561" s="172">
        <v>2.6739999999999999</v>
      </c>
      <c r="Q561" s="172">
        <v>12.624700000000001</v>
      </c>
      <c r="R561" s="172">
        <v>-5.9202000000000004</v>
      </c>
    </row>
    <row r="562" spans="1:18" x14ac:dyDescent="0.3">
      <c r="A562" s="168" t="s">
        <v>796</v>
      </c>
      <c r="B562" s="168" t="s">
        <v>800</v>
      </c>
      <c r="C562" s="168">
        <v>118512</v>
      </c>
      <c r="D562" s="171">
        <v>44041</v>
      </c>
      <c r="E562" s="172">
        <v>75.156400000000005</v>
      </c>
      <c r="F562" s="172">
        <v>5.5199999999999999E-2</v>
      </c>
      <c r="G562" s="172">
        <v>-0.2152</v>
      </c>
      <c r="H562" s="172">
        <v>-0.71519999999999995</v>
      </c>
      <c r="I562" s="172">
        <v>3.0428000000000002</v>
      </c>
      <c r="J562" s="172">
        <v>3.4167999999999998</v>
      </c>
      <c r="K562" s="172">
        <v>11.742800000000001</v>
      </c>
      <c r="L562" s="172">
        <v>-13.768700000000001</v>
      </c>
      <c r="M562" s="172">
        <v>-10.0685</v>
      </c>
      <c r="N562" s="172">
        <v>-7.4462999999999999</v>
      </c>
      <c r="O562" s="172">
        <v>-2.2822</v>
      </c>
      <c r="P562" s="172">
        <v>3.1349999999999998</v>
      </c>
      <c r="Q562" s="172">
        <v>7.9847999999999999</v>
      </c>
      <c r="R562" s="172">
        <v>-5.3929</v>
      </c>
    </row>
    <row r="563" spans="1:18" x14ac:dyDescent="0.3">
      <c r="A563" s="168" t="s">
        <v>796</v>
      </c>
      <c r="B563" s="168" t="s">
        <v>801</v>
      </c>
      <c r="C563" s="168">
        <v>102109</v>
      </c>
      <c r="D563" s="171">
        <v>44041</v>
      </c>
      <c r="E563" s="172">
        <v>51.0364</v>
      </c>
      <c r="F563" s="172">
        <v>4.6699999999999998E-2</v>
      </c>
      <c r="G563" s="172">
        <v>-0.15670000000000001</v>
      </c>
      <c r="H563" s="172">
        <v>-0.50029999999999997</v>
      </c>
      <c r="I563" s="172">
        <v>2.0085000000000002</v>
      </c>
      <c r="J563" s="172">
        <v>3.02</v>
      </c>
      <c r="K563" s="172">
        <v>9.2864000000000004</v>
      </c>
      <c r="L563" s="172">
        <v>-16.925899999999999</v>
      </c>
      <c r="M563" s="172">
        <v>-14.6447</v>
      </c>
      <c r="N563" s="172">
        <v>-12.626099999999999</v>
      </c>
      <c r="O563" s="172">
        <v>-3.0531999999999999</v>
      </c>
      <c r="P563" s="172">
        <v>2.2050999999999998</v>
      </c>
      <c r="Q563" s="172">
        <v>10.271000000000001</v>
      </c>
      <c r="R563" s="172">
        <v>-6.4191000000000003</v>
      </c>
    </row>
    <row r="564" spans="1:18" x14ac:dyDescent="0.3">
      <c r="A564" s="168" t="s">
        <v>796</v>
      </c>
      <c r="B564" s="168" t="s">
        <v>802</v>
      </c>
      <c r="C564" s="168">
        <v>118514</v>
      </c>
      <c r="D564" s="171">
        <v>44041</v>
      </c>
      <c r="E564" s="172">
        <v>53.331600000000002</v>
      </c>
      <c r="F564" s="172">
        <v>4.9000000000000002E-2</v>
      </c>
      <c r="G564" s="172">
        <v>-0.14530000000000001</v>
      </c>
      <c r="H564" s="172">
        <v>-0.48420000000000002</v>
      </c>
      <c r="I564" s="172">
        <v>2.0411000000000001</v>
      </c>
      <c r="J564" s="172">
        <v>3.0907</v>
      </c>
      <c r="K564" s="172">
        <v>9.5206</v>
      </c>
      <c r="L564" s="172">
        <v>-16.5625</v>
      </c>
      <c r="M564" s="172">
        <v>-14.169</v>
      </c>
      <c r="N564" s="172">
        <v>-12.051</v>
      </c>
      <c r="O564" s="172">
        <v>-2.4350000000000001</v>
      </c>
      <c r="P564" s="172">
        <v>2.8500999999999999</v>
      </c>
      <c r="Q564" s="172">
        <v>6.8620000000000001</v>
      </c>
      <c r="R564" s="172">
        <v>-5.8426999999999998</v>
      </c>
    </row>
    <row r="565" spans="1:18" x14ac:dyDescent="0.3">
      <c r="A565" s="168" t="s">
        <v>796</v>
      </c>
      <c r="B565" s="168" t="s">
        <v>803</v>
      </c>
      <c r="C565" s="168">
        <v>129065</v>
      </c>
      <c r="D565" s="171">
        <v>44040</v>
      </c>
      <c r="E565" s="172">
        <v>17.545500000000001</v>
      </c>
      <c r="F565" s="172">
        <v>0.98650000000000004</v>
      </c>
      <c r="G565" s="172">
        <v>0.19420000000000001</v>
      </c>
      <c r="H565" s="172">
        <v>0.3145</v>
      </c>
      <c r="I565" s="172">
        <v>3.5255000000000001</v>
      </c>
      <c r="J565" s="172">
        <v>6.3498999999999999</v>
      </c>
      <c r="K565" s="172">
        <v>15.0283</v>
      </c>
      <c r="L565" s="172">
        <v>-6.6375999999999999</v>
      </c>
      <c r="M565" s="172">
        <v>-1.9689000000000001</v>
      </c>
      <c r="N565" s="172">
        <v>0.43559999999999999</v>
      </c>
      <c r="O565" s="172">
        <v>1.0887</v>
      </c>
      <c r="P565" s="172">
        <v>6.1</v>
      </c>
      <c r="Q565" s="172">
        <v>9.4135000000000009</v>
      </c>
      <c r="R565" s="172">
        <v>-1.1976</v>
      </c>
    </row>
    <row r="566" spans="1:18" x14ac:dyDescent="0.3">
      <c r="A566" s="168" t="s">
        <v>796</v>
      </c>
      <c r="B566" s="168" t="s">
        <v>804</v>
      </c>
      <c r="C566" s="168">
        <v>129200</v>
      </c>
      <c r="D566" s="171">
        <v>44040</v>
      </c>
      <c r="E566" s="172">
        <v>17.862200000000001</v>
      </c>
      <c r="F566" s="172">
        <v>0.98709999999999998</v>
      </c>
      <c r="G566" s="172">
        <v>0.19800000000000001</v>
      </c>
      <c r="H566" s="172">
        <v>0.32129999999999997</v>
      </c>
      <c r="I566" s="172">
        <v>3.54</v>
      </c>
      <c r="J566" s="172">
        <v>6.3840000000000003</v>
      </c>
      <c r="K566" s="172">
        <v>15.132300000000001</v>
      </c>
      <c r="L566" s="172">
        <v>-6.4679000000000002</v>
      </c>
      <c r="M566" s="172">
        <v>-1.7016</v>
      </c>
      <c r="N566" s="172">
        <v>0.79620000000000002</v>
      </c>
      <c r="O566" s="172">
        <v>1.3962000000000001</v>
      </c>
      <c r="P566" s="172">
        <v>6.4082999999999997</v>
      </c>
      <c r="Q566" s="172">
        <v>9.7271000000000001</v>
      </c>
      <c r="R566" s="172">
        <v>-0.88009999999999999</v>
      </c>
    </row>
    <row r="567" spans="1:18" x14ac:dyDescent="0.3">
      <c r="A567" s="168" t="s">
        <v>796</v>
      </c>
      <c r="B567" s="168" t="s">
        <v>805</v>
      </c>
      <c r="C567" s="168">
        <v>129191</v>
      </c>
      <c r="D567" s="171">
        <v>44040</v>
      </c>
      <c r="E567" s="172">
        <v>17.200299999999999</v>
      </c>
      <c r="F567" s="172">
        <v>0.79339999999999999</v>
      </c>
      <c r="G567" s="172">
        <v>0.11</v>
      </c>
      <c r="H567" s="172">
        <v>0.20680000000000001</v>
      </c>
      <c r="I567" s="172">
        <v>2.8738000000000001</v>
      </c>
      <c r="J567" s="172">
        <v>6.0235000000000003</v>
      </c>
      <c r="K567" s="172">
        <v>12.5137</v>
      </c>
      <c r="L567" s="172">
        <v>-3.8094999999999999</v>
      </c>
      <c r="M567" s="172">
        <v>0.36820000000000003</v>
      </c>
      <c r="N567" s="172">
        <v>2.7330999999999999</v>
      </c>
      <c r="O567" s="172">
        <v>2.1667999999999998</v>
      </c>
      <c r="P567" s="172">
        <v>6.5548999999999999</v>
      </c>
      <c r="Q567" s="172">
        <v>9.0661000000000005</v>
      </c>
      <c r="R567" s="172">
        <v>0.70220000000000005</v>
      </c>
    </row>
    <row r="568" spans="1:18" x14ac:dyDescent="0.3">
      <c r="A568" s="168" t="s">
        <v>796</v>
      </c>
      <c r="B568" s="168" t="s">
        <v>806</v>
      </c>
      <c r="C568" s="168">
        <v>129193</v>
      </c>
      <c r="D568" s="171">
        <v>44040</v>
      </c>
      <c r="E568" s="172">
        <v>17.5532</v>
      </c>
      <c r="F568" s="172">
        <v>0.79469999999999996</v>
      </c>
      <c r="G568" s="172">
        <v>0.1164</v>
      </c>
      <c r="H568" s="172">
        <v>0.21809999999999999</v>
      </c>
      <c r="I568" s="172">
        <v>2.8969999999999998</v>
      </c>
      <c r="J568" s="172">
        <v>6.0782999999999996</v>
      </c>
      <c r="K568" s="172">
        <v>12.678699999999999</v>
      </c>
      <c r="L568" s="172">
        <v>-3.5003000000000002</v>
      </c>
      <c r="M568" s="172">
        <v>0.85840000000000005</v>
      </c>
      <c r="N568" s="172">
        <v>3.3849</v>
      </c>
      <c r="O568" s="172">
        <v>2.5825999999999998</v>
      </c>
      <c r="P568" s="172">
        <v>6.9217000000000004</v>
      </c>
      <c r="Q568" s="172">
        <v>9.4212000000000007</v>
      </c>
      <c r="R568" s="172">
        <v>1.1904999999999999</v>
      </c>
    </row>
    <row r="569" spans="1:18" x14ac:dyDescent="0.3">
      <c r="A569" s="168" t="s">
        <v>796</v>
      </c>
      <c r="B569" s="168" t="s">
        <v>807</v>
      </c>
      <c r="C569" s="168">
        <v>143904</v>
      </c>
      <c r="D569" s="171">
        <v>44041</v>
      </c>
      <c r="E569" s="172">
        <v>7.8030999999999997</v>
      </c>
      <c r="F569" s="172">
        <v>1.0319</v>
      </c>
      <c r="G569" s="172">
        <v>0.1862</v>
      </c>
      <c r="H569" s="172">
        <v>-0.53659999999999997</v>
      </c>
      <c r="I569" s="172">
        <v>4.2164000000000001</v>
      </c>
      <c r="J569" s="172">
        <v>3.1692</v>
      </c>
      <c r="K569" s="172">
        <v>8.7797999999999998</v>
      </c>
      <c r="L569" s="172">
        <v>-22.499099999999999</v>
      </c>
      <c r="M569" s="172">
        <v>-25.962599999999998</v>
      </c>
      <c r="N569" s="172">
        <v>-25.155100000000001</v>
      </c>
      <c r="O569" s="172"/>
      <c r="P569" s="172"/>
      <c r="Q569" s="172">
        <v>-11.2174</v>
      </c>
      <c r="R569" s="172">
        <v>-13.6729</v>
      </c>
    </row>
    <row r="570" spans="1:18" x14ac:dyDescent="0.3">
      <c r="A570" s="168" t="s">
        <v>796</v>
      </c>
      <c r="B570" s="168" t="s">
        <v>808</v>
      </c>
      <c r="C570" s="168">
        <v>143903</v>
      </c>
      <c r="D570" s="171">
        <v>44041</v>
      </c>
      <c r="E570" s="172">
        <v>7.8030999999999997</v>
      </c>
      <c r="F570" s="172">
        <v>1.0331999999999999</v>
      </c>
      <c r="G570" s="172">
        <v>0.1862</v>
      </c>
      <c r="H570" s="172">
        <v>-0.53659999999999997</v>
      </c>
      <c r="I570" s="172">
        <v>4.2164000000000001</v>
      </c>
      <c r="J570" s="172">
        <v>3.1705999999999999</v>
      </c>
      <c r="K570" s="172">
        <v>8.7797999999999998</v>
      </c>
      <c r="L570" s="172">
        <v>-22.4983</v>
      </c>
      <c r="M570" s="172">
        <v>-25.962599999999998</v>
      </c>
      <c r="N570" s="172">
        <v>-25.155100000000001</v>
      </c>
      <c r="O570" s="172"/>
      <c r="P570" s="172"/>
      <c r="Q570" s="172">
        <v>-11.2174</v>
      </c>
      <c r="R570" s="172">
        <v>-13.6729</v>
      </c>
    </row>
    <row r="571" spans="1:18" x14ac:dyDescent="0.3">
      <c r="A571" s="168" t="s">
        <v>796</v>
      </c>
      <c r="B571" s="168" t="s">
        <v>809</v>
      </c>
      <c r="C571" s="168">
        <v>148033</v>
      </c>
      <c r="D571" s="171">
        <v>44041</v>
      </c>
      <c r="E571" s="172">
        <v>9.2545000000000002</v>
      </c>
      <c r="F571" s="172">
        <v>-0.13170000000000001</v>
      </c>
      <c r="G571" s="172">
        <v>-0.16289999999999999</v>
      </c>
      <c r="H571" s="172">
        <v>-0.1467</v>
      </c>
      <c r="I571" s="172">
        <v>3.4045000000000001</v>
      </c>
      <c r="J571" s="172">
        <v>4.6475</v>
      </c>
      <c r="K571" s="172">
        <v>15.9116</v>
      </c>
      <c r="L571" s="172"/>
      <c r="M571" s="172"/>
      <c r="N571" s="172"/>
      <c r="O571" s="172"/>
      <c r="P571" s="172"/>
      <c r="Q571" s="172">
        <v>-7.4550000000000001</v>
      </c>
      <c r="R571" s="172"/>
    </row>
    <row r="572" spans="1:18" x14ac:dyDescent="0.3">
      <c r="A572" s="168" t="s">
        <v>796</v>
      </c>
      <c r="B572" s="168" t="s">
        <v>810</v>
      </c>
      <c r="C572" s="168">
        <v>148035</v>
      </c>
      <c r="D572" s="171">
        <v>44041</v>
      </c>
      <c r="E572" s="172">
        <v>9.2860999999999994</v>
      </c>
      <c r="F572" s="172">
        <v>-0.128</v>
      </c>
      <c r="G572" s="172">
        <v>-0.1484</v>
      </c>
      <c r="H572" s="172">
        <v>-0.128</v>
      </c>
      <c r="I572" s="172">
        <v>3.4420999999999999</v>
      </c>
      <c r="J572" s="172">
        <v>4.7276999999999996</v>
      </c>
      <c r="K572" s="172">
        <v>16.1721</v>
      </c>
      <c r="L572" s="172"/>
      <c r="M572" s="172"/>
      <c r="N572" s="172"/>
      <c r="O572" s="172"/>
      <c r="P572" s="172"/>
      <c r="Q572" s="172">
        <v>-7.1390000000000002</v>
      </c>
      <c r="R572" s="172"/>
    </row>
    <row r="573" spans="1:18" x14ac:dyDescent="0.3">
      <c r="A573" s="168" t="s">
        <v>796</v>
      </c>
      <c r="B573" s="168" t="s">
        <v>811</v>
      </c>
      <c r="C573" s="168">
        <v>102133</v>
      </c>
      <c r="D573" s="171">
        <v>44041</v>
      </c>
      <c r="E573" s="172">
        <v>60.058799999999998</v>
      </c>
      <c r="F573" s="172">
        <v>0.52439999999999998</v>
      </c>
      <c r="G573" s="172">
        <v>0.59260000000000002</v>
      </c>
      <c r="H573" s="172">
        <v>0.70960000000000001</v>
      </c>
      <c r="I573" s="172">
        <v>3.8626999999999998</v>
      </c>
      <c r="J573" s="172">
        <v>6.1744000000000003</v>
      </c>
      <c r="K573" s="172">
        <v>14.817399999999999</v>
      </c>
      <c r="L573" s="172">
        <v>-13.496600000000001</v>
      </c>
      <c r="M573" s="172">
        <v>-10.692600000000001</v>
      </c>
      <c r="N573" s="172">
        <v>-5.4325999999999999</v>
      </c>
      <c r="O573" s="172">
        <v>-0.33029999999999998</v>
      </c>
      <c r="P573" s="172">
        <v>4.8929</v>
      </c>
      <c r="Q573" s="172">
        <v>11.3865</v>
      </c>
      <c r="R573" s="172">
        <v>-4.5674000000000001</v>
      </c>
    </row>
    <row r="574" spans="1:18" x14ac:dyDescent="0.3">
      <c r="A574" s="168" t="s">
        <v>796</v>
      </c>
      <c r="B574" s="168" t="s">
        <v>812</v>
      </c>
      <c r="C574" s="168">
        <v>120242</v>
      </c>
      <c r="D574" s="171">
        <v>44041</v>
      </c>
      <c r="E574" s="172">
        <v>61.9465</v>
      </c>
      <c r="F574" s="172">
        <v>0.52510000000000001</v>
      </c>
      <c r="G574" s="172">
        <v>0.59699999999999998</v>
      </c>
      <c r="H574" s="172">
        <v>0.7157</v>
      </c>
      <c r="I574" s="172">
        <v>3.875</v>
      </c>
      <c r="J574" s="172">
        <v>6.2012999999999998</v>
      </c>
      <c r="K574" s="172">
        <v>14.905099999999999</v>
      </c>
      <c r="L574" s="172">
        <v>-13.3643</v>
      </c>
      <c r="M574" s="172">
        <v>-10.48</v>
      </c>
      <c r="N574" s="172">
        <v>-5.1086</v>
      </c>
      <c r="O574" s="172">
        <v>2.8500000000000001E-2</v>
      </c>
      <c r="P574" s="172">
        <v>5.2732000000000001</v>
      </c>
      <c r="Q574" s="172">
        <v>7.5183</v>
      </c>
      <c r="R574" s="172">
        <v>-4.2426000000000004</v>
      </c>
    </row>
    <row r="575" spans="1:18" x14ac:dyDescent="0.3">
      <c r="A575" s="168" t="s">
        <v>796</v>
      </c>
      <c r="B575" s="168" t="s">
        <v>813</v>
      </c>
      <c r="C575" s="168">
        <v>102135</v>
      </c>
      <c r="D575" s="171">
        <v>44041</v>
      </c>
      <c r="E575" s="172">
        <v>70.206699999999998</v>
      </c>
      <c r="F575" s="172">
        <v>0.62739999999999996</v>
      </c>
      <c r="G575" s="172">
        <v>0.83489999999999998</v>
      </c>
      <c r="H575" s="172">
        <v>0.53469999999999995</v>
      </c>
      <c r="I575" s="172">
        <v>3.3552</v>
      </c>
      <c r="J575" s="172">
        <v>4.5129999999999999</v>
      </c>
      <c r="K575" s="172">
        <v>15.510300000000001</v>
      </c>
      <c r="L575" s="172">
        <v>-4.9836999999999998</v>
      </c>
      <c r="M575" s="172">
        <v>1.9631000000000001</v>
      </c>
      <c r="N575" s="172">
        <v>2.3104</v>
      </c>
      <c r="O575" s="172">
        <v>0.50470000000000004</v>
      </c>
      <c r="P575" s="172">
        <v>6.6196000000000002</v>
      </c>
      <c r="Q575" s="172">
        <v>12.4375</v>
      </c>
      <c r="R575" s="172">
        <v>-2.2305000000000001</v>
      </c>
    </row>
    <row r="576" spans="1:18" x14ac:dyDescent="0.3">
      <c r="A576" s="168" t="s">
        <v>796</v>
      </c>
      <c r="B576" s="168" t="s">
        <v>814</v>
      </c>
      <c r="C576" s="168">
        <v>120700</v>
      </c>
      <c r="D576" s="171">
        <v>44041</v>
      </c>
      <c r="E576" s="172">
        <v>71.262600000000006</v>
      </c>
      <c r="F576" s="172">
        <v>0.62819999999999998</v>
      </c>
      <c r="G576" s="172">
        <v>0.8387</v>
      </c>
      <c r="H576" s="172">
        <v>0.54010000000000002</v>
      </c>
      <c r="I576" s="172">
        <v>3.3662000000000001</v>
      </c>
      <c r="J576" s="172">
        <v>4.5368000000000004</v>
      </c>
      <c r="K576" s="172">
        <v>15.5975</v>
      </c>
      <c r="L576" s="172">
        <v>-5.4406999999999996</v>
      </c>
      <c r="M576" s="172">
        <v>1.6638999999999999</v>
      </c>
      <c r="N576" s="172">
        <v>2.2749000000000001</v>
      </c>
      <c r="O576" s="172">
        <v>0.80920000000000003</v>
      </c>
      <c r="P576" s="172">
        <v>6.9118000000000004</v>
      </c>
      <c r="Q576" s="172">
        <v>9.6771999999999991</v>
      </c>
      <c r="R576" s="172">
        <v>-1.9775</v>
      </c>
    </row>
    <row r="577" spans="1:18" x14ac:dyDescent="0.3">
      <c r="A577" s="168" t="s">
        <v>796</v>
      </c>
      <c r="B577" s="168" t="s">
        <v>815</v>
      </c>
      <c r="C577" s="168">
        <v>118485</v>
      </c>
      <c r="D577" s="171">
        <v>44041</v>
      </c>
      <c r="E577" s="172">
        <v>23.092300000000002</v>
      </c>
      <c r="F577" s="172">
        <v>-0.21560000000000001</v>
      </c>
      <c r="G577" s="172">
        <v>0.1323</v>
      </c>
      <c r="H577" s="172">
        <v>0.1857</v>
      </c>
      <c r="I577" s="172">
        <v>3.0032999999999999</v>
      </c>
      <c r="J577" s="172">
        <v>5.04</v>
      </c>
      <c r="K577" s="172">
        <v>11.7941</v>
      </c>
      <c r="L577" s="172">
        <v>-7.3334999999999999</v>
      </c>
      <c r="M577" s="172">
        <v>-3.3033999999999999</v>
      </c>
      <c r="N577" s="172">
        <v>0.87980000000000003</v>
      </c>
      <c r="O577" s="172">
        <v>1.1994</v>
      </c>
      <c r="P577" s="172">
        <v>5.0175999999999998</v>
      </c>
      <c r="Q577" s="172">
        <v>7.5921000000000003</v>
      </c>
      <c r="R577" s="172">
        <v>-1.4333</v>
      </c>
    </row>
    <row r="578" spans="1:18" x14ac:dyDescent="0.3">
      <c r="A578" s="168" t="s">
        <v>796</v>
      </c>
      <c r="B578" s="168" t="s">
        <v>816</v>
      </c>
      <c r="C578" s="168">
        <v>112332</v>
      </c>
      <c r="D578" s="171">
        <v>44041</v>
      </c>
      <c r="E578" s="172">
        <v>22.174499999999998</v>
      </c>
      <c r="F578" s="172">
        <v>-0.21820000000000001</v>
      </c>
      <c r="G578" s="172">
        <v>0.121</v>
      </c>
      <c r="H578" s="172">
        <v>0.1699</v>
      </c>
      <c r="I578" s="172">
        <v>2.9704999999999999</v>
      </c>
      <c r="J578" s="172">
        <v>4.9684999999999997</v>
      </c>
      <c r="K578" s="172">
        <v>11.572100000000001</v>
      </c>
      <c r="L578" s="172">
        <v>-7.6955</v>
      </c>
      <c r="M578" s="172">
        <v>-3.8917000000000002</v>
      </c>
      <c r="N578" s="172">
        <v>2.8000000000000001E-2</v>
      </c>
      <c r="O578" s="172">
        <v>0.40250000000000002</v>
      </c>
      <c r="P578" s="172">
        <v>4.2980999999999998</v>
      </c>
      <c r="Q578" s="172">
        <v>7.9039999999999999</v>
      </c>
      <c r="R578" s="172">
        <v>-2.3117999999999999</v>
      </c>
    </row>
    <row r="579" spans="1:18" x14ac:dyDescent="0.3">
      <c r="A579" s="168" t="s">
        <v>796</v>
      </c>
      <c r="B579" s="168" t="s">
        <v>817</v>
      </c>
      <c r="C579" s="168">
        <v>146513</v>
      </c>
      <c r="D579" s="171">
        <v>44041</v>
      </c>
      <c r="E579" s="172">
        <v>9.6852999999999998</v>
      </c>
      <c r="F579" s="172">
        <v>0.1779</v>
      </c>
      <c r="G579" s="172">
        <v>-8.77E-2</v>
      </c>
      <c r="H579" s="172">
        <v>-0.39179999999999998</v>
      </c>
      <c r="I579" s="172">
        <v>2.0503999999999998</v>
      </c>
      <c r="J579" s="172">
        <v>2.2292000000000001</v>
      </c>
      <c r="K579" s="172">
        <v>11.6229</v>
      </c>
      <c r="L579" s="172">
        <v>-9.2600999999999996</v>
      </c>
      <c r="M579" s="172">
        <v>-6.7205000000000004</v>
      </c>
      <c r="N579" s="172">
        <v>0.96950000000000003</v>
      </c>
      <c r="O579" s="172"/>
      <c r="P579" s="172"/>
      <c r="Q579" s="172">
        <v>-2.2669000000000001</v>
      </c>
      <c r="R579" s="172"/>
    </row>
    <row r="580" spans="1:18" x14ac:dyDescent="0.3">
      <c r="A580" s="168" t="s">
        <v>796</v>
      </c>
      <c r="B580" s="168" t="s">
        <v>818</v>
      </c>
      <c r="C580" s="168">
        <v>146514</v>
      </c>
      <c r="D580" s="171">
        <v>44041</v>
      </c>
      <c r="E580" s="172">
        <v>9.6483000000000008</v>
      </c>
      <c r="F580" s="172">
        <v>0.17749999999999999</v>
      </c>
      <c r="G580" s="172">
        <v>-9.11E-2</v>
      </c>
      <c r="H580" s="172">
        <v>-0.39739999999999998</v>
      </c>
      <c r="I580" s="172">
        <v>2.0347</v>
      </c>
      <c r="J580" s="172">
        <v>2.2054999999999998</v>
      </c>
      <c r="K580" s="172">
        <v>11.5398</v>
      </c>
      <c r="L580" s="172">
        <v>-9.3843999999999994</v>
      </c>
      <c r="M580" s="172">
        <v>-6.8742000000000001</v>
      </c>
      <c r="N580" s="172">
        <v>0.72660000000000002</v>
      </c>
      <c r="O580" s="172"/>
      <c r="P580" s="172"/>
      <c r="Q580" s="172">
        <v>-2.5348000000000002</v>
      </c>
      <c r="R580" s="172"/>
    </row>
    <row r="581" spans="1:18" x14ac:dyDescent="0.3">
      <c r="A581" s="168" t="s">
        <v>796</v>
      </c>
      <c r="B581" s="168" t="s">
        <v>819</v>
      </c>
      <c r="C581" s="168">
        <v>112039</v>
      </c>
      <c r="D581" s="171">
        <v>44040</v>
      </c>
      <c r="E581" s="172">
        <v>33.881</v>
      </c>
      <c r="F581" s="172">
        <v>0.94750000000000001</v>
      </c>
      <c r="G581" s="172">
        <v>0.23369999999999999</v>
      </c>
      <c r="H581" s="172">
        <v>0.26929999999999998</v>
      </c>
      <c r="I581" s="172">
        <v>4.0060000000000002</v>
      </c>
      <c r="J581" s="172">
        <v>5.2531999999999996</v>
      </c>
      <c r="K581" s="172">
        <v>14.9717</v>
      </c>
      <c r="L581" s="172">
        <v>-9.9459999999999997</v>
      </c>
      <c r="M581" s="172">
        <v>-4.6116000000000001</v>
      </c>
      <c r="N581" s="172">
        <v>-0.97330000000000005</v>
      </c>
      <c r="O581" s="172">
        <v>1.1380999999999999</v>
      </c>
      <c r="P581" s="172">
        <v>6.0795000000000003</v>
      </c>
      <c r="Q581" s="172">
        <v>11.6982</v>
      </c>
      <c r="R581" s="172">
        <v>-1.4991000000000001</v>
      </c>
    </row>
    <row r="582" spans="1:18" x14ac:dyDescent="0.3">
      <c r="A582" s="173" t="s">
        <v>27</v>
      </c>
      <c r="B582" s="168"/>
      <c r="C582" s="168"/>
      <c r="D582" s="168"/>
      <c r="E582" s="168"/>
      <c r="F582" s="174">
        <v>0.36323043478260864</v>
      </c>
      <c r="G582" s="174">
        <v>0.16532173913043477</v>
      </c>
      <c r="H582" s="174">
        <v>5.4847826086956514E-2</v>
      </c>
      <c r="I582" s="174">
        <v>3.2168478260869562</v>
      </c>
      <c r="J582" s="174">
        <v>4.6107782608695667</v>
      </c>
      <c r="K582" s="174">
        <v>12.523486956521738</v>
      </c>
      <c r="L582" s="174">
        <v>-10.03672857142857</v>
      </c>
      <c r="M582" s="174">
        <v>-6.6488380952380952</v>
      </c>
      <c r="N582" s="174">
        <v>-3.4389142857142847</v>
      </c>
      <c r="O582" s="174">
        <v>0.48870588235294116</v>
      </c>
      <c r="P582" s="174">
        <v>5.3537823529411765</v>
      </c>
      <c r="Q582" s="174">
        <v>5.3144782608695653</v>
      </c>
      <c r="R582" s="174">
        <v>-3.3556052631578943</v>
      </c>
    </row>
    <row r="583" spans="1:18" x14ac:dyDescent="0.3">
      <c r="A583" s="173" t="s">
        <v>409</v>
      </c>
      <c r="B583" s="168"/>
      <c r="C583" s="168"/>
      <c r="D583" s="168"/>
      <c r="E583" s="168"/>
      <c r="F583" s="174">
        <v>0.1779</v>
      </c>
      <c r="G583" s="174">
        <v>0.1323</v>
      </c>
      <c r="H583" s="174">
        <v>0.1857</v>
      </c>
      <c r="I583" s="174">
        <v>3.3662000000000001</v>
      </c>
      <c r="J583" s="174">
        <v>4.7276999999999996</v>
      </c>
      <c r="K583" s="174">
        <v>11.7941</v>
      </c>
      <c r="L583" s="174">
        <v>-9.2600999999999996</v>
      </c>
      <c r="M583" s="174">
        <v>-4.6116000000000001</v>
      </c>
      <c r="N583" s="174">
        <v>0.43559999999999999</v>
      </c>
      <c r="O583" s="174">
        <v>0.80920000000000003</v>
      </c>
      <c r="P583" s="174">
        <v>6.0795000000000003</v>
      </c>
      <c r="Q583" s="174">
        <v>9.0661000000000005</v>
      </c>
      <c r="R583" s="174">
        <v>-2.2305000000000001</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44041</v>
      </c>
      <c r="E586" s="172">
        <v>258.08789999999999</v>
      </c>
      <c r="F586" s="172">
        <v>4.9222000000000001</v>
      </c>
      <c r="G586" s="172">
        <v>-3.2004999999999999</v>
      </c>
      <c r="H586" s="172">
        <v>-0.1192</v>
      </c>
      <c r="I586" s="172">
        <v>2.1535000000000002</v>
      </c>
      <c r="J586" s="172">
        <v>9.8132000000000001</v>
      </c>
      <c r="K586" s="172">
        <v>14.183199999999999</v>
      </c>
      <c r="L586" s="172">
        <v>10.221500000000001</v>
      </c>
      <c r="M586" s="172">
        <v>9.2714999999999996</v>
      </c>
      <c r="N586" s="172">
        <v>9.2629000000000001</v>
      </c>
      <c r="O586" s="172">
        <v>8.1113</v>
      </c>
      <c r="P586" s="172">
        <v>8.4047999999999998</v>
      </c>
      <c r="Q586" s="172">
        <v>8.7077000000000009</v>
      </c>
      <c r="R586" s="172">
        <v>9.0298999999999996</v>
      </c>
    </row>
    <row r="587" spans="1:18" x14ac:dyDescent="0.3">
      <c r="A587" s="168" t="s">
        <v>821</v>
      </c>
      <c r="B587" s="168" t="s">
        <v>823</v>
      </c>
      <c r="C587" s="168">
        <v>122646</v>
      </c>
      <c r="D587" s="171">
        <v>44041</v>
      </c>
      <c r="E587" s="172">
        <v>262.5249</v>
      </c>
      <c r="F587" s="172">
        <v>5.0894000000000004</v>
      </c>
      <c r="G587" s="172">
        <v>-3.0352000000000001</v>
      </c>
      <c r="H587" s="172">
        <v>4.7699999999999999E-2</v>
      </c>
      <c r="I587" s="172">
        <v>2.3220000000000001</v>
      </c>
      <c r="J587" s="172">
        <v>9.9954999999999998</v>
      </c>
      <c r="K587" s="172">
        <v>14.362500000000001</v>
      </c>
      <c r="L587" s="172">
        <v>10.428100000000001</v>
      </c>
      <c r="M587" s="172">
        <v>9.4898000000000007</v>
      </c>
      <c r="N587" s="172">
        <v>9.4902999999999995</v>
      </c>
      <c r="O587" s="172">
        <v>8.3658999999999999</v>
      </c>
      <c r="P587" s="172">
        <v>8.6586999999999996</v>
      </c>
      <c r="Q587" s="172">
        <v>9.0107999999999997</v>
      </c>
      <c r="R587" s="172">
        <v>9.266</v>
      </c>
    </row>
    <row r="588" spans="1:18" x14ac:dyDescent="0.3">
      <c r="A588" s="168" t="s">
        <v>821</v>
      </c>
      <c r="B588" s="168" t="s">
        <v>824</v>
      </c>
      <c r="C588" s="168">
        <v>101048</v>
      </c>
      <c r="D588" s="171">
        <v>44041</v>
      </c>
      <c r="E588" s="172">
        <v>30.47</v>
      </c>
      <c r="F588" s="172">
        <v>5.7507999999999999</v>
      </c>
      <c r="G588" s="172">
        <v>9.5799999999999996E-2</v>
      </c>
      <c r="H588" s="172">
        <v>3.8875000000000002</v>
      </c>
      <c r="I588" s="172">
        <v>4.3452999999999999</v>
      </c>
      <c r="J588" s="172">
        <v>7.1452999999999998</v>
      </c>
      <c r="K588" s="172">
        <v>8.6316000000000006</v>
      </c>
      <c r="L588" s="172">
        <v>5.8136999999999999</v>
      </c>
      <c r="M588" s="172">
        <v>6.3631000000000002</v>
      </c>
      <c r="N588" s="172">
        <v>6.7096999999999998</v>
      </c>
      <c r="O588" s="172">
        <v>6.7272999999999996</v>
      </c>
      <c r="P588" s="172">
        <v>6.4725999999999999</v>
      </c>
      <c r="Q588" s="172">
        <v>5.9492000000000003</v>
      </c>
      <c r="R588" s="172">
        <v>6.9604999999999997</v>
      </c>
    </row>
    <row r="589" spans="1:18" x14ac:dyDescent="0.3">
      <c r="A589" s="168" t="s">
        <v>821</v>
      </c>
      <c r="B589" s="168" t="s">
        <v>825</v>
      </c>
      <c r="C589" s="168">
        <v>118508</v>
      </c>
      <c r="D589" s="171">
        <v>44041</v>
      </c>
      <c r="E589" s="172">
        <v>32.133000000000003</v>
      </c>
      <c r="F589" s="172">
        <v>6.4757999999999996</v>
      </c>
      <c r="G589" s="172">
        <v>0.8861</v>
      </c>
      <c r="H589" s="172">
        <v>4.6939000000000002</v>
      </c>
      <c r="I589" s="172">
        <v>5.1542000000000003</v>
      </c>
      <c r="J589" s="172">
        <v>7.9614000000000003</v>
      </c>
      <c r="K589" s="172">
        <v>9.4861000000000004</v>
      </c>
      <c r="L589" s="172">
        <v>6.6006999999999998</v>
      </c>
      <c r="M589" s="172">
        <v>7.0751999999999997</v>
      </c>
      <c r="N589" s="172">
        <v>7.3898000000000001</v>
      </c>
      <c r="O589" s="172">
        <v>7.3404999999999996</v>
      </c>
      <c r="P589" s="172">
        <v>7.1529999999999996</v>
      </c>
      <c r="Q589" s="172">
        <v>7.3429000000000002</v>
      </c>
      <c r="R589" s="172">
        <v>7.5762</v>
      </c>
    </row>
    <row r="590" spans="1:18" x14ac:dyDescent="0.3">
      <c r="A590" s="168" t="s">
        <v>821</v>
      </c>
      <c r="B590" s="168" t="s">
        <v>826</v>
      </c>
      <c r="C590" s="168">
        <v>106841</v>
      </c>
      <c r="D590" s="171">
        <v>44041</v>
      </c>
      <c r="E590" s="172">
        <v>36.4773</v>
      </c>
      <c r="F590" s="172">
        <v>10.009</v>
      </c>
      <c r="G590" s="172">
        <v>1.2809999999999999</v>
      </c>
      <c r="H590" s="172">
        <v>4.0914999999999999</v>
      </c>
      <c r="I590" s="172">
        <v>3.2130999999999998</v>
      </c>
      <c r="J590" s="172">
        <v>11.872</v>
      </c>
      <c r="K590" s="172">
        <v>15.526400000000001</v>
      </c>
      <c r="L590" s="172">
        <v>10.060700000000001</v>
      </c>
      <c r="M590" s="172">
        <v>9.2058999999999997</v>
      </c>
      <c r="N590" s="172">
        <v>9.2040000000000006</v>
      </c>
      <c r="O590" s="172">
        <v>7.9538000000000002</v>
      </c>
      <c r="P590" s="172">
        <v>8.1402999999999999</v>
      </c>
      <c r="Q590" s="172">
        <v>8.2931000000000008</v>
      </c>
      <c r="R590" s="172">
        <v>8.7703000000000007</v>
      </c>
    </row>
    <row r="591" spans="1:18" x14ac:dyDescent="0.3">
      <c r="A591" s="168" t="s">
        <v>821</v>
      </c>
      <c r="B591" s="168" t="s">
        <v>827</v>
      </c>
      <c r="C591" s="168">
        <v>118961</v>
      </c>
      <c r="D591" s="171">
        <v>44041</v>
      </c>
      <c r="E591" s="172">
        <v>36.780099999999997</v>
      </c>
      <c r="F591" s="172">
        <v>10.323700000000001</v>
      </c>
      <c r="G591" s="172">
        <v>1.5286</v>
      </c>
      <c r="H591" s="172">
        <v>4.3559999999999999</v>
      </c>
      <c r="I591" s="172">
        <v>3.4638</v>
      </c>
      <c r="J591" s="172">
        <v>12.1275</v>
      </c>
      <c r="K591" s="172">
        <v>15.731400000000001</v>
      </c>
      <c r="L591" s="172">
        <v>10.2433</v>
      </c>
      <c r="M591" s="172">
        <v>9.3829999999999991</v>
      </c>
      <c r="N591" s="172">
        <v>9.3805999999999994</v>
      </c>
      <c r="O591" s="172">
        <v>8.1227</v>
      </c>
      <c r="P591" s="172">
        <v>8.2866999999999997</v>
      </c>
      <c r="Q591" s="172">
        <v>8.6386000000000003</v>
      </c>
      <c r="R591" s="172">
        <v>8.9398</v>
      </c>
    </row>
    <row r="592" spans="1:18" x14ac:dyDescent="0.3">
      <c r="A592" s="168" t="s">
        <v>821</v>
      </c>
      <c r="B592" s="168" t="s">
        <v>828</v>
      </c>
      <c r="C592" s="168">
        <v>101802</v>
      </c>
      <c r="D592" s="171">
        <v>44041</v>
      </c>
      <c r="E592" s="172">
        <v>312.00290000000001</v>
      </c>
      <c r="F592" s="172">
        <v>13.364699999999999</v>
      </c>
      <c r="G592" s="172">
        <v>7.9600000000000004E-2</v>
      </c>
      <c r="H592" s="172">
        <v>1.8624000000000001</v>
      </c>
      <c r="I592" s="172">
        <v>2.0722999999999998</v>
      </c>
      <c r="J592" s="172">
        <v>13.7446</v>
      </c>
      <c r="K592" s="172">
        <v>17.166799999999999</v>
      </c>
      <c r="L592" s="172">
        <v>9.6913999999999998</v>
      </c>
      <c r="M592" s="172">
        <v>9.2575000000000003</v>
      </c>
      <c r="N592" s="172">
        <v>9.2851999999999997</v>
      </c>
      <c r="O592" s="172">
        <v>7.5419</v>
      </c>
      <c r="P592" s="172">
        <v>7.9029999999999996</v>
      </c>
      <c r="Q592" s="172">
        <v>8.0440000000000005</v>
      </c>
      <c r="R592" s="172">
        <v>8.5336999999999996</v>
      </c>
    </row>
    <row r="593" spans="1:18" x14ac:dyDescent="0.3">
      <c r="A593" s="168" t="s">
        <v>821</v>
      </c>
      <c r="B593" s="168" t="s">
        <v>829</v>
      </c>
      <c r="C593" s="168">
        <v>120425</v>
      </c>
      <c r="D593" s="171">
        <v>44041</v>
      </c>
      <c r="E593" s="172">
        <v>329.58800000000002</v>
      </c>
      <c r="F593" s="172">
        <v>14.081</v>
      </c>
      <c r="G593" s="172">
        <v>0.7974</v>
      </c>
      <c r="H593" s="172">
        <v>2.5815999999999999</v>
      </c>
      <c r="I593" s="172">
        <v>2.7930000000000001</v>
      </c>
      <c r="J593" s="172">
        <v>14.473100000000001</v>
      </c>
      <c r="K593" s="172">
        <v>17.923100000000002</v>
      </c>
      <c r="L593" s="172">
        <v>10.456200000000001</v>
      </c>
      <c r="M593" s="172">
        <v>10.042</v>
      </c>
      <c r="N593" s="172">
        <v>10.090199999999999</v>
      </c>
      <c r="O593" s="172">
        <v>8.3641000000000005</v>
      </c>
      <c r="P593" s="172">
        <v>8.7795000000000005</v>
      </c>
      <c r="Q593" s="172">
        <v>9.0792999999999999</v>
      </c>
      <c r="R593" s="172">
        <v>9.3547999999999991</v>
      </c>
    </row>
    <row r="594" spans="1:18" x14ac:dyDescent="0.3">
      <c r="A594" s="168" t="s">
        <v>821</v>
      </c>
      <c r="B594" s="168" t="s">
        <v>830</v>
      </c>
      <c r="C594" s="168">
        <v>147269</v>
      </c>
      <c r="D594" s="171">
        <v>44041</v>
      </c>
      <c r="E594" s="172">
        <v>1120.826</v>
      </c>
      <c r="F594" s="172">
        <v>-10.0566</v>
      </c>
      <c r="G594" s="172">
        <v>-8.6898</v>
      </c>
      <c r="H594" s="172">
        <v>-3.7404999999999999</v>
      </c>
      <c r="I594" s="172">
        <v>0.187</v>
      </c>
      <c r="J594" s="172">
        <v>20.070599999999999</v>
      </c>
      <c r="K594" s="172">
        <v>24.322900000000001</v>
      </c>
      <c r="L594" s="172">
        <v>14.5982</v>
      </c>
      <c r="M594" s="172">
        <v>11.4343</v>
      </c>
      <c r="N594" s="172">
        <v>10.303000000000001</v>
      </c>
      <c r="O594" s="172"/>
      <c r="P594" s="172"/>
      <c r="Q594" s="172">
        <v>9.8773999999999997</v>
      </c>
      <c r="R594" s="172"/>
    </row>
    <row r="595" spans="1:18" x14ac:dyDescent="0.3">
      <c r="A595" s="168" t="s">
        <v>821</v>
      </c>
      <c r="B595" s="168" t="s">
        <v>831</v>
      </c>
      <c r="C595" s="168">
        <v>147266</v>
      </c>
      <c r="D595" s="171">
        <v>44041</v>
      </c>
      <c r="E595" s="172">
        <v>1116.8399999999999</v>
      </c>
      <c r="F595" s="172">
        <v>-10.4551</v>
      </c>
      <c r="G595" s="172">
        <v>-9.0898000000000003</v>
      </c>
      <c r="H595" s="172">
        <v>-4.1402999999999999</v>
      </c>
      <c r="I595" s="172">
        <v>-0.21310000000000001</v>
      </c>
      <c r="J595" s="172">
        <v>19.663499999999999</v>
      </c>
      <c r="K595" s="172">
        <v>23.896100000000001</v>
      </c>
      <c r="L595" s="172">
        <v>14.1668</v>
      </c>
      <c r="M595" s="172">
        <v>11.0571</v>
      </c>
      <c r="N595" s="172">
        <v>9.9578000000000007</v>
      </c>
      <c r="O595" s="172"/>
      <c r="P595" s="172"/>
      <c r="Q595" s="172">
        <v>9.5546000000000006</v>
      </c>
      <c r="R595" s="172"/>
    </row>
    <row r="596" spans="1:18" x14ac:dyDescent="0.3">
      <c r="A596" s="168" t="s">
        <v>821</v>
      </c>
      <c r="B596" s="168" t="s">
        <v>832</v>
      </c>
      <c r="C596" s="168">
        <v>102673</v>
      </c>
      <c r="D596" s="171">
        <v>44041</v>
      </c>
      <c r="E596" s="172">
        <v>33.493400000000001</v>
      </c>
      <c r="F596" s="172">
        <v>22.353899999999999</v>
      </c>
      <c r="G596" s="172">
        <v>-4.4653</v>
      </c>
      <c r="H596" s="172">
        <v>-1.214</v>
      </c>
      <c r="I596" s="172">
        <v>-0.49809999999999999</v>
      </c>
      <c r="J596" s="172">
        <v>13.627700000000001</v>
      </c>
      <c r="K596" s="172">
        <v>19.181100000000001</v>
      </c>
      <c r="L596" s="172">
        <v>14.212999999999999</v>
      </c>
      <c r="M596" s="172">
        <v>12.076000000000001</v>
      </c>
      <c r="N596" s="172">
        <v>11.365500000000001</v>
      </c>
      <c r="O596" s="172">
        <v>8.0298999999999996</v>
      </c>
      <c r="P596" s="172">
        <v>8.1664999999999992</v>
      </c>
      <c r="Q596" s="172">
        <v>7.891</v>
      </c>
      <c r="R596" s="172">
        <v>10.007400000000001</v>
      </c>
    </row>
    <row r="597" spans="1:18" x14ac:dyDescent="0.3">
      <c r="A597" s="168" t="s">
        <v>821</v>
      </c>
      <c r="B597" s="168" t="s">
        <v>833</v>
      </c>
      <c r="C597" s="168">
        <v>118656</v>
      </c>
      <c r="D597" s="171">
        <v>44041</v>
      </c>
      <c r="E597" s="172">
        <v>34.697600000000001</v>
      </c>
      <c r="F597" s="172">
        <v>22.7362</v>
      </c>
      <c r="G597" s="172">
        <v>-4.1212999999999997</v>
      </c>
      <c r="H597" s="172">
        <v>-0.87150000000000005</v>
      </c>
      <c r="I597" s="172">
        <v>-0.1578</v>
      </c>
      <c r="J597" s="172">
        <v>13.970700000000001</v>
      </c>
      <c r="K597" s="172">
        <v>19.536000000000001</v>
      </c>
      <c r="L597" s="172">
        <v>14.5982</v>
      </c>
      <c r="M597" s="172">
        <v>12.5015</v>
      </c>
      <c r="N597" s="172">
        <v>11.8171</v>
      </c>
      <c r="O597" s="172">
        <v>8.5005000000000006</v>
      </c>
      <c r="P597" s="172">
        <v>8.6440999999999999</v>
      </c>
      <c r="Q597" s="172">
        <v>8.9427000000000003</v>
      </c>
      <c r="R597" s="172">
        <v>10.4781</v>
      </c>
    </row>
    <row r="598" spans="1:18" x14ac:dyDescent="0.3">
      <c r="A598" s="168" t="s">
        <v>821</v>
      </c>
      <c r="B598" s="168" t="s">
        <v>834</v>
      </c>
      <c r="C598" s="168">
        <v>145295</v>
      </c>
      <c r="D598" s="171">
        <v>44041</v>
      </c>
      <c r="E598" s="172">
        <v>1174.7185999999999</v>
      </c>
      <c r="F598" s="172">
        <v>5.9603999999999999</v>
      </c>
      <c r="G598" s="172">
        <v>-1.1513</v>
      </c>
      <c r="H598" s="172">
        <v>0.50249999999999995</v>
      </c>
      <c r="I598" s="172">
        <v>0.7248</v>
      </c>
      <c r="J598" s="172">
        <v>8.7637</v>
      </c>
      <c r="K598" s="172">
        <v>13.5456</v>
      </c>
      <c r="L598" s="172">
        <v>11.2088</v>
      </c>
      <c r="M598" s="172">
        <v>9.5157000000000007</v>
      </c>
      <c r="N598" s="172">
        <v>9.3956999999999997</v>
      </c>
      <c r="O598" s="172"/>
      <c r="P598" s="172"/>
      <c r="Q598" s="172">
        <v>9.6501000000000001</v>
      </c>
      <c r="R598" s="172"/>
    </row>
    <row r="599" spans="1:18" x14ac:dyDescent="0.3">
      <c r="A599" s="168" t="s">
        <v>821</v>
      </c>
      <c r="B599" s="168" t="s">
        <v>835</v>
      </c>
      <c r="C599" s="168">
        <v>145287</v>
      </c>
      <c r="D599" s="171">
        <v>44041</v>
      </c>
      <c r="E599" s="172">
        <v>1154.5106000000001</v>
      </c>
      <c r="F599" s="172">
        <v>5.0307000000000004</v>
      </c>
      <c r="G599" s="172">
        <v>-2.0828000000000002</v>
      </c>
      <c r="H599" s="172">
        <v>-0.42859999999999998</v>
      </c>
      <c r="I599" s="172">
        <v>-0.2059</v>
      </c>
      <c r="J599" s="172">
        <v>7.8201000000000001</v>
      </c>
      <c r="K599" s="172">
        <v>12.562099999999999</v>
      </c>
      <c r="L599" s="172">
        <v>10.2014</v>
      </c>
      <c r="M599" s="172">
        <v>8.4994999999999994</v>
      </c>
      <c r="N599" s="172">
        <v>8.3670000000000009</v>
      </c>
      <c r="O599" s="172"/>
      <c r="P599" s="172"/>
      <c r="Q599" s="172">
        <v>8.5670000000000002</v>
      </c>
      <c r="R599" s="172"/>
    </row>
    <row r="600" spans="1:18" x14ac:dyDescent="0.3">
      <c r="A600" s="173" t="s">
        <v>27</v>
      </c>
      <c r="B600" s="168"/>
      <c r="C600" s="168"/>
      <c r="D600" s="168"/>
      <c r="E600" s="168"/>
      <c r="F600" s="174">
        <v>7.5418642857142846</v>
      </c>
      <c r="G600" s="174">
        <v>-2.2262499999999998</v>
      </c>
      <c r="H600" s="174">
        <v>0.82207142857142868</v>
      </c>
      <c r="I600" s="174">
        <v>1.8110071428571426</v>
      </c>
      <c r="J600" s="174">
        <v>12.217778571428569</v>
      </c>
      <c r="K600" s="174">
        <v>16.146778571428573</v>
      </c>
      <c r="L600" s="174">
        <v>10.893000000000001</v>
      </c>
      <c r="M600" s="174">
        <v>9.6551500000000008</v>
      </c>
      <c r="N600" s="174">
        <v>9.4299142857142861</v>
      </c>
      <c r="O600" s="174">
        <v>7.9057900000000005</v>
      </c>
      <c r="P600" s="174">
        <v>8.0609199999999976</v>
      </c>
      <c r="Q600" s="174">
        <v>8.5391714285714304</v>
      </c>
      <c r="R600" s="174">
        <v>8.8916699999999995</v>
      </c>
    </row>
    <row r="601" spans="1:18" x14ac:dyDescent="0.3">
      <c r="A601" s="173" t="s">
        <v>409</v>
      </c>
      <c r="B601" s="168"/>
      <c r="C601" s="168"/>
      <c r="D601" s="168"/>
      <c r="E601" s="168"/>
      <c r="F601" s="174">
        <v>6.2180999999999997</v>
      </c>
      <c r="G601" s="174">
        <v>-1.6170500000000001</v>
      </c>
      <c r="H601" s="174">
        <v>0.27509999999999996</v>
      </c>
      <c r="I601" s="174">
        <v>2.1128999999999998</v>
      </c>
      <c r="J601" s="174">
        <v>11.999749999999999</v>
      </c>
      <c r="K601" s="174">
        <v>15.628900000000002</v>
      </c>
      <c r="L601" s="174">
        <v>10.335699999999999</v>
      </c>
      <c r="M601" s="174">
        <v>9.436399999999999</v>
      </c>
      <c r="N601" s="174">
        <v>9.3881499999999996</v>
      </c>
      <c r="O601" s="174">
        <v>8.0705999999999989</v>
      </c>
      <c r="P601" s="174">
        <v>8.2265999999999995</v>
      </c>
      <c r="Q601" s="174">
        <v>8.6731499999999997</v>
      </c>
      <c r="R601" s="174">
        <v>8.9848499999999998</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44041</v>
      </c>
      <c r="E604" s="172">
        <v>58.521599999999999</v>
      </c>
      <c r="F604" s="172">
        <v>-0.53080000000000005</v>
      </c>
      <c r="G604" s="172">
        <v>-2.6100000000000002E-2</v>
      </c>
      <c r="H604" s="172">
        <v>0.69669999999999999</v>
      </c>
      <c r="I604" s="172">
        <v>4.9424999999999999</v>
      </c>
      <c r="J604" s="172">
        <v>7.8132999999999999</v>
      </c>
      <c r="K604" s="172">
        <v>15.215199999999999</v>
      </c>
      <c r="L604" s="172">
        <v>-8.1725999999999992</v>
      </c>
      <c r="M604" s="172">
        <v>-3.7694000000000001</v>
      </c>
      <c r="N604" s="172">
        <v>1.0134000000000001</v>
      </c>
      <c r="O604" s="172">
        <v>1.7434000000000001</v>
      </c>
      <c r="P604" s="172">
        <v>5.9044999999999996</v>
      </c>
      <c r="Q604" s="172">
        <v>12.704700000000001</v>
      </c>
      <c r="R604" s="172">
        <v>9.1399999999999995E-2</v>
      </c>
    </row>
    <row r="605" spans="1:18" x14ac:dyDescent="0.3">
      <c r="A605" s="168" t="s">
        <v>837</v>
      </c>
      <c r="B605" s="168" t="s">
        <v>839</v>
      </c>
      <c r="C605" s="168">
        <v>119564</v>
      </c>
      <c r="D605" s="171">
        <v>44041</v>
      </c>
      <c r="E605" s="172">
        <v>62.918399999999998</v>
      </c>
      <c r="F605" s="172">
        <v>-0.5282</v>
      </c>
      <c r="G605" s="172">
        <v>-1.29E-2</v>
      </c>
      <c r="H605" s="172">
        <v>0.7157</v>
      </c>
      <c r="I605" s="172">
        <v>4.9825999999999997</v>
      </c>
      <c r="J605" s="172">
        <v>7.9005000000000001</v>
      </c>
      <c r="K605" s="172">
        <v>15.4975</v>
      </c>
      <c r="L605" s="172">
        <v>-7.7666000000000004</v>
      </c>
      <c r="M605" s="172">
        <v>-3.1335999999999999</v>
      </c>
      <c r="N605" s="172">
        <v>1.9103000000000001</v>
      </c>
      <c r="O605" s="172">
        <v>2.7717000000000001</v>
      </c>
      <c r="P605" s="172">
        <v>7.0221</v>
      </c>
      <c r="Q605" s="172">
        <v>12.24</v>
      </c>
      <c r="R605" s="172">
        <v>0.98719999999999997</v>
      </c>
    </row>
    <row r="606" spans="1:18" x14ac:dyDescent="0.3">
      <c r="A606" s="168" t="s">
        <v>837</v>
      </c>
      <c r="B606" s="168" t="s">
        <v>840</v>
      </c>
      <c r="C606" s="168">
        <v>120468</v>
      </c>
      <c r="D606" s="171">
        <v>44041</v>
      </c>
      <c r="E606" s="172">
        <v>31.3</v>
      </c>
      <c r="F606" s="172">
        <v>-0.38190000000000002</v>
      </c>
      <c r="G606" s="172">
        <v>1.2617</v>
      </c>
      <c r="H606" s="172">
        <v>1.2290000000000001</v>
      </c>
      <c r="I606" s="172">
        <v>3.8487</v>
      </c>
      <c r="J606" s="172">
        <v>5.8863000000000003</v>
      </c>
      <c r="K606" s="172">
        <v>12.3071</v>
      </c>
      <c r="L606" s="172">
        <v>-8.6930999999999994</v>
      </c>
      <c r="M606" s="172">
        <v>-4.9499000000000004</v>
      </c>
      <c r="N606" s="172">
        <v>5.8147000000000002</v>
      </c>
      <c r="O606" s="172">
        <v>7.1266999999999996</v>
      </c>
      <c r="P606" s="172">
        <v>10.7089</v>
      </c>
      <c r="Q606" s="172">
        <v>13.9175</v>
      </c>
      <c r="R606" s="172">
        <v>0.1275</v>
      </c>
    </row>
    <row r="607" spans="1:18" x14ac:dyDescent="0.3">
      <c r="A607" s="168" t="s">
        <v>837</v>
      </c>
      <c r="B607" s="168" t="s">
        <v>841</v>
      </c>
      <c r="C607" s="168">
        <v>117560</v>
      </c>
      <c r="D607" s="171">
        <v>44041</v>
      </c>
      <c r="E607" s="172">
        <v>28.55</v>
      </c>
      <c r="F607" s="172">
        <v>-0.41860000000000003</v>
      </c>
      <c r="G607" s="172">
        <v>1.2411000000000001</v>
      </c>
      <c r="H607" s="172">
        <v>1.2052</v>
      </c>
      <c r="I607" s="172">
        <v>3.7804000000000002</v>
      </c>
      <c r="J607" s="172">
        <v>5.7407000000000004</v>
      </c>
      <c r="K607" s="172">
        <v>11.9169</v>
      </c>
      <c r="L607" s="172">
        <v>-9.2210000000000001</v>
      </c>
      <c r="M607" s="172">
        <v>-5.7755999999999998</v>
      </c>
      <c r="N607" s="172">
        <v>4.5788000000000002</v>
      </c>
      <c r="O607" s="172">
        <v>5.8291000000000004</v>
      </c>
      <c r="P607" s="172">
        <v>9.3757999999999999</v>
      </c>
      <c r="Q607" s="172">
        <v>13.850099999999999</v>
      </c>
      <c r="R607" s="172">
        <v>-1.1315999999999999</v>
      </c>
    </row>
    <row r="608" spans="1:18" x14ac:dyDescent="0.3">
      <c r="A608" s="168" t="s">
        <v>837</v>
      </c>
      <c r="B608" s="168" t="s">
        <v>842</v>
      </c>
      <c r="C608" s="168">
        <v>141813</v>
      </c>
      <c r="D608" s="171">
        <v>44041</v>
      </c>
      <c r="E608" s="172">
        <v>9.952</v>
      </c>
      <c r="F608" s="172">
        <v>-0.28060000000000002</v>
      </c>
      <c r="G608" s="172">
        <v>0.45419999999999999</v>
      </c>
      <c r="H608" s="172">
        <v>0.1913</v>
      </c>
      <c r="I608" s="172">
        <v>3.9916</v>
      </c>
      <c r="J608" s="172">
        <v>6.0415999999999999</v>
      </c>
      <c r="K608" s="172">
        <v>11.232799999999999</v>
      </c>
      <c r="L608" s="172">
        <v>-8.2088000000000001</v>
      </c>
      <c r="M608" s="172">
        <v>-3.3879999999999999</v>
      </c>
      <c r="N608" s="172">
        <v>3.1509</v>
      </c>
      <c r="O608" s="172"/>
      <c r="P608" s="172"/>
      <c r="Q608" s="172">
        <v>-0.1709</v>
      </c>
      <c r="R608" s="172">
        <v>-0.20949999999999999</v>
      </c>
    </row>
    <row r="609" spans="1:18" x14ac:dyDescent="0.3">
      <c r="A609" s="168" t="s">
        <v>837</v>
      </c>
      <c r="B609" s="168" t="s">
        <v>843</v>
      </c>
      <c r="C609" s="168">
        <v>141812</v>
      </c>
      <c r="D609" s="171">
        <v>44041</v>
      </c>
      <c r="E609" s="172">
        <v>9.5749999999999993</v>
      </c>
      <c r="F609" s="172">
        <v>-0.28120000000000001</v>
      </c>
      <c r="G609" s="172">
        <v>0.43</v>
      </c>
      <c r="H609" s="172">
        <v>0.16739999999999999</v>
      </c>
      <c r="I609" s="172">
        <v>3.9405000000000001</v>
      </c>
      <c r="J609" s="172">
        <v>5.9298999999999999</v>
      </c>
      <c r="K609" s="172">
        <v>10.860300000000001</v>
      </c>
      <c r="L609" s="172">
        <v>-8.8529</v>
      </c>
      <c r="M609" s="172">
        <v>-4.4029999999999996</v>
      </c>
      <c r="N609" s="172">
        <v>1.7535000000000001</v>
      </c>
      <c r="O609" s="172"/>
      <c r="P609" s="172"/>
      <c r="Q609" s="172">
        <v>-1.5317000000000001</v>
      </c>
      <c r="R609" s="172">
        <v>-1.5145999999999999</v>
      </c>
    </row>
    <row r="610" spans="1:18" x14ac:dyDescent="0.3">
      <c r="A610" s="168" t="s">
        <v>837</v>
      </c>
      <c r="B610" s="168" t="s">
        <v>844</v>
      </c>
      <c r="C610" s="168">
        <v>119096</v>
      </c>
      <c r="D610" s="171">
        <v>44041</v>
      </c>
      <c r="E610" s="172">
        <v>24.052</v>
      </c>
      <c r="F610" s="172">
        <v>-0.34799999999999998</v>
      </c>
      <c r="G610" s="172">
        <v>-0.41820000000000002</v>
      </c>
      <c r="H610" s="172">
        <v>-0.3604</v>
      </c>
      <c r="I610" s="172">
        <v>3.7574000000000001</v>
      </c>
      <c r="J610" s="172">
        <v>7.0023999999999997</v>
      </c>
      <c r="K610" s="172">
        <v>16.3</v>
      </c>
      <c r="L610" s="172">
        <v>-12.388400000000001</v>
      </c>
      <c r="M610" s="172">
        <v>-8.2650000000000006</v>
      </c>
      <c r="N610" s="172">
        <v>2.589</v>
      </c>
      <c r="O610" s="172">
        <v>2.0979000000000001</v>
      </c>
      <c r="P610" s="172">
        <v>5.6295000000000002</v>
      </c>
      <c r="Q610" s="172">
        <v>10.7796</v>
      </c>
      <c r="R610" s="172">
        <v>-0.47889999999999999</v>
      </c>
    </row>
    <row r="611" spans="1:18" x14ac:dyDescent="0.3">
      <c r="A611" s="168" t="s">
        <v>837</v>
      </c>
      <c r="B611" s="168" t="s">
        <v>845</v>
      </c>
      <c r="C611" s="168">
        <v>112901</v>
      </c>
      <c r="D611" s="171">
        <v>44041</v>
      </c>
      <c r="E611" s="172">
        <v>22.702999999999999</v>
      </c>
      <c r="F611" s="172">
        <v>-0.35110000000000002</v>
      </c>
      <c r="G611" s="172">
        <v>-0.43419999999999997</v>
      </c>
      <c r="H611" s="172">
        <v>-0.38169999999999998</v>
      </c>
      <c r="I611" s="172">
        <v>3.714</v>
      </c>
      <c r="J611" s="172">
        <v>6.9081000000000001</v>
      </c>
      <c r="K611" s="172">
        <v>15.9796</v>
      </c>
      <c r="L611" s="172">
        <v>-12.868399999999999</v>
      </c>
      <c r="M611" s="172">
        <v>-9.0097000000000005</v>
      </c>
      <c r="N611" s="172">
        <v>1.4841</v>
      </c>
      <c r="O611" s="172">
        <v>1.1377999999999999</v>
      </c>
      <c r="P611" s="172">
        <v>4.7350000000000003</v>
      </c>
      <c r="Q611" s="172">
        <v>8.4197000000000006</v>
      </c>
      <c r="R611" s="172">
        <v>-1.5071000000000001</v>
      </c>
    </row>
    <row r="612" spans="1:18" x14ac:dyDescent="0.3">
      <c r="A612" s="168" t="s">
        <v>837</v>
      </c>
      <c r="B612" s="168" t="s">
        <v>846</v>
      </c>
      <c r="C612" s="168">
        <v>105817</v>
      </c>
      <c r="D612" s="171">
        <v>44041</v>
      </c>
      <c r="E612" s="172">
        <v>36.502899999999997</v>
      </c>
      <c r="F612" s="172">
        <v>0.23669999999999999</v>
      </c>
      <c r="G612" s="172">
        <v>-0.56630000000000003</v>
      </c>
      <c r="H612" s="172">
        <v>-1.6227</v>
      </c>
      <c r="I612" s="172">
        <v>3.7768999999999999</v>
      </c>
      <c r="J612" s="172">
        <v>2.387</v>
      </c>
      <c r="K612" s="172">
        <v>13.067399999999999</v>
      </c>
      <c r="L612" s="172">
        <v>-14.659000000000001</v>
      </c>
      <c r="M612" s="172">
        <v>-9.9484999999999992</v>
      </c>
      <c r="N612" s="172">
        <v>-8.7205999999999992</v>
      </c>
      <c r="O612" s="172">
        <v>-0.72160000000000002</v>
      </c>
      <c r="P612" s="172">
        <v>3.9138000000000002</v>
      </c>
      <c r="Q612" s="172">
        <v>10.4567</v>
      </c>
      <c r="R612" s="172">
        <v>-3.1463999999999999</v>
      </c>
    </row>
    <row r="613" spans="1:18" x14ac:dyDescent="0.3">
      <c r="A613" s="168" t="s">
        <v>837</v>
      </c>
      <c r="B613" s="168" t="s">
        <v>847</v>
      </c>
      <c r="C613" s="168">
        <v>118564</v>
      </c>
      <c r="D613" s="171">
        <v>44041</v>
      </c>
      <c r="E613" s="172">
        <v>39.494599999999998</v>
      </c>
      <c r="F613" s="172">
        <v>0.23880000000000001</v>
      </c>
      <c r="G613" s="172">
        <v>-0.55549999999999999</v>
      </c>
      <c r="H613" s="172">
        <v>-1.6079000000000001</v>
      </c>
      <c r="I613" s="172">
        <v>3.8083</v>
      </c>
      <c r="J613" s="172">
        <v>2.4531999999999998</v>
      </c>
      <c r="K613" s="172">
        <v>13.3017</v>
      </c>
      <c r="L613" s="172">
        <v>-14.300700000000001</v>
      </c>
      <c r="M613" s="172">
        <v>-9.3703000000000003</v>
      </c>
      <c r="N613" s="172">
        <v>-7.9356</v>
      </c>
      <c r="O613" s="172">
        <v>0.28460000000000002</v>
      </c>
      <c r="P613" s="172">
        <v>5.0697999999999999</v>
      </c>
      <c r="Q613" s="172">
        <v>14.0146</v>
      </c>
      <c r="R613" s="172">
        <v>-2.2218</v>
      </c>
    </row>
    <row r="614" spans="1:18" x14ac:dyDescent="0.3">
      <c r="A614" s="168" t="s">
        <v>837</v>
      </c>
      <c r="B614" s="168" t="s">
        <v>848</v>
      </c>
      <c r="C614" s="168">
        <v>102760</v>
      </c>
      <c r="D614" s="171">
        <v>44041</v>
      </c>
      <c r="E614" s="172">
        <v>66.864000000000004</v>
      </c>
      <c r="F614" s="172">
        <v>-0.2253</v>
      </c>
      <c r="G614" s="172">
        <v>-0.80259999999999998</v>
      </c>
      <c r="H614" s="172">
        <v>-0.39029999999999998</v>
      </c>
      <c r="I614" s="172">
        <v>4.7533000000000003</v>
      </c>
      <c r="J614" s="172">
        <v>5.7672999999999996</v>
      </c>
      <c r="K614" s="172">
        <v>13.8886</v>
      </c>
      <c r="L614" s="172">
        <v>-13.9415</v>
      </c>
      <c r="M614" s="172">
        <v>-13.2661</v>
      </c>
      <c r="N614" s="172">
        <v>-10.180899999999999</v>
      </c>
      <c r="O614" s="172">
        <v>-4.7973999999999997</v>
      </c>
      <c r="P614" s="172">
        <v>1.7647999999999999</v>
      </c>
      <c r="Q614" s="172">
        <v>12.7156</v>
      </c>
      <c r="R614" s="172">
        <v>-6.9325999999999999</v>
      </c>
    </row>
    <row r="615" spans="1:18" x14ac:dyDescent="0.3">
      <c r="A615" s="168" t="s">
        <v>837</v>
      </c>
      <c r="B615" s="168" t="s">
        <v>849</v>
      </c>
      <c r="C615" s="168">
        <v>118950</v>
      </c>
      <c r="D615" s="171">
        <v>44041</v>
      </c>
      <c r="E615" s="172">
        <v>71.367999999999995</v>
      </c>
      <c r="F615" s="172">
        <v>-0.22370000000000001</v>
      </c>
      <c r="G615" s="172">
        <v>-0.7923</v>
      </c>
      <c r="H615" s="172">
        <v>-0.3755</v>
      </c>
      <c r="I615" s="172">
        <v>4.7834000000000003</v>
      </c>
      <c r="J615" s="172">
        <v>5.8353999999999999</v>
      </c>
      <c r="K615" s="172">
        <v>14.155900000000001</v>
      </c>
      <c r="L615" s="172">
        <v>-13.5311</v>
      </c>
      <c r="M615" s="172">
        <v>-12.664400000000001</v>
      </c>
      <c r="N615" s="172">
        <v>-9.3658999999999999</v>
      </c>
      <c r="O615" s="172">
        <v>-3.8908999999999998</v>
      </c>
      <c r="P615" s="172">
        <v>2.8096999999999999</v>
      </c>
      <c r="Q615" s="172">
        <v>8.0151000000000003</v>
      </c>
      <c r="R615" s="172">
        <v>-6.1071999999999997</v>
      </c>
    </row>
    <row r="616" spans="1:18" x14ac:dyDescent="0.3">
      <c r="A616" s="168" t="s">
        <v>837</v>
      </c>
      <c r="B616" s="168" t="s">
        <v>850</v>
      </c>
      <c r="C616" s="168">
        <v>148409</v>
      </c>
      <c r="D616" s="171">
        <v>44041</v>
      </c>
      <c r="E616" s="172">
        <v>9.9796999999999993</v>
      </c>
      <c r="F616" s="172"/>
      <c r="G616" s="172">
        <v>-0.20300000000000001</v>
      </c>
      <c r="H616" s="172">
        <v>-0.20300000000000001</v>
      </c>
      <c r="I616" s="172"/>
      <c r="J616" s="172"/>
      <c r="K616" s="172"/>
      <c r="L616" s="172"/>
      <c r="M616" s="172"/>
      <c r="N616" s="172"/>
      <c r="O616" s="172"/>
      <c r="P616" s="172"/>
      <c r="Q616" s="172">
        <v>0</v>
      </c>
      <c r="R616" s="172"/>
    </row>
    <row r="617" spans="1:18" x14ac:dyDescent="0.3">
      <c r="A617" s="168" t="s">
        <v>837</v>
      </c>
      <c r="B617" s="168" t="s">
        <v>851</v>
      </c>
      <c r="C617" s="168">
        <v>111957</v>
      </c>
      <c r="D617" s="171">
        <v>44041</v>
      </c>
      <c r="E617" s="172">
        <v>30.27</v>
      </c>
      <c r="F617" s="172">
        <v>-9.9000000000000005E-2</v>
      </c>
      <c r="G617" s="172">
        <v>0.79920000000000002</v>
      </c>
      <c r="H617" s="172">
        <v>1.1698</v>
      </c>
      <c r="I617" s="172">
        <v>3.9849000000000001</v>
      </c>
      <c r="J617" s="172">
        <v>6.5095000000000001</v>
      </c>
      <c r="K617" s="172">
        <v>20.309999999999999</v>
      </c>
      <c r="L617" s="172">
        <v>1.8506</v>
      </c>
      <c r="M617" s="172">
        <v>5.3602999999999996</v>
      </c>
      <c r="N617" s="172">
        <v>4.1638000000000002</v>
      </c>
      <c r="O617" s="172">
        <v>3.0085000000000002</v>
      </c>
      <c r="P617" s="172">
        <v>5.8342999999999998</v>
      </c>
      <c r="Q617" s="172">
        <v>10.415900000000001</v>
      </c>
      <c r="R617" s="172">
        <v>0.2311</v>
      </c>
    </row>
    <row r="618" spans="1:18" x14ac:dyDescent="0.3">
      <c r="A618" s="168" t="s">
        <v>837</v>
      </c>
      <c r="B618" s="168" t="s">
        <v>852</v>
      </c>
      <c r="C618" s="168">
        <v>120722</v>
      </c>
      <c r="D618" s="171">
        <v>44041</v>
      </c>
      <c r="E618" s="172">
        <v>32.630000000000003</v>
      </c>
      <c r="F618" s="172">
        <v>-0.12239999999999999</v>
      </c>
      <c r="G618" s="172">
        <v>0.77210000000000001</v>
      </c>
      <c r="H618" s="172">
        <v>1.1782999999999999</v>
      </c>
      <c r="I618" s="172">
        <v>4.0166000000000004</v>
      </c>
      <c r="J618" s="172">
        <v>6.5991999999999997</v>
      </c>
      <c r="K618" s="172">
        <v>20.628499999999999</v>
      </c>
      <c r="L618" s="172">
        <v>2.3847</v>
      </c>
      <c r="M618" s="172">
        <v>6.1482999999999999</v>
      </c>
      <c r="N618" s="172">
        <v>5.1901999999999999</v>
      </c>
      <c r="O618" s="172">
        <v>4.0617999999999999</v>
      </c>
      <c r="P618" s="172">
        <v>7.024</v>
      </c>
      <c r="Q618" s="172">
        <v>10.495200000000001</v>
      </c>
      <c r="R618" s="172">
        <v>1.2596000000000001</v>
      </c>
    </row>
    <row r="619" spans="1:18" x14ac:dyDescent="0.3">
      <c r="A619" s="168" t="s">
        <v>837</v>
      </c>
      <c r="B619" s="168" t="s">
        <v>853</v>
      </c>
      <c r="C619" s="168">
        <v>141920</v>
      </c>
      <c r="D619" s="171">
        <v>44041</v>
      </c>
      <c r="E619" s="172">
        <v>10.27</v>
      </c>
      <c r="F619" s="172">
        <v>-0.77290000000000003</v>
      </c>
      <c r="G619" s="172">
        <v>0.39100000000000001</v>
      </c>
      <c r="H619" s="172">
        <v>0.78510000000000002</v>
      </c>
      <c r="I619" s="172">
        <v>4.9029999999999996</v>
      </c>
      <c r="J619" s="172">
        <v>7.3144999999999998</v>
      </c>
      <c r="K619" s="172">
        <v>14.7486</v>
      </c>
      <c r="L619" s="172">
        <v>-4.9954000000000001</v>
      </c>
      <c r="M619" s="172">
        <v>-3.1132</v>
      </c>
      <c r="N619" s="172">
        <v>4.9029999999999996</v>
      </c>
      <c r="O619" s="172"/>
      <c r="P619" s="172"/>
      <c r="Q619" s="172">
        <v>0.99209999999999998</v>
      </c>
      <c r="R619" s="172">
        <v>-1.377</v>
      </c>
    </row>
    <row r="620" spans="1:18" x14ac:dyDescent="0.3">
      <c r="A620" s="168" t="s">
        <v>837</v>
      </c>
      <c r="B620" s="168" t="s">
        <v>854</v>
      </c>
      <c r="C620" s="168">
        <v>141919</v>
      </c>
      <c r="D620" s="171">
        <v>44041</v>
      </c>
      <c r="E620" s="172">
        <v>9.7799999999999994</v>
      </c>
      <c r="F620" s="172">
        <v>-0.7107</v>
      </c>
      <c r="G620" s="172">
        <v>0.41070000000000001</v>
      </c>
      <c r="H620" s="172">
        <v>0.82469999999999999</v>
      </c>
      <c r="I620" s="172">
        <v>4.9356</v>
      </c>
      <c r="J620" s="172">
        <v>7.2367999999999997</v>
      </c>
      <c r="K620" s="172">
        <v>14.5199</v>
      </c>
      <c r="L620" s="172">
        <v>-5.4158999999999997</v>
      </c>
      <c r="M620" s="172">
        <v>-3.7402000000000002</v>
      </c>
      <c r="N620" s="172">
        <v>3.9319999999999999</v>
      </c>
      <c r="O620" s="172"/>
      <c r="P620" s="172"/>
      <c r="Q620" s="172">
        <v>-0.82089999999999996</v>
      </c>
      <c r="R620" s="172">
        <v>-2.8748</v>
      </c>
    </row>
    <row r="621" spans="1:18" x14ac:dyDescent="0.3">
      <c r="A621" s="168" t="s">
        <v>837</v>
      </c>
      <c r="B621" s="168" t="s">
        <v>855</v>
      </c>
      <c r="C621" s="168">
        <v>118421</v>
      </c>
      <c r="D621" s="171">
        <v>44041</v>
      </c>
      <c r="E621" s="172">
        <v>40.799999999999997</v>
      </c>
      <c r="F621" s="172">
        <v>-0.48780000000000001</v>
      </c>
      <c r="G621" s="172">
        <v>0.94010000000000005</v>
      </c>
      <c r="H621" s="172">
        <v>1.3665</v>
      </c>
      <c r="I621" s="172">
        <v>5.5080999999999998</v>
      </c>
      <c r="J621" s="172">
        <v>9.4420999999999999</v>
      </c>
      <c r="K621" s="172">
        <v>19.089300000000001</v>
      </c>
      <c r="L621" s="172">
        <v>-6.25</v>
      </c>
      <c r="M621" s="172">
        <v>0.94010000000000005</v>
      </c>
      <c r="N621" s="172">
        <v>10.8093</v>
      </c>
      <c r="O621" s="172">
        <v>2.1114000000000002</v>
      </c>
      <c r="P621" s="172">
        <v>7.8415999999999997</v>
      </c>
      <c r="Q621" s="172">
        <v>9.8787000000000003</v>
      </c>
      <c r="R621" s="172">
        <v>-2.2866</v>
      </c>
    </row>
    <row r="622" spans="1:18" x14ac:dyDescent="0.3">
      <c r="A622" s="168" t="s">
        <v>837</v>
      </c>
      <c r="B622" s="168" t="s">
        <v>856</v>
      </c>
      <c r="C622" s="168">
        <v>108592</v>
      </c>
      <c r="D622" s="171">
        <v>44041</v>
      </c>
      <c r="E622" s="172">
        <v>37</v>
      </c>
      <c r="F622" s="172">
        <v>-0.48409999999999997</v>
      </c>
      <c r="G622" s="172">
        <v>0.89990000000000003</v>
      </c>
      <c r="H622" s="172">
        <v>1.3421000000000001</v>
      </c>
      <c r="I622" s="172">
        <v>5.4431000000000003</v>
      </c>
      <c r="J622" s="172">
        <v>9.3381000000000007</v>
      </c>
      <c r="K622" s="172">
        <v>18.665800000000001</v>
      </c>
      <c r="L622" s="172">
        <v>-6.8714000000000004</v>
      </c>
      <c r="M622" s="172">
        <v>-5.3999999999999999E-2</v>
      </c>
      <c r="N622" s="172">
        <v>9.3381000000000007</v>
      </c>
      <c r="O622" s="172">
        <v>0.5454</v>
      </c>
      <c r="P622" s="172">
        <v>6.1619000000000002</v>
      </c>
      <c r="Q622" s="172">
        <v>9.5244</v>
      </c>
      <c r="R622" s="172">
        <v>-3.5914999999999999</v>
      </c>
    </row>
    <row r="623" spans="1:18" x14ac:dyDescent="0.3">
      <c r="A623" s="168" t="s">
        <v>837</v>
      </c>
      <c r="B623" s="168" t="s">
        <v>857</v>
      </c>
      <c r="C623" s="168">
        <v>131580</v>
      </c>
      <c r="D623" s="171">
        <v>44041</v>
      </c>
      <c r="E623" s="172">
        <v>18.811399999999999</v>
      </c>
      <c r="F623" s="172">
        <v>8.09E-2</v>
      </c>
      <c r="G623" s="172">
        <v>-1.8599999999999998E-2</v>
      </c>
      <c r="H623" s="172">
        <v>0.32479999999999998</v>
      </c>
      <c r="I623" s="172">
        <v>5.7884000000000002</v>
      </c>
      <c r="J623" s="172">
        <v>7.6401000000000003</v>
      </c>
      <c r="K623" s="172">
        <v>15.3408</v>
      </c>
      <c r="L623" s="172">
        <v>-6.3159000000000001</v>
      </c>
      <c r="M623" s="172">
        <v>1.0344</v>
      </c>
      <c r="N623" s="172">
        <v>9.8335000000000008</v>
      </c>
      <c r="O623" s="172">
        <v>7.9321999999999999</v>
      </c>
      <c r="P623" s="172">
        <v>11.121600000000001</v>
      </c>
      <c r="Q623" s="172">
        <v>11.6143</v>
      </c>
      <c r="R623" s="172">
        <v>9.7279</v>
      </c>
    </row>
    <row r="624" spans="1:18" x14ac:dyDescent="0.3">
      <c r="A624" s="168" t="s">
        <v>837</v>
      </c>
      <c r="B624" s="168" t="s">
        <v>858</v>
      </c>
      <c r="C624" s="168">
        <v>131578</v>
      </c>
      <c r="D624" s="171">
        <v>44041</v>
      </c>
      <c r="E624" s="172">
        <v>17.475200000000001</v>
      </c>
      <c r="F624" s="172">
        <v>7.7299999999999994E-2</v>
      </c>
      <c r="G624" s="172">
        <v>-3.6600000000000001E-2</v>
      </c>
      <c r="H624" s="172">
        <v>0.29899999999999999</v>
      </c>
      <c r="I624" s="172">
        <v>5.7333999999999996</v>
      </c>
      <c r="J624" s="172">
        <v>7.5198</v>
      </c>
      <c r="K624" s="172">
        <v>14.9465</v>
      </c>
      <c r="L624" s="172">
        <v>-6.9626999999999999</v>
      </c>
      <c r="M624" s="172">
        <v>-3.6600000000000001E-2</v>
      </c>
      <c r="N624" s="172">
        <v>8.2612000000000005</v>
      </c>
      <c r="O624" s="172">
        <v>6.3334999999999999</v>
      </c>
      <c r="P624" s="172">
        <v>9.7024000000000008</v>
      </c>
      <c r="Q624" s="172">
        <v>10.193300000000001</v>
      </c>
      <c r="R624" s="172">
        <v>8.1212</v>
      </c>
    </row>
    <row r="625" spans="1:18" x14ac:dyDescent="0.3">
      <c r="A625" s="168" t="s">
        <v>837</v>
      </c>
      <c r="B625" s="168" t="s">
        <v>859</v>
      </c>
      <c r="C625" s="168">
        <v>107410</v>
      </c>
      <c r="D625" s="171">
        <v>44041</v>
      </c>
      <c r="E625" s="172">
        <v>7.7907000000000002</v>
      </c>
      <c r="F625" s="172">
        <v>-0.10639999999999999</v>
      </c>
      <c r="G625" s="172">
        <v>0.36980000000000002</v>
      </c>
      <c r="H625" s="172">
        <v>-1.2998000000000001</v>
      </c>
      <c r="I625" s="172">
        <v>2.3959999999999999</v>
      </c>
      <c r="J625" s="172">
        <v>3.2700999999999998</v>
      </c>
      <c r="K625" s="172">
        <v>9.1608000000000001</v>
      </c>
      <c r="L625" s="172">
        <v>-18.6783</v>
      </c>
      <c r="M625" s="172">
        <v>-19.244800000000001</v>
      </c>
      <c r="N625" s="172">
        <v>-7.4859999999999998</v>
      </c>
      <c r="O625" s="172">
        <v>-2.1758000000000002</v>
      </c>
      <c r="P625" s="172">
        <v>5.3426</v>
      </c>
      <c r="Q625" s="172">
        <v>-1.9919</v>
      </c>
      <c r="R625" s="172">
        <v>-8.2410999999999994</v>
      </c>
    </row>
    <row r="626" spans="1:18" x14ac:dyDescent="0.3">
      <c r="A626" s="168" t="s">
        <v>837</v>
      </c>
      <c r="B626" s="168" t="s">
        <v>860</v>
      </c>
      <c r="C626" s="168">
        <v>120488</v>
      </c>
      <c r="D626" s="171">
        <v>44041</v>
      </c>
      <c r="E626" s="172">
        <v>8.5920000000000005</v>
      </c>
      <c r="F626" s="172">
        <v>-0.10349999999999999</v>
      </c>
      <c r="G626" s="172">
        <v>0.38790000000000002</v>
      </c>
      <c r="H626" s="172">
        <v>-1.2754000000000001</v>
      </c>
      <c r="I626" s="172">
        <v>2.4491000000000001</v>
      </c>
      <c r="J626" s="172">
        <v>3.3847999999999998</v>
      </c>
      <c r="K626" s="172">
        <v>9.5373000000000001</v>
      </c>
      <c r="L626" s="172">
        <v>-18.020700000000001</v>
      </c>
      <c r="M626" s="172">
        <v>-18.2119</v>
      </c>
      <c r="N626" s="172">
        <v>-5.8658999999999999</v>
      </c>
      <c r="O626" s="172">
        <v>-0.7863</v>
      </c>
      <c r="P626" s="172">
        <v>6.9561000000000002</v>
      </c>
      <c r="Q626" s="172">
        <v>11.0396</v>
      </c>
      <c r="R626" s="172">
        <v>-6.6603000000000003</v>
      </c>
    </row>
    <row r="627" spans="1:18" x14ac:dyDescent="0.3">
      <c r="A627" s="168" t="s">
        <v>837</v>
      </c>
      <c r="B627" s="168" t="s">
        <v>861</v>
      </c>
      <c r="C627" s="168">
        <v>147473</v>
      </c>
      <c r="D627" s="171">
        <v>44041</v>
      </c>
      <c r="E627" s="172">
        <v>10.348000000000001</v>
      </c>
      <c r="F627" s="172">
        <v>-0.8337</v>
      </c>
      <c r="G627" s="172">
        <v>-0.1736</v>
      </c>
      <c r="H627" s="172">
        <v>0.44650000000000001</v>
      </c>
      <c r="I627" s="172">
        <v>4.7686999999999999</v>
      </c>
      <c r="J627" s="172">
        <v>7.9715999999999996</v>
      </c>
      <c r="K627" s="172">
        <v>15.336600000000001</v>
      </c>
      <c r="L627" s="172">
        <v>-8.5219000000000005</v>
      </c>
      <c r="M627" s="172">
        <v>-3.0268999999999999</v>
      </c>
      <c r="N627" s="172">
        <v>3.2115999999999998</v>
      </c>
      <c r="O627" s="172"/>
      <c r="P627" s="172"/>
      <c r="Q627" s="172">
        <v>3.3492999999999999</v>
      </c>
      <c r="R627" s="172"/>
    </row>
    <row r="628" spans="1:18" x14ac:dyDescent="0.3">
      <c r="A628" s="168" t="s">
        <v>837</v>
      </c>
      <c r="B628" s="168" t="s">
        <v>862</v>
      </c>
      <c r="C628" s="168">
        <v>147477</v>
      </c>
      <c r="D628" s="171">
        <v>44041</v>
      </c>
      <c r="E628" s="172">
        <v>10.16</v>
      </c>
      <c r="F628" s="172">
        <v>-0.83940000000000003</v>
      </c>
      <c r="G628" s="172">
        <v>-0.19650000000000001</v>
      </c>
      <c r="H628" s="172">
        <v>0.41510000000000002</v>
      </c>
      <c r="I628" s="172">
        <v>4.6990999999999996</v>
      </c>
      <c r="J628" s="172">
        <v>7.8212999999999999</v>
      </c>
      <c r="K628" s="172">
        <v>14.841200000000001</v>
      </c>
      <c r="L628" s="172">
        <v>-9.3180999999999994</v>
      </c>
      <c r="M628" s="172">
        <v>-4.2953999999999999</v>
      </c>
      <c r="N628" s="172">
        <v>1.3972</v>
      </c>
      <c r="O628" s="172"/>
      <c r="P628" s="172"/>
      <c r="Q628" s="172">
        <v>1.5404</v>
      </c>
      <c r="R628" s="172"/>
    </row>
    <row r="629" spans="1:18" x14ac:dyDescent="0.3">
      <c r="A629" s="168" t="s">
        <v>837</v>
      </c>
      <c r="B629" s="168" t="s">
        <v>863</v>
      </c>
      <c r="C629" s="168">
        <v>145376</v>
      </c>
      <c r="D629" s="171">
        <v>44041</v>
      </c>
      <c r="E629" s="172">
        <v>11.102</v>
      </c>
      <c r="F629" s="172">
        <v>0.1895</v>
      </c>
      <c r="G629" s="172">
        <v>1.4901</v>
      </c>
      <c r="H629" s="172">
        <v>2.1061000000000001</v>
      </c>
      <c r="I629" s="172">
        <v>3.9512999999999998</v>
      </c>
      <c r="J629" s="172">
        <v>6.3920000000000003</v>
      </c>
      <c r="K629" s="172">
        <v>11.600300000000001</v>
      </c>
      <c r="L629" s="172">
        <v>-6.7763999999999998</v>
      </c>
      <c r="M629" s="172">
        <v>-3.1408</v>
      </c>
      <c r="N629" s="172">
        <v>4.9934000000000003</v>
      </c>
      <c r="O629" s="172"/>
      <c r="P629" s="172"/>
      <c r="Q629" s="172">
        <v>6.2234999999999996</v>
      </c>
      <c r="R629" s="172"/>
    </row>
    <row r="630" spans="1:18" x14ac:dyDescent="0.3">
      <c r="A630" s="168" t="s">
        <v>837</v>
      </c>
      <c r="B630" s="168" t="s">
        <v>864</v>
      </c>
      <c r="C630" s="168">
        <v>145378</v>
      </c>
      <c r="D630" s="171">
        <v>44041</v>
      </c>
      <c r="E630" s="172">
        <v>10.891999999999999</v>
      </c>
      <c r="F630" s="172">
        <v>0.184</v>
      </c>
      <c r="G630" s="172">
        <v>1.4814000000000001</v>
      </c>
      <c r="H630" s="172">
        <v>2.0901999999999998</v>
      </c>
      <c r="I630" s="172">
        <v>3.9115000000000002</v>
      </c>
      <c r="J630" s="172">
        <v>6.2945000000000002</v>
      </c>
      <c r="K630" s="172">
        <v>11.2905</v>
      </c>
      <c r="L630" s="172">
        <v>-7.3178999999999998</v>
      </c>
      <c r="M630" s="172">
        <v>-3.976</v>
      </c>
      <c r="N630" s="172">
        <v>3.8025000000000002</v>
      </c>
      <c r="O630" s="172"/>
      <c r="P630" s="172"/>
      <c r="Q630" s="172">
        <v>5.0583999999999998</v>
      </c>
      <c r="R630" s="172"/>
    </row>
    <row r="631" spans="1:18" x14ac:dyDescent="0.3">
      <c r="A631" s="168" t="s">
        <v>837</v>
      </c>
      <c r="B631" s="168" t="s">
        <v>865</v>
      </c>
      <c r="C631" s="168">
        <v>147206</v>
      </c>
      <c r="D631" s="171">
        <v>44041</v>
      </c>
      <c r="E631" s="172">
        <v>11.605</v>
      </c>
      <c r="F631" s="172">
        <v>-0.58250000000000002</v>
      </c>
      <c r="G631" s="172">
        <v>-0.83740000000000003</v>
      </c>
      <c r="H631" s="172">
        <v>6.0400000000000002E-2</v>
      </c>
      <c r="I631" s="172">
        <v>5.0415999999999999</v>
      </c>
      <c r="J631" s="172">
        <v>9.1722000000000001</v>
      </c>
      <c r="K631" s="172">
        <v>21.543800000000001</v>
      </c>
      <c r="L631" s="172">
        <v>-4.9316000000000004</v>
      </c>
      <c r="M631" s="172">
        <v>-6.8900000000000003E-2</v>
      </c>
      <c r="N631" s="172">
        <v>11.8446</v>
      </c>
      <c r="O631" s="172"/>
      <c r="P631" s="172"/>
      <c r="Q631" s="172">
        <v>13.0794</v>
      </c>
      <c r="R631" s="172"/>
    </row>
    <row r="632" spans="1:18" x14ac:dyDescent="0.3">
      <c r="A632" s="168" t="s">
        <v>837</v>
      </c>
      <c r="B632" s="168" t="s">
        <v>866</v>
      </c>
      <c r="C632" s="168">
        <v>147203</v>
      </c>
      <c r="D632" s="171">
        <v>44041</v>
      </c>
      <c r="E632" s="172">
        <v>11.37</v>
      </c>
      <c r="F632" s="172">
        <v>-0.58579999999999999</v>
      </c>
      <c r="G632" s="172">
        <v>-0.85460000000000003</v>
      </c>
      <c r="H632" s="172">
        <v>2.64E-2</v>
      </c>
      <c r="I632" s="172">
        <v>4.9861000000000004</v>
      </c>
      <c r="J632" s="172">
        <v>9.0334000000000003</v>
      </c>
      <c r="K632" s="172">
        <v>21.047599999999999</v>
      </c>
      <c r="L632" s="172">
        <v>-5.6901000000000002</v>
      </c>
      <c r="M632" s="172">
        <v>-1.2935000000000001</v>
      </c>
      <c r="N632" s="172">
        <v>10.0039</v>
      </c>
      <c r="O632" s="172"/>
      <c r="P632" s="172"/>
      <c r="Q632" s="172">
        <v>11.1851</v>
      </c>
      <c r="R632" s="172"/>
    </row>
    <row r="633" spans="1:18" x14ac:dyDescent="0.3">
      <c r="A633" s="168" t="s">
        <v>837</v>
      </c>
      <c r="B633" s="168" t="s">
        <v>867</v>
      </c>
      <c r="C633" s="168">
        <v>122389</v>
      </c>
      <c r="D633" s="171">
        <v>44041</v>
      </c>
      <c r="E633" s="172">
        <v>25.189299999999999</v>
      </c>
      <c r="F633" s="172">
        <v>-0.71030000000000004</v>
      </c>
      <c r="G633" s="172">
        <v>0.21640000000000001</v>
      </c>
      <c r="H633" s="172">
        <v>0.8972</v>
      </c>
      <c r="I633" s="172">
        <v>4.2775999999999996</v>
      </c>
      <c r="J633" s="172">
        <v>6.3979999999999997</v>
      </c>
      <c r="K633" s="172">
        <v>10.815200000000001</v>
      </c>
      <c r="L633" s="172">
        <v>-5.6590999999999996</v>
      </c>
      <c r="M633" s="172">
        <v>-2.9714</v>
      </c>
      <c r="N633" s="172">
        <v>9.8564000000000007</v>
      </c>
      <c r="O633" s="172">
        <v>4.8985000000000003</v>
      </c>
      <c r="P633" s="172">
        <v>7.7507000000000001</v>
      </c>
      <c r="Q633" s="172">
        <v>13.657299999999999</v>
      </c>
      <c r="R633" s="172">
        <v>2.1638999999999999</v>
      </c>
    </row>
    <row r="634" spans="1:18" x14ac:dyDescent="0.3">
      <c r="A634" s="168" t="s">
        <v>837</v>
      </c>
      <c r="B634" s="168" t="s">
        <v>868</v>
      </c>
      <c r="C634" s="168">
        <v>122387</v>
      </c>
      <c r="D634" s="171">
        <v>44041</v>
      </c>
      <c r="E634" s="172">
        <v>22.8414</v>
      </c>
      <c r="F634" s="172">
        <v>-0.71419999999999995</v>
      </c>
      <c r="G634" s="172">
        <v>0.19700000000000001</v>
      </c>
      <c r="H634" s="172">
        <v>0.86950000000000005</v>
      </c>
      <c r="I634" s="172">
        <v>4.2214999999999998</v>
      </c>
      <c r="J634" s="172">
        <v>6.2751999999999999</v>
      </c>
      <c r="K634" s="172">
        <v>10.4346</v>
      </c>
      <c r="L634" s="172">
        <v>-6.2908999999999997</v>
      </c>
      <c r="M634" s="172">
        <v>-3.9106000000000001</v>
      </c>
      <c r="N634" s="172">
        <v>8.4947999999999997</v>
      </c>
      <c r="O634" s="172">
        <v>3.5777999999999999</v>
      </c>
      <c r="P634" s="172">
        <v>6.3578999999999999</v>
      </c>
      <c r="Q634" s="172">
        <v>12.1267</v>
      </c>
      <c r="R634" s="172">
        <v>0.93159999999999998</v>
      </c>
    </row>
    <row r="635" spans="1:18" x14ac:dyDescent="0.3">
      <c r="A635" s="168" t="s">
        <v>837</v>
      </c>
      <c r="B635" s="168" t="s">
        <v>869</v>
      </c>
      <c r="C635" s="168">
        <v>104637</v>
      </c>
      <c r="D635" s="171">
        <v>44041</v>
      </c>
      <c r="E635" s="172">
        <v>42.5077</v>
      </c>
      <c r="F635" s="172">
        <v>-0.48970000000000002</v>
      </c>
      <c r="G635" s="172">
        <v>-1.2162999999999999</v>
      </c>
      <c r="H635" s="172">
        <v>-1.3733</v>
      </c>
      <c r="I635" s="172">
        <v>2.9655999999999998</v>
      </c>
      <c r="J635" s="172">
        <v>5.6516999999999999</v>
      </c>
      <c r="K635" s="172">
        <v>15.5367</v>
      </c>
      <c r="L635" s="172">
        <v>-12.172700000000001</v>
      </c>
      <c r="M635" s="172">
        <v>-6.8571</v>
      </c>
      <c r="N635" s="172">
        <v>-4.9875999999999996</v>
      </c>
      <c r="O635" s="172">
        <v>-2.0872000000000002</v>
      </c>
      <c r="P635" s="172">
        <v>4.2736000000000001</v>
      </c>
      <c r="Q635" s="172">
        <v>11.2272</v>
      </c>
      <c r="R635" s="172">
        <v>-5.2655000000000003</v>
      </c>
    </row>
    <row r="636" spans="1:18" x14ac:dyDescent="0.3">
      <c r="A636" s="168" t="s">
        <v>837</v>
      </c>
      <c r="B636" s="168" t="s">
        <v>870</v>
      </c>
      <c r="C636" s="168">
        <v>118692</v>
      </c>
      <c r="D636" s="171">
        <v>44041</v>
      </c>
      <c r="E636" s="172">
        <v>45.194499999999998</v>
      </c>
      <c r="F636" s="172">
        <v>-0.4884</v>
      </c>
      <c r="G636" s="172">
        <v>-1.2085999999999999</v>
      </c>
      <c r="H636" s="172">
        <v>-1.3608</v>
      </c>
      <c r="I636" s="172">
        <v>2.9914000000000001</v>
      </c>
      <c r="J636" s="172">
        <v>5.7042999999999999</v>
      </c>
      <c r="K636" s="172">
        <v>15.7133</v>
      </c>
      <c r="L636" s="172">
        <v>-11.8749</v>
      </c>
      <c r="M636" s="172">
        <v>-6.3869999999999996</v>
      </c>
      <c r="N636" s="172">
        <v>-4.3596000000000004</v>
      </c>
      <c r="O636" s="172">
        <v>-1.2881</v>
      </c>
      <c r="P636" s="172">
        <v>5.1764999999999999</v>
      </c>
      <c r="Q636" s="172">
        <v>13.5199</v>
      </c>
      <c r="R636" s="172">
        <v>-4.6180000000000003</v>
      </c>
    </row>
    <row r="637" spans="1:18" x14ac:dyDescent="0.3">
      <c r="A637" s="168" t="s">
        <v>837</v>
      </c>
      <c r="B637" s="168" t="s">
        <v>871</v>
      </c>
      <c r="C637" s="168">
        <v>103335</v>
      </c>
      <c r="D637" s="171">
        <v>44041</v>
      </c>
      <c r="E637" s="172">
        <v>65.95</v>
      </c>
      <c r="F637" s="172">
        <v>-1.0503</v>
      </c>
      <c r="G637" s="172">
        <v>-0.99080000000000001</v>
      </c>
      <c r="H637" s="172">
        <v>-0.49790000000000001</v>
      </c>
      <c r="I637" s="172">
        <v>3.1597</v>
      </c>
      <c r="J637" s="172">
        <v>5.5030999999999999</v>
      </c>
      <c r="K637" s="172">
        <v>9.6425999999999998</v>
      </c>
      <c r="L637" s="172">
        <v>-6.1744000000000003</v>
      </c>
      <c r="M637" s="172">
        <v>-1.0948</v>
      </c>
      <c r="N637" s="172">
        <v>7.9554999999999998</v>
      </c>
      <c r="O637" s="172">
        <v>3.9626999999999999</v>
      </c>
      <c r="P637" s="172">
        <v>6.8704000000000001</v>
      </c>
      <c r="Q637" s="172">
        <v>13.668699999999999</v>
      </c>
      <c r="R637" s="172">
        <v>1.9830000000000001</v>
      </c>
    </row>
    <row r="638" spans="1:18" x14ac:dyDescent="0.3">
      <c r="A638" s="168" t="s">
        <v>837</v>
      </c>
      <c r="B638" s="168" t="s">
        <v>872</v>
      </c>
      <c r="C638" s="168">
        <v>119464</v>
      </c>
      <c r="D638" s="171">
        <v>44041</v>
      </c>
      <c r="E638" s="172">
        <v>69.459999999999994</v>
      </c>
      <c r="F638" s="172">
        <v>-1.0541</v>
      </c>
      <c r="G638" s="172">
        <v>-0.98360000000000003</v>
      </c>
      <c r="H638" s="172">
        <v>-0.48709999999999998</v>
      </c>
      <c r="I638" s="172">
        <v>3.1941999999999999</v>
      </c>
      <c r="J638" s="172">
        <v>5.5622999999999996</v>
      </c>
      <c r="K638" s="172">
        <v>9.8529</v>
      </c>
      <c r="L638" s="172">
        <v>-5.8169000000000004</v>
      </c>
      <c r="M638" s="172">
        <v>-0.54410000000000003</v>
      </c>
      <c r="N638" s="172">
        <v>8.7011000000000003</v>
      </c>
      <c r="O638" s="172">
        <v>4.7427999999999999</v>
      </c>
      <c r="P638" s="172">
        <v>7.6444000000000001</v>
      </c>
      <c r="Q638" s="172">
        <v>11.2286</v>
      </c>
      <c r="R638" s="172">
        <v>2.7088000000000001</v>
      </c>
    </row>
    <row r="639" spans="1:18" x14ac:dyDescent="0.3">
      <c r="A639" s="168" t="s">
        <v>837</v>
      </c>
      <c r="B639" s="168" t="s">
        <v>873</v>
      </c>
      <c r="C639" s="168">
        <v>109275</v>
      </c>
      <c r="D639" s="171">
        <v>44041</v>
      </c>
      <c r="E639" s="172">
        <v>31.105899999999998</v>
      </c>
      <c r="F639" s="172">
        <v>1.2887999999999999</v>
      </c>
      <c r="G639" s="172">
        <v>1.3142</v>
      </c>
      <c r="H639" s="172">
        <v>1.1017999999999999</v>
      </c>
      <c r="I639" s="172">
        <v>2.8218999999999999</v>
      </c>
      <c r="J639" s="172">
        <v>4.4189999999999996</v>
      </c>
      <c r="K639" s="172">
        <v>14.688000000000001</v>
      </c>
      <c r="L639" s="172">
        <v>-5.0697000000000001</v>
      </c>
      <c r="M639" s="172">
        <v>-5.0942999999999996</v>
      </c>
      <c r="N639" s="172">
        <v>1.5390999999999999</v>
      </c>
      <c r="O639" s="172">
        <v>2.2793999999999999</v>
      </c>
      <c r="P639" s="172">
        <v>6.0537000000000001</v>
      </c>
      <c r="Q639" s="172">
        <v>9.9184000000000001</v>
      </c>
      <c r="R639" s="172">
        <v>-2.2115</v>
      </c>
    </row>
    <row r="640" spans="1:18" x14ac:dyDescent="0.3">
      <c r="A640" s="168" t="s">
        <v>837</v>
      </c>
      <c r="B640" s="168" t="s">
        <v>874</v>
      </c>
      <c r="C640" s="168">
        <v>120834</v>
      </c>
      <c r="D640" s="171">
        <v>44041</v>
      </c>
      <c r="E640" s="172">
        <v>31.572600000000001</v>
      </c>
      <c r="F640" s="172">
        <v>1.2936000000000001</v>
      </c>
      <c r="G640" s="172">
        <v>1.3384</v>
      </c>
      <c r="H640" s="172">
        <v>1.1358999999999999</v>
      </c>
      <c r="I640" s="172">
        <v>2.8908999999999998</v>
      </c>
      <c r="J640" s="172">
        <v>4.5689000000000002</v>
      </c>
      <c r="K640" s="172">
        <v>15.182600000000001</v>
      </c>
      <c r="L640" s="172">
        <v>-4.4861000000000004</v>
      </c>
      <c r="M640" s="172">
        <v>-4.0906000000000002</v>
      </c>
      <c r="N640" s="172">
        <v>3.0545</v>
      </c>
      <c r="O640" s="172">
        <v>3.1581000000000001</v>
      </c>
      <c r="P640" s="172">
        <v>6.6017999999999999</v>
      </c>
      <c r="Q640" s="172">
        <v>12.9064</v>
      </c>
      <c r="R640" s="172">
        <v>-1.1312</v>
      </c>
    </row>
    <row r="641" spans="1:18" x14ac:dyDescent="0.3">
      <c r="A641" s="168" t="s">
        <v>837</v>
      </c>
      <c r="B641" s="168" t="s">
        <v>875</v>
      </c>
      <c r="C641" s="168">
        <v>119727</v>
      </c>
      <c r="D641" s="171">
        <v>44041</v>
      </c>
      <c r="E641" s="172">
        <v>151.2124</v>
      </c>
      <c r="F641" s="172">
        <v>-5.3900000000000003E-2</v>
      </c>
      <c r="G641" s="172">
        <v>-0.28610000000000002</v>
      </c>
      <c r="H641" s="172">
        <v>-0.74880000000000002</v>
      </c>
      <c r="I641" s="172">
        <v>2.3405999999999998</v>
      </c>
      <c r="J641" s="172">
        <v>2.9456000000000002</v>
      </c>
      <c r="K641" s="172">
        <v>10.3977</v>
      </c>
      <c r="L641" s="172">
        <v>-10.293200000000001</v>
      </c>
      <c r="M641" s="172">
        <v>-4.0438000000000001</v>
      </c>
      <c r="N641" s="172">
        <v>2.1934999999999998</v>
      </c>
      <c r="O641" s="172">
        <v>7.1025</v>
      </c>
      <c r="P641" s="172">
        <v>10.2545</v>
      </c>
      <c r="Q641" s="172">
        <v>12.614800000000001</v>
      </c>
      <c r="R641" s="172">
        <v>2.9245999999999999</v>
      </c>
    </row>
    <row r="642" spans="1:18" x14ac:dyDescent="0.3">
      <c r="A642" s="168" t="s">
        <v>837</v>
      </c>
      <c r="B642" s="168" t="s">
        <v>876</v>
      </c>
      <c r="C642" s="168">
        <v>102756</v>
      </c>
      <c r="D642" s="171">
        <v>44041</v>
      </c>
      <c r="E642" s="172">
        <v>141.1576</v>
      </c>
      <c r="F642" s="172">
        <v>-5.6399999999999999E-2</v>
      </c>
      <c r="G642" s="172">
        <v>-0.3</v>
      </c>
      <c r="H642" s="172">
        <v>-0.76870000000000005</v>
      </c>
      <c r="I642" s="172">
        <v>2.2978999999999998</v>
      </c>
      <c r="J642" s="172">
        <v>2.8527</v>
      </c>
      <c r="K642" s="172">
        <v>10.0916</v>
      </c>
      <c r="L642" s="172">
        <v>-10.7782</v>
      </c>
      <c r="M642" s="172">
        <v>-4.8109000000000002</v>
      </c>
      <c r="N642" s="172">
        <v>1.1171</v>
      </c>
      <c r="O642" s="172">
        <v>6.0255000000000001</v>
      </c>
      <c r="P642" s="172">
        <v>9.2088999999999999</v>
      </c>
      <c r="Q642" s="172">
        <v>18.2302</v>
      </c>
      <c r="R642" s="172">
        <v>1.8978999999999999</v>
      </c>
    </row>
    <row r="643" spans="1:18" x14ac:dyDescent="0.3">
      <c r="A643" s="168" t="s">
        <v>837</v>
      </c>
      <c r="B643" s="168" t="s">
        <v>877</v>
      </c>
      <c r="C643" s="168">
        <v>101537</v>
      </c>
      <c r="D643" s="171">
        <v>44041</v>
      </c>
      <c r="E643" s="172">
        <v>177.50450000000001</v>
      </c>
      <c r="F643" s="172">
        <v>-0.66710000000000003</v>
      </c>
      <c r="G643" s="172">
        <v>-9.0800000000000006E-2</v>
      </c>
      <c r="H643" s="172">
        <v>-4.7899999999999998E-2</v>
      </c>
      <c r="I643" s="172">
        <v>4.1875999999999998</v>
      </c>
      <c r="J643" s="172">
        <v>6.0770999999999997</v>
      </c>
      <c r="K643" s="172">
        <v>11.8378</v>
      </c>
      <c r="L643" s="172">
        <v>-9.1014999999999997</v>
      </c>
      <c r="M643" s="172">
        <v>-5.7118000000000002</v>
      </c>
      <c r="N643" s="172">
        <v>-0.36680000000000001</v>
      </c>
      <c r="O643" s="172">
        <v>4.1955</v>
      </c>
      <c r="P643" s="172">
        <v>6.6231</v>
      </c>
      <c r="Q643" s="172">
        <v>17.316299999999998</v>
      </c>
      <c r="R643" s="172">
        <v>0.1023</v>
      </c>
    </row>
    <row r="644" spans="1:18" x14ac:dyDescent="0.3">
      <c r="A644" s="168" t="s">
        <v>837</v>
      </c>
      <c r="B644" s="168" t="s">
        <v>878</v>
      </c>
      <c r="C644" s="168">
        <v>119578</v>
      </c>
      <c r="D644" s="171">
        <v>44041</v>
      </c>
      <c r="E644" s="172">
        <v>187.33150000000001</v>
      </c>
      <c r="F644" s="172">
        <v>-0.6643</v>
      </c>
      <c r="G644" s="172">
        <v>-7.6700000000000004E-2</v>
      </c>
      <c r="H644" s="172">
        <v>-2.81E-2</v>
      </c>
      <c r="I644" s="172">
        <v>4.2274000000000003</v>
      </c>
      <c r="J644" s="172">
        <v>6.1619000000000002</v>
      </c>
      <c r="K644" s="172">
        <v>12.101900000000001</v>
      </c>
      <c r="L644" s="172">
        <v>-8.6913</v>
      </c>
      <c r="M644" s="172">
        <v>-5.1059999999999999</v>
      </c>
      <c r="N644" s="172">
        <v>0.4541</v>
      </c>
      <c r="O644" s="172">
        <v>5.4081999999999999</v>
      </c>
      <c r="P644" s="172">
        <v>7.4962</v>
      </c>
      <c r="Q644" s="172">
        <v>9.9377999999999993</v>
      </c>
      <c r="R644" s="172">
        <v>1.0227999999999999</v>
      </c>
    </row>
    <row r="645" spans="1:18" x14ac:dyDescent="0.3">
      <c r="A645" s="168" t="s">
        <v>837</v>
      </c>
      <c r="B645" s="168" t="s">
        <v>879</v>
      </c>
      <c r="C645" s="168">
        <v>147757</v>
      </c>
      <c r="D645" s="171">
        <v>44041</v>
      </c>
      <c r="E645" s="172">
        <v>9.1763999999999992</v>
      </c>
      <c r="F645" s="172">
        <v>-0.58389999999999997</v>
      </c>
      <c r="G645" s="172">
        <v>-0.40379999999999999</v>
      </c>
      <c r="H645" s="172">
        <v>0.26</v>
      </c>
      <c r="I645" s="172">
        <v>5.5049999999999999</v>
      </c>
      <c r="J645" s="172">
        <v>8.3630999999999993</v>
      </c>
      <c r="K645" s="172">
        <v>14.8428</v>
      </c>
      <c r="L645" s="172">
        <v>-9.4136000000000006</v>
      </c>
      <c r="M645" s="172"/>
      <c r="N645" s="172"/>
      <c r="O645" s="172"/>
      <c r="P645" s="172"/>
      <c r="Q645" s="172">
        <v>-8.2360000000000007</v>
      </c>
      <c r="R645" s="172"/>
    </row>
    <row r="646" spans="1:18" x14ac:dyDescent="0.3">
      <c r="A646" s="168" t="s">
        <v>837</v>
      </c>
      <c r="B646" s="168" t="s">
        <v>880</v>
      </c>
      <c r="C646" s="168">
        <v>147760</v>
      </c>
      <c r="D646" s="171">
        <v>44041</v>
      </c>
      <c r="E646" s="172">
        <v>9.0403000000000002</v>
      </c>
      <c r="F646" s="172">
        <v>-0.58830000000000005</v>
      </c>
      <c r="G646" s="172">
        <v>-0.42849999999999999</v>
      </c>
      <c r="H646" s="172">
        <v>0.22509999999999999</v>
      </c>
      <c r="I646" s="172">
        <v>5.4311999999999996</v>
      </c>
      <c r="J646" s="172">
        <v>8.2100000000000009</v>
      </c>
      <c r="K646" s="172">
        <v>14.348800000000001</v>
      </c>
      <c r="L646" s="172">
        <v>-10.512499999999999</v>
      </c>
      <c r="M646" s="172"/>
      <c r="N646" s="172"/>
      <c r="O646" s="172"/>
      <c r="P646" s="172"/>
      <c r="Q646" s="172">
        <v>-9.5969999999999995</v>
      </c>
      <c r="R646" s="172"/>
    </row>
    <row r="647" spans="1:18" x14ac:dyDescent="0.3">
      <c r="A647" s="168" t="s">
        <v>837</v>
      </c>
      <c r="B647" s="168" t="s">
        <v>881</v>
      </c>
      <c r="C647" s="168">
        <v>147492</v>
      </c>
      <c r="D647" s="171">
        <v>44041</v>
      </c>
      <c r="E647" s="172">
        <v>10.97</v>
      </c>
      <c r="F647" s="172">
        <v>-0.81369999999999998</v>
      </c>
      <c r="G647" s="172">
        <v>-0.2727</v>
      </c>
      <c r="H647" s="172">
        <v>0.45789999999999997</v>
      </c>
      <c r="I647" s="172">
        <v>4.0796999999999999</v>
      </c>
      <c r="J647" s="172">
        <v>7.4436999999999998</v>
      </c>
      <c r="K647" s="172">
        <v>14.629</v>
      </c>
      <c r="L647" s="172">
        <v>-4.5256999999999996</v>
      </c>
      <c r="M647" s="172">
        <v>0.18260000000000001</v>
      </c>
      <c r="N647" s="172"/>
      <c r="O647" s="172"/>
      <c r="P647" s="172"/>
      <c r="Q647" s="172">
        <v>9.6999999999999993</v>
      </c>
      <c r="R647" s="172"/>
    </row>
    <row r="648" spans="1:18" x14ac:dyDescent="0.3">
      <c r="A648" s="168" t="s">
        <v>837</v>
      </c>
      <c r="B648" s="168" t="s">
        <v>882</v>
      </c>
      <c r="C648" s="168">
        <v>147490</v>
      </c>
      <c r="D648" s="171">
        <v>44041</v>
      </c>
      <c r="E648" s="172">
        <v>10.87</v>
      </c>
      <c r="F648" s="172">
        <v>-0.82120000000000004</v>
      </c>
      <c r="G648" s="172">
        <v>-0.2752</v>
      </c>
      <c r="H648" s="172">
        <v>0.46210000000000001</v>
      </c>
      <c r="I648" s="172">
        <v>4.1188000000000002</v>
      </c>
      <c r="J648" s="172">
        <v>7.4111000000000002</v>
      </c>
      <c r="K648" s="172">
        <v>14.421099999999999</v>
      </c>
      <c r="L648" s="172">
        <v>-4.8994</v>
      </c>
      <c r="M648" s="172">
        <v>-0.45789999999999997</v>
      </c>
      <c r="N648" s="172"/>
      <c r="O648" s="172"/>
      <c r="P648" s="172"/>
      <c r="Q648" s="172">
        <v>8.6999999999999993</v>
      </c>
      <c r="R648" s="172"/>
    </row>
    <row r="649" spans="1:18" x14ac:dyDescent="0.3">
      <c r="A649" s="173" t="s">
        <v>27</v>
      </c>
      <c r="B649" s="168"/>
      <c r="C649" s="168"/>
      <c r="D649" s="168"/>
      <c r="E649" s="168"/>
      <c r="F649" s="174">
        <v>-0.32872272727272739</v>
      </c>
      <c r="G649" s="174">
        <v>4.297111111111112E-2</v>
      </c>
      <c r="H649" s="174">
        <v>0.2049</v>
      </c>
      <c r="I649" s="174">
        <v>4.1206159090909074</v>
      </c>
      <c r="J649" s="174">
        <v>6.3216681818181817</v>
      </c>
      <c r="K649" s="174">
        <v>14.11061590909091</v>
      </c>
      <c r="L649" s="174">
        <v>-8.4135272727272739</v>
      </c>
      <c r="M649" s="174">
        <v>-4.4181023809523809</v>
      </c>
      <c r="N649" s="174">
        <v>2.4519050000000004</v>
      </c>
      <c r="O649" s="174">
        <v>2.4862566666666663</v>
      </c>
      <c r="P649" s="174">
        <v>6.7076699999999976</v>
      </c>
      <c r="Q649" s="174">
        <v>8.5357133333333355</v>
      </c>
      <c r="R649" s="174">
        <v>-0.80077647058823531</v>
      </c>
    </row>
    <row r="650" spans="1:18" x14ac:dyDescent="0.3">
      <c r="A650" s="173" t="s">
        <v>409</v>
      </c>
      <c r="B650" s="168"/>
      <c r="C650" s="168"/>
      <c r="D650" s="168"/>
      <c r="E650" s="168"/>
      <c r="F650" s="174">
        <v>-0.45135000000000003</v>
      </c>
      <c r="G650" s="174">
        <v>-7.6700000000000004E-2</v>
      </c>
      <c r="H650" s="174">
        <v>0.26</v>
      </c>
      <c r="I650" s="174">
        <v>4.0481499999999997</v>
      </c>
      <c r="J650" s="174">
        <v>6.3432500000000003</v>
      </c>
      <c r="K650" s="174">
        <v>14.470499999999999</v>
      </c>
      <c r="L650" s="174">
        <v>-8.1906999999999996</v>
      </c>
      <c r="M650" s="174">
        <v>-3.9432999999999998</v>
      </c>
      <c r="N650" s="174">
        <v>3.1027</v>
      </c>
      <c r="O650" s="174">
        <v>2.8901000000000003</v>
      </c>
      <c r="P650" s="174">
        <v>6.6124499999999999</v>
      </c>
      <c r="Q650" s="174">
        <v>10.4567</v>
      </c>
      <c r="R650" s="174">
        <v>-0.80505000000000004</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44041</v>
      </c>
      <c r="E653" s="172">
        <v>17.528300000000002</v>
      </c>
      <c r="F653" s="172">
        <v>51.088900000000002</v>
      </c>
      <c r="G653" s="172">
        <v>-2.5396000000000001</v>
      </c>
      <c r="H653" s="172">
        <v>-1.2787999999999999</v>
      </c>
      <c r="I653" s="172">
        <v>1.9499</v>
      </c>
      <c r="J653" s="172">
        <v>10.318</v>
      </c>
      <c r="K653" s="172">
        <v>15.940899999999999</v>
      </c>
      <c r="L653" s="172">
        <v>18.693100000000001</v>
      </c>
      <c r="M653" s="172">
        <v>15.282</v>
      </c>
      <c r="N653" s="172">
        <v>10.881399999999999</v>
      </c>
      <c r="O653" s="172">
        <v>8.2681000000000004</v>
      </c>
      <c r="P653" s="172">
        <v>9.8117000000000001</v>
      </c>
      <c r="Q653" s="172">
        <v>10.0801</v>
      </c>
      <c r="R653" s="172">
        <v>13.6892</v>
      </c>
    </row>
    <row r="654" spans="1:18" x14ac:dyDescent="0.3">
      <c r="A654" s="168" t="s">
        <v>884</v>
      </c>
      <c r="B654" s="168" t="s">
        <v>886</v>
      </c>
      <c r="C654" s="168">
        <v>131297</v>
      </c>
      <c r="D654" s="171">
        <v>44041</v>
      </c>
      <c r="E654" s="172">
        <v>17.284300000000002</v>
      </c>
      <c r="F654" s="172">
        <v>51.175800000000002</v>
      </c>
      <c r="G654" s="172">
        <v>-2.7442000000000002</v>
      </c>
      <c r="H654" s="172">
        <v>-1.4477</v>
      </c>
      <c r="I654" s="172">
        <v>1.7508999999999999</v>
      </c>
      <c r="J654" s="172">
        <v>10.1213</v>
      </c>
      <c r="K654" s="172">
        <v>15.7309</v>
      </c>
      <c r="L654" s="172">
        <v>18.497800000000002</v>
      </c>
      <c r="M654" s="172">
        <v>15.0565</v>
      </c>
      <c r="N654" s="172">
        <v>10.6442</v>
      </c>
      <c r="O654" s="172">
        <v>8.0192999999999994</v>
      </c>
      <c r="P654" s="172">
        <v>9.5503</v>
      </c>
      <c r="Q654" s="172">
        <v>9.8163999999999998</v>
      </c>
      <c r="R654" s="172">
        <v>13.43</v>
      </c>
    </row>
    <row r="655" spans="1:18" x14ac:dyDescent="0.3">
      <c r="A655" s="168" t="s">
        <v>884</v>
      </c>
      <c r="B655" s="168" t="s">
        <v>887</v>
      </c>
      <c r="C655" s="168">
        <v>131051</v>
      </c>
      <c r="D655" s="171">
        <v>44041</v>
      </c>
      <c r="E655" s="172">
        <v>18.653199999999998</v>
      </c>
      <c r="F655" s="172">
        <v>47.807699999999997</v>
      </c>
      <c r="G655" s="172">
        <v>0.86109999999999998</v>
      </c>
      <c r="H655" s="172">
        <v>5.3166000000000002</v>
      </c>
      <c r="I655" s="172">
        <v>6.0941999999999998</v>
      </c>
      <c r="J655" s="172">
        <v>15.9117</v>
      </c>
      <c r="K655" s="172">
        <v>18.106999999999999</v>
      </c>
      <c r="L655" s="172">
        <v>20.288799999999998</v>
      </c>
      <c r="M655" s="172">
        <v>16.008199999999999</v>
      </c>
      <c r="N655" s="172">
        <v>12.920500000000001</v>
      </c>
      <c r="O655" s="172">
        <v>10.604200000000001</v>
      </c>
      <c r="P655" s="172">
        <v>10.9991</v>
      </c>
      <c r="Q655" s="172">
        <v>11.1807</v>
      </c>
      <c r="R655" s="172">
        <v>15.345499999999999</v>
      </c>
    </row>
    <row r="656" spans="1:18" x14ac:dyDescent="0.3">
      <c r="A656" s="168" t="s">
        <v>884</v>
      </c>
      <c r="B656" s="168" t="s">
        <v>888</v>
      </c>
      <c r="C656" s="168">
        <v>131061</v>
      </c>
      <c r="D656" s="171">
        <v>44041</v>
      </c>
      <c r="E656" s="172">
        <v>18.921299999999999</v>
      </c>
      <c r="F656" s="172">
        <v>47.903100000000002</v>
      </c>
      <c r="G656" s="172">
        <v>1.0418000000000001</v>
      </c>
      <c r="H656" s="172">
        <v>5.4897999999999998</v>
      </c>
      <c r="I656" s="172">
        <v>6.2568000000000001</v>
      </c>
      <c r="J656" s="172">
        <v>16.0793</v>
      </c>
      <c r="K656" s="172">
        <v>18.276599999999998</v>
      </c>
      <c r="L656" s="172">
        <v>20.465900000000001</v>
      </c>
      <c r="M656" s="172">
        <v>16.187200000000001</v>
      </c>
      <c r="N656" s="172">
        <v>13.1182</v>
      </c>
      <c r="O656" s="172">
        <v>10.833</v>
      </c>
      <c r="P656" s="172">
        <v>11.2576</v>
      </c>
      <c r="Q656" s="172">
        <v>11.450699999999999</v>
      </c>
      <c r="R656" s="172">
        <v>15.578099999999999</v>
      </c>
    </row>
    <row r="657" spans="1:18" x14ac:dyDescent="0.3">
      <c r="A657" s="168" t="s">
        <v>884</v>
      </c>
      <c r="B657" s="168" t="s">
        <v>889</v>
      </c>
      <c r="C657" s="168">
        <v>118387</v>
      </c>
      <c r="D657" s="171">
        <v>44041</v>
      </c>
      <c r="E657" s="172">
        <v>35.4938</v>
      </c>
      <c r="F657" s="172">
        <v>36.8521</v>
      </c>
      <c r="G657" s="172">
        <v>-1.7272000000000001</v>
      </c>
      <c r="H657" s="172">
        <v>4.8672000000000004</v>
      </c>
      <c r="I657" s="172">
        <v>5.4469000000000003</v>
      </c>
      <c r="J657" s="172">
        <v>17.493400000000001</v>
      </c>
      <c r="K657" s="172">
        <v>18.674299999999999</v>
      </c>
      <c r="L657" s="172">
        <v>20.345099999999999</v>
      </c>
      <c r="M657" s="172">
        <v>16.488900000000001</v>
      </c>
      <c r="N657" s="172">
        <v>13.662800000000001</v>
      </c>
      <c r="O657" s="172">
        <v>12.720800000000001</v>
      </c>
      <c r="P657" s="172">
        <v>11.6031</v>
      </c>
      <c r="Q657" s="172">
        <v>11.3405</v>
      </c>
      <c r="R657" s="172">
        <v>17.065000000000001</v>
      </c>
    </row>
    <row r="658" spans="1:18" x14ac:dyDescent="0.3">
      <c r="A658" s="168" t="s">
        <v>884</v>
      </c>
      <c r="B658" s="168" t="s">
        <v>890</v>
      </c>
      <c r="C658" s="168">
        <v>108753</v>
      </c>
      <c r="D658" s="171">
        <v>44041</v>
      </c>
      <c r="E658" s="172">
        <v>35.206200000000003</v>
      </c>
      <c r="F658" s="172">
        <v>36.634</v>
      </c>
      <c r="G658" s="172">
        <v>-1.8656999999999999</v>
      </c>
      <c r="H658" s="172">
        <v>4.7289000000000003</v>
      </c>
      <c r="I658" s="172">
        <v>5.3129999999999997</v>
      </c>
      <c r="J658" s="172">
        <v>17.353899999999999</v>
      </c>
      <c r="K658" s="172">
        <v>18.533300000000001</v>
      </c>
      <c r="L658" s="172">
        <v>20.192399999999999</v>
      </c>
      <c r="M658" s="172">
        <v>16.332699999999999</v>
      </c>
      <c r="N658" s="172">
        <v>13.5105</v>
      </c>
      <c r="O658" s="172">
        <v>12.6073</v>
      </c>
      <c r="P658" s="172">
        <v>11.4626</v>
      </c>
      <c r="Q658" s="172">
        <v>7.0787000000000004</v>
      </c>
      <c r="R658" s="172">
        <v>16.9224</v>
      </c>
    </row>
    <row r="659" spans="1:18" x14ac:dyDescent="0.3">
      <c r="A659" s="168" t="s">
        <v>884</v>
      </c>
      <c r="B659" s="168" t="s">
        <v>891</v>
      </c>
      <c r="C659" s="168">
        <v>101002</v>
      </c>
      <c r="D659" s="171">
        <v>44041</v>
      </c>
      <c r="E659" s="172">
        <v>48.755299999999998</v>
      </c>
      <c r="F659" s="172">
        <v>21.123799999999999</v>
      </c>
      <c r="G659" s="172">
        <v>-11.436199999999999</v>
      </c>
      <c r="H659" s="172">
        <v>-3.3239999999999998</v>
      </c>
      <c r="I659" s="172">
        <v>2.5049999999999999</v>
      </c>
      <c r="J659" s="172">
        <v>14.0807</v>
      </c>
      <c r="K659" s="172">
        <v>14.7736</v>
      </c>
      <c r="L659" s="172">
        <v>17.107500000000002</v>
      </c>
      <c r="M659" s="172">
        <v>13.5082</v>
      </c>
      <c r="N659" s="172">
        <v>11.1069</v>
      </c>
      <c r="O659" s="172">
        <v>10.847899999999999</v>
      </c>
      <c r="P659" s="172">
        <v>10.752599999999999</v>
      </c>
      <c r="Q659" s="172">
        <v>8.4160000000000004</v>
      </c>
      <c r="R659" s="172">
        <v>13.6457</v>
      </c>
    </row>
    <row r="660" spans="1:18" x14ac:dyDescent="0.3">
      <c r="A660" s="168" t="s">
        <v>884</v>
      </c>
      <c r="B660" s="168" t="s">
        <v>892</v>
      </c>
      <c r="C660" s="168">
        <v>120137</v>
      </c>
      <c r="D660" s="171">
        <v>44041</v>
      </c>
      <c r="E660" s="172">
        <v>49.910400000000003</v>
      </c>
      <c r="F660" s="172">
        <v>21.366800000000001</v>
      </c>
      <c r="G660" s="172">
        <v>-11.142799999999999</v>
      </c>
      <c r="H660" s="172">
        <v>-3.0384000000000002</v>
      </c>
      <c r="I660" s="172">
        <v>2.7976000000000001</v>
      </c>
      <c r="J660" s="172">
        <v>14.382300000000001</v>
      </c>
      <c r="K660" s="172">
        <v>15.0854</v>
      </c>
      <c r="L660" s="172">
        <v>17.433199999999999</v>
      </c>
      <c r="M660" s="172">
        <v>13.8384</v>
      </c>
      <c r="N660" s="172">
        <v>11.4405</v>
      </c>
      <c r="O660" s="172">
        <v>11.21</v>
      </c>
      <c r="P660" s="172">
        <v>11.1265</v>
      </c>
      <c r="Q660" s="172">
        <v>10.9335</v>
      </c>
      <c r="R660" s="172">
        <v>14.004</v>
      </c>
    </row>
    <row r="661" spans="1:18" x14ac:dyDescent="0.3">
      <c r="A661" s="173" t="s">
        <v>27</v>
      </c>
      <c r="B661" s="168"/>
      <c r="C661" s="168"/>
      <c r="D661" s="168"/>
      <c r="E661" s="168"/>
      <c r="F661" s="174">
        <v>39.244025000000008</v>
      </c>
      <c r="G661" s="174">
        <v>-3.6940999999999997</v>
      </c>
      <c r="H661" s="174">
        <v>1.4142000000000001</v>
      </c>
      <c r="I661" s="174">
        <v>4.0142875</v>
      </c>
      <c r="J661" s="174">
        <v>14.467574999999998</v>
      </c>
      <c r="K661" s="174">
        <v>16.890249999999998</v>
      </c>
      <c r="L661" s="174">
        <v>19.127974999999999</v>
      </c>
      <c r="M661" s="174">
        <v>15.3377625</v>
      </c>
      <c r="N661" s="174">
        <v>12.160625000000001</v>
      </c>
      <c r="O661" s="174">
        <v>10.638825000000001</v>
      </c>
      <c r="P661" s="174">
        <v>10.820437500000001</v>
      </c>
      <c r="Q661" s="174">
        <v>10.037074999999998</v>
      </c>
      <c r="R661" s="174">
        <v>14.9599875</v>
      </c>
    </row>
    <row r="662" spans="1:18" x14ac:dyDescent="0.3">
      <c r="A662" s="173" t="s">
        <v>409</v>
      </c>
      <c r="B662" s="168"/>
      <c r="C662" s="168"/>
      <c r="D662" s="168"/>
      <c r="E662" s="168"/>
      <c r="F662" s="174">
        <v>42.329899999999995</v>
      </c>
      <c r="G662" s="174">
        <v>-2.2026500000000002</v>
      </c>
      <c r="H662" s="174">
        <v>1.72505</v>
      </c>
      <c r="I662" s="174">
        <v>4.0552999999999999</v>
      </c>
      <c r="J662" s="174">
        <v>15.147</v>
      </c>
      <c r="K662" s="174">
        <v>17.023949999999999</v>
      </c>
      <c r="L662" s="174">
        <v>19.44275</v>
      </c>
      <c r="M662" s="174">
        <v>15.645099999999999</v>
      </c>
      <c r="N662" s="174">
        <v>12.1805</v>
      </c>
      <c r="O662" s="174">
        <v>10.840450000000001</v>
      </c>
      <c r="P662" s="174">
        <v>11.062799999999999</v>
      </c>
      <c r="Q662" s="174">
        <v>10.5068</v>
      </c>
      <c r="R662" s="174">
        <v>14.67475</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44041</v>
      </c>
      <c r="E665" s="172">
        <v>4856.5707000000002</v>
      </c>
      <c r="F665" s="172">
        <v>383.553</v>
      </c>
      <c r="G665" s="172">
        <v>239.33439999999999</v>
      </c>
      <c r="H665" s="172">
        <v>291.47570000000002</v>
      </c>
      <c r="I665" s="172">
        <v>184.56489999999999</v>
      </c>
      <c r="J665" s="172">
        <v>109.8608</v>
      </c>
      <c r="K665" s="172">
        <v>48.689399999999999</v>
      </c>
      <c r="L665" s="172">
        <v>60.480600000000003</v>
      </c>
      <c r="M665" s="172">
        <v>49.681699999999999</v>
      </c>
      <c r="N665" s="172">
        <v>48.0732</v>
      </c>
      <c r="O665" s="172">
        <v>21.619299999999999</v>
      </c>
      <c r="P665" s="172">
        <v>15.000500000000001</v>
      </c>
      <c r="Q665" s="172">
        <v>8.8155999999999999</v>
      </c>
      <c r="R665" s="172">
        <v>32.071199999999997</v>
      </c>
    </row>
    <row r="666" spans="1:18" x14ac:dyDescent="0.3">
      <c r="A666" s="168" t="s">
        <v>894</v>
      </c>
      <c r="B666" s="168" t="s">
        <v>896</v>
      </c>
      <c r="C666" s="168">
        <v>116796</v>
      </c>
      <c r="D666" s="171">
        <v>44041</v>
      </c>
      <c r="E666" s="172">
        <v>16.477799999999998</v>
      </c>
      <c r="F666" s="172">
        <v>512.81269999999995</v>
      </c>
      <c r="G666" s="172">
        <v>244.96950000000001</v>
      </c>
      <c r="H666" s="172">
        <v>304.90219999999999</v>
      </c>
      <c r="I666" s="172">
        <v>195.131</v>
      </c>
      <c r="J666" s="172">
        <v>115.3814</v>
      </c>
      <c r="K666" s="172">
        <v>34.630299999999998</v>
      </c>
      <c r="L666" s="172">
        <v>59.349400000000003</v>
      </c>
      <c r="M666" s="172">
        <v>48.035899999999998</v>
      </c>
      <c r="N666" s="172">
        <v>48.630400000000002</v>
      </c>
      <c r="O666" s="172">
        <v>21.1524</v>
      </c>
      <c r="P666" s="172">
        <v>14.411899999999999</v>
      </c>
      <c r="Q666" s="172">
        <v>6.1528</v>
      </c>
      <c r="R666" s="172">
        <v>31.154199999999999</v>
      </c>
    </row>
    <row r="667" spans="1:18" x14ac:dyDescent="0.3">
      <c r="A667" s="168" t="s">
        <v>894</v>
      </c>
      <c r="B667" s="168" t="s">
        <v>897</v>
      </c>
      <c r="C667" s="168">
        <v>113434</v>
      </c>
      <c r="D667" s="171">
        <v>44041</v>
      </c>
      <c r="E667" s="172">
        <v>45.953499999999998</v>
      </c>
      <c r="F667" s="172">
        <v>381.95400000000001</v>
      </c>
      <c r="G667" s="172">
        <v>237.85589999999999</v>
      </c>
      <c r="H667" s="172">
        <v>289.59030000000001</v>
      </c>
      <c r="I667" s="172">
        <v>177.80009999999999</v>
      </c>
      <c r="J667" s="172">
        <v>108.9659</v>
      </c>
      <c r="K667" s="172">
        <v>48.0139</v>
      </c>
      <c r="L667" s="172">
        <v>58.8887</v>
      </c>
      <c r="M667" s="172">
        <v>48.349699999999999</v>
      </c>
      <c r="N667" s="172">
        <v>47.632399999999997</v>
      </c>
      <c r="O667" s="172">
        <v>21.593</v>
      </c>
      <c r="P667" s="172">
        <v>14.2973</v>
      </c>
      <c r="Q667" s="172">
        <v>8.7830999999999992</v>
      </c>
      <c r="R667" s="172">
        <v>31.770700000000001</v>
      </c>
    </row>
    <row r="668" spans="1:18" x14ac:dyDescent="0.3">
      <c r="A668" s="168" t="s">
        <v>894</v>
      </c>
      <c r="B668" s="168" t="s">
        <v>898</v>
      </c>
      <c r="C668" s="168">
        <v>115897</v>
      </c>
      <c r="D668" s="171">
        <v>44041</v>
      </c>
      <c r="E668" s="172">
        <v>16.337199999999999</v>
      </c>
      <c r="F668" s="172">
        <v>281.87759999999997</v>
      </c>
      <c r="G668" s="172">
        <v>264.33409999999998</v>
      </c>
      <c r="H668" s="172">
        <v>286.96249999999998</v>
      </c>
      <c r="I668" s="172">
        <v>188.48939999999999</v>
      </c>
      <c r="J668" s="172">
        <v>106.7766</v>
      </c>
      <c r="K668" s="172">
        <v>37.387799999999999</v>
      </c>
      <c r="L668" s="172">
        <v>61.189100000000003</v>
      </c>
      <c r="M668" s="172">
        <v>48.600200000000001</v>
      </c>
      <c r="N668" s="172">
        <v>51.095399999999998</v>
      </c>
      <c r="O668" s="172">
        <v>21.393699999999999</v>
      </c>
      <c r="P668" s="172">
        <v>13.305</v>
      </c>
      <c r="Q668" s="172">
        <v>5.7492999999999999</v>
      </c>
      <c r="R668" s="172">
        <v>31.385300000000001</v>
      </c>
    </row>
    <row r="669" spans="1:18" x14ac:dyDescent="0.3">
      <c r="A669" s="168" t="s">
        <v>894</v>
      </c>
      <c r="B669" s="168" t="s">
        <v>899</v>
      </c>
      <c r="C669" s="168">
        <v>106597</v>
      </c>
      <c r="D669" s="171">
        <v>44040</v>
      </c>
      <c r="E669" s="172">
        <v>22.766300000000001</v>
      </c>
      <c r="F669" s="172">
        <v>-785.93129999999996</v>
      </c>
      <c r="G669" s="172">
        <v>353.25450000000001</v>
      </c>
      <c r="H669" s="172">
        <v>235.65180000000001</v>
      </c>
      <c r="I669" s="172">
        <v>350.41820000000001</v>
      </c>
      <c r="J669" s="172">
        <v>259.27960000000002</v>
      </c>
      <c r="K669" s="172">
        <v>115.91719999999999</v>
      </c>
      <c r="L669" s="172">
        <v>109.7199</v>
      </c>
      <c r="M669" s="172">
        <v>83.358800000000002</v>
      </c>
      <c r="N669" s="172">
        <v>66.472200000000001</v>
      </c>
      <c r="O669" s="172">
        <v>23.492000000000001</v>
      </c>
      <c r="P669" s="172">
        <v>23.346499999999999</v>
      </c>
      <c r="Q669" s="172">
        <v>6.5960999999999999</v>
      </c>
      <c r="R669" s="172">
        <v>42.669499999999999</v>
      </c>
    </row>
    <row r="670" spans="1:18" x14ac:dyDescent="0.3">
      <c r="A670" s="168" t="s">
        <v>894</v>
      </c>
      <c r="B670" s="168" t="s">
        <v>900</v>
      </c>
      <c r="C670" s="168">
        <v>113049</v>
      </c>
      <c r="D670" s="171">
        <v>44041</v>
      </c>
      <c r="E670" s="172">
        <v>4736.6059999999998</v>
      </c>
      <c r="F670" s="172">
        <v>383.01490000000001</v>
      </c>
      <c r="G670" s="172">
        <v>239.02780000000001</v>
      </c>
      <c r="H670" s="172">
        <v>291.05939999999998</v>
      </c>
      <c r="I670" s="172">
        <v>178.7474</v>
      </c>
      <c r="J670" s="172">
        <v>109.5711</v>
      </c>
      <c r="K670" s="172">
        <v>48.498399999999997</v>
      </c>
      <c r="L670" s="172">
        <v>60.246600000000001</v>
      </c>
      <c r="M670" s="172">
        <v>48.795999999999999</v>
      </c>
      <c r="N670" s="172">
        <v>46.982599999999998</v>
      </c>
      <c r="O670" s="172">
        <v>21.2422</v>
      </c>
      <c r="P670" s="172">
        <v>14.940200000000001</v>
      </c>
      <c r="Q670" s="172">
        <v>10.192</v>
      </c>
      <c r="R670" s="172">
        <v>31.514600000000002</v>
      </c>
    </row>
    <row r="671" spans="1:18" x14ac:dyDescent="0.3">
      <c r="A671" s="168" t="s">
        <v>894</v>
      </c>
      <c r="B671" s="168" t="s">
        <v>901</v>
      </c>
      <c r="C671" s="168">
        <v>115934</v>
      </c>
      <c r="D671" s="171">
        <v>44041</v>
      </c>
      <c r="E671" s="172">
        <v>16.9633</v>
      </c>
      <c r="F671" s="172">
        <v>362.24889999999999</v>
      </c>
      <c r="G671" s="172">
        <v>251.28970000000001</v>
      </c>
      <c r="H671" s="172">
        <v>297.77539999999999</v>
      </c>
      <c r="I671" s="172">
        <v>193.17789999999999</v>
      </c>
      <c r="J671" s="172">
        <v>111.5535</v>
      </c>
      <c r="K671" s="172">
        <v>37.509799999999998</v>
      </c>
      <c r="L671" s="172">
        <v>62.505200000000002</v>
      </c>
      <c r="M671" s="172">
        <v>50.225700000000003</v>
      </c>
      <c r="N671" s="172">
        <v>50.116</v>
      </c>
      <c r="O671" s="172">
        <v>21.609000000000002</v>
      </c>
      <c r="P671" s="172">
        <v>14.430300000000001</v>
      </c>
      <c r="Q671" s="172">
        <v>6.2271999999999998</v>
      </c>
      <c r="R671" s="172">
        <v>31.6724</v>
      </c>
    </row>
    <row r="672" spans="1:18" x14ac:dyDescent="0.3">
      <c r="A672" s="168" t="s">
        <v>894</v>
      </c>
      <c r="B672" s="168" t="s">
        <v>902</v>
      </c>
      <c r="C672" s="168">
        <v>113076</v>
      </c>
      <c r="D672" s="171">
        <v>44041</v>
      </c>
      <c r="E672" s="172">
        <v>47.264200000000002</v>
      </c>
      <c r="F672" s="172">
        <v>382.21120000000002</v>
      </c>
      <c r="G672" s="172">
        <v>238.29810000000001</v>
      </c>
      <c r="H672" s="172">
        <v>290.33539999999999</v>
      </c>
      <c r="I672" s="172">
        <v>178.16489999999999</v>
      </c>
      <c r="J672" s="172">
        <v>109.0521</v>
      </c>
      <c r="K672" s="172">
        <v>47.858199999999997</v>
      </c>
      <c r="L672" s="172">
        <v>58.7</v>
      </c>
      <c r="M672" s="172">
        <v>48.140300000000003</v>
      </c>
      <c r="N672" s="172">
        <v>46.8429</v>
      </c>
      <c r="O672" s="172">
        <v>21.119199999999999</v>
      </c>
      <c r="P672" s="172">
        <v>14.652200000000001</v>
      </c>
      <c r="Q672" s="172">
        <v>9.6485000000000003</v>
      </c>
      <c r="R672" s="172">
        <v>31.616099999999999</v>
      </c>
    </row>
    <row r="673" spans="1:18" x14ac:dyDescent="0.3">
      <c r="A673" s="168" t="s">
        <v>894</v>
      </c>
      <c r="B673" s="168" t="s">
        <v>903</v>
      </c>
      <c r="C673" s="168">
        <v>115833</v>
      </c>
      <c r="D673" s="171">
        <v>44041</v>
      </c>
      <c r="E673" s="172">
        <v>17.5426</v>
      </c>
      <c r="F673" s="172">
        <v>382.43560000000002</v>
      </c>
      <c r="G673" s="172">
        <v>254.19499999999999</v>
      </c>
      <c r="H673" s="172">
        <v>293.8603</v>
      </c>
      <c r="I673" s="172">
        <v>190.8545</v>
      </c>
      <c r="J673" s="172">
        <v>111.00369999999999</v>
      </c>
      <c r="K673" s="172">
        <v>36.420499999999997</v>
      </c>
      <c r="L673" s="172">
        <v>61.5381</v>
      </c>
      <c r="M673" s="172">
        <v>48.0837</v>
      </c>
      <c r="N673" s="172">
        <v>49.354300000000002</v>
      </c>
      <c r="O673" s="172">
        <v>22.034099999999999</v>
      </c>
      <c r="P673" s="172">
        <v>14.547700000000001</v>
      </c>
      <c r="Q673" s="172">
        <v>6.5910000000000002</v>
      </c>
      <c r="R673" s="172">
        <v>30.892700000000001</v>
      </c>
    </row>
    <row r="674" spans="1:18" x14ac:dyDescent="0.3">
      <c r="A674" s="168" t="s">
        <v>894</v>
      </c>
      <c r="B674" s="168" t="s">
        <v>904</v>
      </c>
      <c r="C674" s="168">
        <v>115939</v>
      </c>
      <c r="D674" s="171">
        <v>44041</v>
      </c>
      <c r="E674" s="172">
        <v>4899.5533999999998</v>
      </c>
      <c r="F674" s="172">
        <v>383.14240000000001</v>
      </c>
      <c r="G674" s="172">
        <v>239.27260000000001</v>
      </c>
      <c r="H674" s="172">
        <v>291.39749999999998</v>
      </c>
      <c r="I674" s="172">
        <v>184.5925</v>
      </c>
      <c r="J674" s="172">
        <v>109.70480000000001</v>
      </c>
      <c r="K674" s="172">
        <v>47.905999999999999</v>
      </c>
      <c r="L674" s="172">
        <v>59.030999999999999</v>
      </c>
      <c r="M674" s="172">
        <v>48.386800000000001</v>
      </c>
      <c r="N674" s="172">
        <v>47.040500000000002</v>
      </c>
      <c r="O674" s="172">
        <v>21.738499999999998</v>
      </c>
      <c r="P674" s="172">
        <v>15.192299999999999</v>
      </c>
      <c r="Q674" s="172">
        <v>6.1877000000000004</v>
      </c>
      <c r="R674" s="172">
        <v>31.782299999999999</v>
      </c>
    </row>
    <row r="675" spans="1:18" x14ac:dyDescent="0.3">
      <c r="A675" s="168" t="s">
        <v>894</v>
      </c>
      <c r="B675" s="168" t="s">
        <v>905</v>
      </c>
      <c r="C675" s="168">
        <v>117714</v>
      </c>
      <c r="D675" s="171">
        <v>44041</v>
      </c>
      <c r="E675" s="172">
        <v>14.7849</v>
      </c>
      <c r="F675" s="172">
        <v>535.05179999999996</v>
      </c>
      <c r="G675" s="172">
        <v>379.26530000000002</v>
      </c>
      <c r="H675" s="172">
        <v>383.70240000000001</v>
      </c>
      <c r="I675" s="172">
        <v>227.7518</v>
      </c>
      <c r="J675" s="172">
        <v>133.441</v>
      </c>
      <c r="K675" s="172">
        <v>51.979500000000002</v>
      </c>
      <c r="L675" s="172">
        <v>60.9512</v>
      </c>
      <c r="M675" s="172">
        <v>49.330599999999997</v>
      </c>
      <c r="N675" s="172">
        <v>47.334400000000002</v>
      </c>
      <c r="O675" s="172">
        <v>20.514199999999999</v>
      </c>
      <c r="P675" s="172">
        <v>13.6099</v>
      </c>
      <c r="Q675" s="172">
        <v>5.0339</v>
      </c>
      <c r="R675" s="172">
        <v>31.0289</v>
      </c>
    </row>
    <row r="676" spans="1:18" x14ac:dyDescent="0.3">
      <c r="A676" s="168" t="s">
        <v>894</v>
      </c>
      <c r="B676" s="168" t="s">
        <v>906</v>
      </c>
      <c r="C676" s="168">
        <v>112368</v>
      </c>
      <c r="D676" s="171">
        <v>44041</v>
      </c>
      <c r="E676" s="172">
        <v>4792.7326000000003</v>
      </c>
      <c r="F676" s="172">
        <v>384.52550000000002</v>
      </c>
      <c r="G676" s="172">
        <v>239.87370000000001</v>
      </c>
      <c r="H676" s="172">
        <v>292.06560000000002</v>
      </c>
      <c r="I676" s="172">
        <v>179.4734</v>
      </c>
      <c r="J676" s="172">
        <v>110.0369</v>
      </c>
      <c r="K676" s="172">
        <v>48.688899999999997</v>
      </c>
      <c r="L676" s="172">
        <v>60.302799999999998</v>
      </c>
      <c r="M676" s="172">
        <v>49.448799999999999</v>
      </c>
      <c r="N676" s="172">
        <v>48.068199999999997</v>
      </c>
      <c r="O676" s="172">
        <v>21.67</v>
      </c>
      <c r="P676" s="172">
        <v>15.0015</v>
      </c>
      <c r="Q676" s="172">
        <v>10.6008</v>
      </c>
      <c r="R676" s="172">
        <v>32.147599999999997</v>
      </c>
    </row>
    <row r="677" spans="1:18" x14ac:dyDescent="0.3">
      <c r="A677" s="168" t="s">
        <v>894</v>
      </c>
      <c r="B677" s="168" t="s">
        <v>907</v>
      </c>
      <c r="C677" s="168">
        <v>116077</v>
      </c>
      <c r="D677" s="171">
        <v>44041</v>
      </c>
      <c r="E677" s="172">
        <v>16.247399999999999</v>
      </c>
      <c r="F677" s="172">
        <v>728.41899999999998</v>
      </c>
      <c r="G677" s="172">
        <v>403.34030000000001</v>
      </c>
      <c r="H677" s="172">
        <v>361.9468</v>
      </c>
      <c r="I677" s="172">
        <v>230.8486</v>
      </c>
      <c r="J677" s="172">
        <v>129.51050000000001</v>
      </c>
      <c r="K677" s="172">
        <v>45.411200000000001</v>
      </c>
      <c r="L677" s="172">
        <v>61.914200000000001</v>
      </c>
      <c r="M677" s="172">
        <v>50.595100000000002</v>
      </c>
      <c r="N677" s="172">
        <v>49.620699999999999</v>
      </c>
      <c r="O677" s="172">
        <v>21.761199999999999</v>
      </c>
      <c r="P677" s="172">
        <v>14.701000000000001</v>
      </c>
      <c r="Q677" s="172">
        <v>5.7680999999999996</v>
      </c>
      <c r="R677" s="172">
        <v>31.9313</v>
      </c>
    </row>
    <row r="678" spans="1:18" x14ac:dyDescent="0.3">
      <c r="A678" s="168" t="s">
        <v>894</v>
      </c>
      <c r="B678" s="168" t="s">
        <v>908</v>
      </c>
      <c r="C678" s="168">
        <v>106193</v>
      </c>
      <c r="D678" s="171">
        <v>44041</v>
      </c>
      <c r="E678" s="172">
        <v>461.93869999999998</v>
      </c>
      <c r="F678" s="172">
        <v>382.77749999999997</v>
      </c>
      <c r="G678" s="172">
        <v>238.98150000000001</v>
      </c>
      <c r="H678" s="172">
        <v>291.09320000000002</v>
      </c>
      <c r="I678" s="172">
        <v>178.82499999999999</v>
      </c>
      <c r="J678" s="172">
        <v>109.6849</v>
      </c>
      <c r="K678" s="172">
        <v>48.475299999999997</v>
      </c>
      <c r="L678" s="172">
        <v>60.002499999999998</v>
      </c>
      <c r="M678" s="172">
        <v>49.110500000000002</v>
      </c>
      <c r="N678" s="172">
        <v>47.6753</v>
      </c>
      <c r="O678" s="172">
        <v>21.563600000000001</v>
      </c>
      <c r="P678" s="172">
        <v>14.892099999999999</v>
      </c>
      <c r="Q678" s="172">
        <v>13.5854</v>
      </c>
      <c r="R678" s="172">
        <v>31.950600000000001</v>
      </c>
    </row>
    <row r="679" spans="1:18" x14ac:dyDescent="0.3">
      <c r="A679" s="168" t="s">
        <v>894</v>
      </c>
      <c r="B679" s="168" t="s">
        <v>909</v>
      </c>
      <c r="C679" s="168">
        <v>114758</v>
      </c>
      <c r="D679" s="171">
        <v>44041</v>
      </c>
      <c r="E679" s="172">
        <v>21.910699999999999</v>
      </c>
      <c r="F679" s="172">
        <v>413.9418</v>
      </c>
      <c r="G679" s="172">
        <v>255.69929999999999</v>
      </c>
      <c r="H679" s="172">
        <v>299.7251</v>
      </c>
      <c r="I679" s="172">
        <v>192.2732</v>
      </c>
      <c r="J679" s="172">
        <v>109.18729999999999</v>
      </c>
      <c r="K679" s="172">
        <v>40.658099999999997</v>
      </c>
      <c r="L679" s="172">
        <v>60.150700000000001</v>
      </c>
      <c r="M679" s="172">
        <v>48.828600000000002</v>
      </c>
      <c r="N679" s="172">
        <v>52.048900000000003</v>
      </c>
      <c r="O679" s="172">
        <v>22.244900000000001</v>
      </c>
      <c r="P679" s="172">
        <v>14.9733</v>
      </c>
      <c r="Q679" s="172">
        <v>8.7477999999999998</v>
      </c>
      <c r="R679" s="172">
        <v>32.272500000000001</v>
      </c>
    </row>
    <row r="680" spans="1:18" x14ac:dyDescent="0.3">
      <c r="A680" s="168" t="s">
        <v>894</v>
      </c>
      <c r="B680" s="168" t="s">
        <v>910</v>
      </c>
      <c r="C680" s="168">
        <v>140088</v>
      </c>
      <c r="D680" s="171">
        <v>44041</v>
      </c>
      <c r="E680" s="172">
        <v>46.383699999999997</v>
      </c>
      <c r="F680" s="172">
        <v>385.12380000000002</v>
      </c>
      <c r="G680" s="172">
        <v>254.3485</v>
      </c>
      <c r="H680" s="172">
        <v>292.77210000000002</v>
      </c>
      <c r="I680" s="172">
        <v>185.17009999999999</v>
      </c>
      <c r="J680" s="172">
        <v>110.7619</v>
      </c>
      <c r="K680" s="172">
        <v>49.416800000000002</v>
      </c>
      <c r="L680" s="172">
        <v>60.370100000000001</v>
      </c>
      <c r="M680" s="172">
        <v>47.5197</v>
      </c>
      <c r="N680" s="172">
        <v>47.859900000000003</v>
      </c>
      <c r="O680" s="172">
        <v>21.5197</v>
      </c>
      <c r="P680" s="172">
        <v>14.970700000000001</v>
      </c>
      <c r="Q680" s="172">
        <v>12.5967</v>
      </c>
      <c r="R680" s="172">
        <v>31.8309</v>
      </c>
    </row>
    <row r="681" spans="1:18" x14ac:dyDescent="0.3">
      <c r="A681" s="168" t="s">
        <v>894</v>
      </c>
      <c r="B681" s="168" t="s">
        <v>911</v>
      </c>
      <c r="C681" s="168">
        <v>114616</v>
      </c>
      <c r="D681" s="171">
        <v>44041</v>
      </c>
      <c r="E681" s="172">
        <v>21.8706</v>
      </c>
      <c r="F681" s="172">
        <v>400.54640000000001</v>
      </c>
      <c r="G681" s="172">
        <v>258.9751</v>
      </c>
      <c r="H681" s="172">
        <v>312.60039999999998</v>
      </c>
      <c r="I681" s="172">
        <v>198.23070000000001</v>
      </c>
      <c r="J681" s="172">
        <v>114.76009999999999</v>
      </c>
      <c r="K681" s="172">
        <v>38.909599999999998</v>
      </c>
      <c r="L681" s="172">
        <v>61.114199999999997</v>
      </c>
      <c r="M681" s="172">
        <v>50.239199999999997</v>
      </c>
      <c r="N681" s="172">
        <v>51.116199999999999</v>
      </c>
      <c r="O681" s="172">
        <v>21.3124</v>
      </c>
      <c r="P681" s="172">
        <v>14.3149</v>
      </c>
      <c r="Q681" s="172">
        <v>8.6788000000000007</v>
      </c>
      <c r="R681" s="172">
        <v>31.698699999999999</v>
      </c>
    </row>
    <row r="682" spans="1:18" x14ac:dyDescent="0.3">
      <c r="A682" s="168" t="s">
        <v>894</v>
      </c>
      <c r="B682" s="168" t="s">
        <v>912</v>
      </c>
      <c r="C682" s="168">
        <v>107693</v>
      </c>
      <c r="D682" s="171">
        <v>44041</v>
      </c>
      <c r="E682" s="172">
        <v>2300.7139999999999</v>
      </c>
      <c r="F682" s="172">
        <v>385.1182</v>
      </c>
      <c r="G682" s="172">
        <v>240.0119</v>
      </c>
      <c r="H682" s="172">
        <v>292.23140000000001</v>
      </c>
      <c r="I682" s="172">
        <v>179.45359999999999</v>
      </c>
      <c r="J682" s="172">
        <v>109.68170000000001</v>
      </c>
      <c r="K682" s="172">
        <v>48.332000000000001</v>
      </c>
      <c r="L682" s="172">
        <v>59.853499999999997</v>
      </c>
      <c r="M682" s="172">
        <v>48.8611</v>
      </c>
      <c r="N682" s="172">
        <v>47.392899999999997</v>
      </c>
      <c r="O682" s="172">
        <v>21.4285</v>
      </c>
      <c r="P682" s="172">
        <v>14.824999999999999</v>
      </c>
      <c r="Q682" s="172">
        <v>11.5154</v>
      </c>
      <c r="R682" s="172">
        <v>31.7393</v>
      </c>
    </row>
    <row r="683" spans="1:18" x14ac:dyDescent="0.3">
      <c r="A683" s="168" t="s">
        <v>894</v>
      </c>
      <c r="B683" s="168" t="s">
        <v>913</v>
      </c>
      <c r="C683" s="168">
        <v>115132</v>
      </c>
      <c r="D683" s="171">
        <v>44041</v>
      </c>
      <c r="E683" s="172">
        <v>21.467500000000001</v>
      </c>
      <c r="F683" s="172">
        <v>364.3938</v>
      </c>
      <c r="G683" s="172">
        <v>262.22519999999997</v>
      </c>
      <c r="H683" s="172">
        <v>305.51420000000002</v>
      </c>
      <c r="I683" s="172">
        <v>195.93819999999999</v>
      </c>
      <c r="J683" s="172">
        <v>113.895</v>
      </c>
      <c r="K683" s="172">
        <v>38.5871</v>
      </c>
      <c r="L683" s="172">
        <v>61.083199999999998</v>
      </c>
      <c r="M683" s="172">
        <v>49.720399999999998</v>
      </c>
      <c r="N683" s="172">
        <v>50.882800000000003</v>
      </c>
      <c r="O683" s="172">
        <v>21.412500000000001</v>
      </c>
      <c r="P683" s="172">
        <v>14.781499999999999</v>
      </c>
      <c r="Q683" s="172">
        <v>8.6556999999999995</v>
      </c>
      <c r="R683" s="172">
        <v>32.046399999999998</v>
      </c>
    </row>
    <row r="684" spans="1:18" x14ac:dyDescent="0.3">
      <c r="A684" s="168" t="s">
        <v>894</v>
      </c>
      <c r="B684" s="168" t="s">
        <v>914</v>
      </c>
      <c r="C684" s="168">
        <v>115676</v>
      </c>
      <c r="D684" s="171">
        <v>44041</v>
      </c>
      <c r="E684" s="172">
        <v>16.545000000000002</v>
      </c>
      <c r="F684" s="172">
        <v>340.9092</v>
      </c>
      <c r="G684" s="172">
        <v>280.44670000000002</v>
      </c>
      <c r="H684" s="172">
        <v>312.57049999999998</v>
      </c>
      <c r="I684" s="172">
        <v>201.66730000000001</v>
      </c>
      <c r="J684" s="172">
        <v>117.8169</v>
      </c>
      <c r="K684" s="172">
        <v>38.8932</v>
      </c>
      <c r="L684" s="172">
        <v>60.871899999999997</v>
      </c>
      <c r="M684" s="172">
        <v>49.740400000000001</v>
      </c>
      <c r="N684" s="172">
        <v>51.954999999999998</v>
      </c>
      <c r="O684" s="172">
        <v>21.8568</v>
      </c>
      <c r="P684" s="172">
        <v>14.311199999999999</v>
      </c>
      <c r="Q684" s="172">
        <v>5.8304999999999998</v>
      </c>
      <c r="R684" s="172">
        <v>32.070700000000002</v>
      </c>
    </row>
    <row r="685" spans="1:18" x14ac:dyDescent="0.3">
      <c r="A685" s="168" t="s">
        <v>894</v>
      </c>
      <c r="B685" s="168" t="s">
        <v>915</v>
      </c>
      <c r="C685" s="168">
        <v>111954</v>
      </c>
      <c r="D685" s="171">
        <v>44041</v>
      </c>
      <c r="E685" s="172">
        <v>4741.4310999999998</v>
      </c>
      <c r="F685" s="172">
        <v>383.35210000000001</v>
      </c>
      <c r="G685" s="172">
        <v>239.47200000000001</v>
      </c>
      <c r="H685" s="172">
        <v>291.81659999999999</v>
      </c>
      <c r="I685" s="172">
        <v>179.2526</v>
      </c>
      <c r="J685" s="172">
        <v>109.93980000000001</v>
      </c>
      <c r="K685" s="172">
        <v>48.590600000000002</v>
      </c>
      <c r="L685" s="172">
        <v>60.156999999999996</v>
      </c>
      <c r="M685" s="172">
        <v>49.273000000000003</v>
      </c>
      <c r="N685" s="172">
        <v>47.862400000000001</v>
      </c>
      <c r="O685" s="172">
        <v>21.482800000000001</v>
      </c>
      <c r="P685" s="172">
        <v>14.8727</v>
      </c>
      <c r="Q685" s="172">
        <v>11.0633</v>
      </c>
      <c r="R685" s="172">
        <v>31.952999999999999</v>
      </c>
    </row>
    <row r="686" spans="1:18" x14ac:dyDescent="0.3">
      <c r="A686" s="168" t="s">
        <v>894</v>
      </c>
      <c r="B686" s="168" t="s">
        <v>916</v>
      </c>
      <c r="C686" s="168">
        <v>105463</v>
      </c>
      <c r="D686" s="171">
        <v>44041</v>
      </c>
      <c r="E686" s="172">
        <v>4663.0955000000004</v>
      </c>
      <c r="F686" s="172">
        <v>387.53750000000002</v>
      </c>
      <c r="G686" s="172">
        <v>241.83369999999999</v>
      </c>
      <c r="H686" s="172">
        <v>294.7765</v>
      </c>
      <c r="I686" s="172">
        <v>180.892</v>
      </c>
      <c r="J686" s="172">
        <v>110.68940000000001</v>
      </c>
      <c r="K686" s="172">
        <v>48.542700000000004</v>
      </c>
      <c r="L686" s="172">
        <v>59.967599999999997</v>
      </c>
      <c r="M686" s="172">
        <v>48.923900000000003</v>
      </c>
      <c r="N686" s="172">
        <v>47.483800000000002</v>
      </c>
      <c r="O686" s="172">
        <v>21.624600000000001</v>
      </c>
      <c r="P686" s="172">
        <v>15.066599999999999</v>
      </c>
      <c r="Q686" s="172">
        <v>12.739699999999999</v>
      </c>
      <c r="R686" s="172">
        <v>31.904199999999999</v>
      </c>
    </row>
    <row r="687" spans="1:18" x14ac:dyDescent="0.3">
      <c r="A687" s="173" t="s">
        <v>27</v>
      </c>
      <c r="B687" s="168"/>
      <c r="C687" s="168"/>
      <c r="D687" s="168"/>
      <c r="E687" s="168"/>
      <c r="F687" s="174">
        <v>352.68252727272733</v>
      </c>
      <c r="G687" s="174">
        <v>266.19567272727278</v>
      </c>
      <c r="H687" s="174">
        <v>300.17387727272722</v>
      </c>
      <c r="I687" s="174">
        <v>197.8053318181818</v>
      </c>
      <c r="J687" s="174">
        <v>119.57067727272729</v>
      </c>
      <c r="K687" s="174">
        <v>47.696204545454542</v>
      </c>
      <c r="L687" s="174">
        <v>62.653977272727275</v>
      </c>
      <c r="M687" s="174">
        <v>50.602277272727285</v>
      </c>
      <c r="N687" s="174">
        <v>49.615472727272731</v>
      </c>
      <c r="O687" s="174">
        <v>21.608390909090911</v>
      </c>
      <c r="P687" s="174">
        <v>15.020195454545451</v>
      </c>
      <c r="Q687" s="174">
        <v>8.6254272727272721</v>
      </c>
      <c r="R687" s="174">
        <v>32.231959090909086</v>
      </c>
    </row>
    <row r="688" spans="1:18" x14ac:dyDescent="0.3">
      <c r="A688" s="173" t="s">
        <v>409</v>
      </c>
      <c r="B688" s="168"/>
      <c r="C688" s="168"/>
      <c r="D688" s="168"/>
      <c r="E688" s="168"/>
      <c r="F688" s="174">
        <v>383.24725000000001</v>
      </c>
      <c r="G688" s="174">
        <v>248.12960000000001</v>
      </c>
      <c r="H688" s="174">
        <v>292.50175000000002</v>
      </c>
      <c r="I688" s="174">
        <v>186.82974999999999</v>
      </c>
      <c r="J688" s="174">
        <v>110.36315</v>
      </c>
      <c r="K688" s="174">
        <v>47.959949999999999</v>
      </c>
      <c r="L688" s="174">
        <v>60.336449999999999</v>
      </c>
      <c r="M688" s="174">
        <v>49.017200000000003</v>
      </c>
      <c r="N688" s="174">
        <v>48.070700000000002</v>
      </c>
      <c r="O688" s="174">
        <v>21.578299999999999</v>
      </c>
      <c r="P688" s="174">
        <v>14.803249999999998</v>
      </c>
      <c r="Q688" s="174">
        <v>8.7133000000000003</v>
      </c>
      <c r="R688" s="174">
        <v>31.8066</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44041</v>
      </c>
      <c r="E691" s="172">
        <v>455.91590173937198</v>
      </c>
      <c r="F691" s="172">
        <v>-0.50049999999999994</v>
      </c>
      <c r="G691" s="172">
        <v>-0.36670000000000003</v>
      </c>
      <c r="H691" s="172">
        <v>6.1400000000000003E-2</v>
      </c>
      <c r="I691" s="172">
        <v>3.3346</v>
      </c>
      <c r="J691" s="172">
        <v>6.1197999999999997</v>
      </c>
      <c r="K691" s="172">
        <v>14.3378</v>
      </c>
      <c r="L691" s="172">
        <v>-13.260999999999999</v>
      </c>
      <c r="M691" s="172">
        <v>-7.5229999999999997</v>
      </c>
      <c r="N691" s="172">
        <v>-0.48</v>
      </c>
      <c r="O691" s="172">
        <v>-3.2202000000000002</v>
      </c>
      <c r="P691" s="172">
        <v>4.3917999999999999</v>
      </c>
      <c r="Q691" s="172">
        <v>16.197800000000001</v>
      </c>
      <c r="R691" s="172">
        <v>-6.6201999999999996</v>
      </c>
    </row>
    <row r="692" spans="1:18" x14ac:dyDescent="0.3">
      <c r="A692" s="168" t="s">
        <v>918</v>
      </c>
      <c r="B692" s="168" t="s">
        <v>920</v>
      </c>
      <c r="C692" s="168">
        <v>119433</v>
      </c>
      <c r="D692" s="171">
        <v>44041</v>
      </c>
      <c r="E692" s="172">
        <v>194.69304509838099</v>
      </c>
      <c r="F692" s="172">
        <v>-0.49199999999999999</v>
      </c>
      <c r="G692" s="172">
        <v>-0.34310000000000002</v>
      </c>
      <c r="H692" s="172">
        <v>8.8400000000000006E-2</v>
      </c>
      <c r="I692" s="172">
        <v>3.3767999999999998</v>
      </c>
      <c r="J692" s="172">
        <v>6.2072000000000003</v>
      </c>
      <c r="K692" s="172">
        <v>14.6225</v>
      </c>
      <c r="L692" s="172">
        <v>-12.8558</v>
      </c>
      <c r="M692" s="172">
        <v>-6.8655999999999997</v>
      </c>
      <c r="N692" s="172">
        <v>1.2605</v>
      </c>
      <c r="O692" s="172">
        <v>-1.9480999999999999</v>
      </c>
      <c r="P692" s="172">
        <v>5.6711999999999998</v>
      </c>
      <c r="Q692" s="172">
        <v>12.6661</v>
      </c>
      <c r="R692" s="172">
        <v>-5.3754999999999997</v>
      </c>
    </row>
    <row r="693" spans="1:18" x14ac:dyDescent="0.3">
      <c r="A693" s="168" t="s">
        <v>918</v>
      </c>
      <c r="B693" s="168" t="s">
        <v>921</v>
      </c>
      <c r="C693" s="168">
        <v>145110</v>
      </c>
      <c r="D693" s="171">
        <v>44041</v>
      </c>
      <c r="E693" s="172">
        <v>12.01</v>
      </c>
      <c r="F693" s="172">
        <v>0.25040000000000001</v>
      </c>
      <c r="G693" s="172">
        <v>0.58630000000000004</v>
      </c>
      <c r="H693" s="172">
        <v>0.3342</v>
      </c>
      <c r="I693" s="172">
        <v>1.7797000000000001</v>
      </c>
      <c r="J693" s="172">
        <v>4.8907999999999996</v>
      </c>
      <c r="K693" s="172">
        <v>12.348000000000001</v>
      </c>
      <c r="L693" s="172">
        <v>-4.3789999999999996</v>
      </c>
      <c r="M693" s="172">
        <v>0.67059999999999997</v>
      </c>
      <c r="N693" s="172">
        <v>8.1007999999999996</v>
      </c>
      <c r="O693" s="172"/>
      <c r="P693" s="172"/>
      <c r="Q693" s="172">
        <v>10.902900000000001</v>
      </c>
      <c r="R693" s="172"/>
    </row>
    <row r="694" spans="1:18" x14ac:dyDescent="0.3">
      <c r="A694" s="168" t="s">
        <v>918</v>
      </c>
      <c r="B694" s="168" t="s">
        <v>922</v>
      </c>
      <c r="C694" s="168">
        <v>145112</v>
      </c>
      <c r="D694" s="171">
        <v>44041</v>
      </c>
      <c r="E694" s="172">
        <v>11.63</v>
      </c>
      <c r="F694" s="172">
        <v>0.2586</v>
      </c>
      <c r="G694" s="172">
        <v>0.60550000000000004</v>
      </c>
      <c r="H694" s="172">
        <v>0.34510000000000002</v>
      </c>
      <c r="I694" s="172">
        <v>1.7498</v>
      </c>
      <c r="J694" s="172">
        <v>4.7747999999999999</v>
      </c>
      <c r="K694" s="172">
        <v>11.8269</v>
      </c>
      <c r="L694" s="172">
        <v>-5.1387</v>
      </c>
      <c r="M694" s="172">
        <v>-0.59830000000000005</v>
      </c>
      <c r="N694" s="172">
        <v>6.3071000000000002</v>
      </c>
      <c r="O694" s="172"/>
      <c r="P694" s="172"/>
      <c r="Q694" s="172">
        <v>8.9063999999999997</v>
      </c>
      <c r="R694" s="172"/>
    </row>
    <row r="695" spans="1:18" x14ac:dyDescent="0.3">
      <c r="A695" s="168" t="s">
        <v>918</v>
      </c>
      <c r="B695" s="168" t="s">
        <v>923</v>
      </c>
      <c r="C695" s="168">
        <v>119350</v>
      </c>
      <c r="D695" s="171">
        <v>44041</v>
      </c>
      <c r="E695" s="172">
        <v>36.43</v>
      </c>
      <c r="F695" s="172">
        <v>-0.1371</v>
      </c>
      <c r="G695" s="172">
        <v>-5.4899999999999997E-2</v>
      </c>
      <c r="H695" s="172">
        <v>0.44109999999999999</v>
      </c>
      <c r="I695" s="172">
        <v>4.1154999999999999</v>
      </c>
      <c r="J695" s="172">
        <v>7.3997999999999999</v>
      </c>
      <c r="K695" s="172">
        <v>11.168799999999999</v>
      </c>
      <c r="L695" s="172">
        <v>-8.9932999999999996</v>
      </c>
      <c r="M695" s="172">
        <v>-4.0305999999999997</v>
      </c>
      <c r="N695" s="172">
        <v>6.3029000000000002</v>
      </c>
      <c r="O695" s="172">
        <v>0.39579999999999999</v>
      </c>
      <c r="P695" s="172">
        <v>5.0118999999999998</v>
      </c>
      <c r="Q695" s="172">
        <v>9.4007000000000005</v>
      </c>
      <c r="R695" s="172">
        <v>-4.4889999999999999</v>
      </c>
    </row>
    <row r="696" spans="1:18" x14ac:dyDescent="0.3">
      <c r="A696" s="168" t="s">
        <v>918</v>
      </c>
      <c r="B696" s="168" t="s">
        <v>924</v>
      </c>
      <c r="C696" s="168">
        <v>110603</v>
      </c>
      <c r="D696" s="171">
        <v>44041</v>
      </c>
      <c r="E696" s="172">
        <v>33.43</v>
      </c>
      <c r="F696" s="172">
        <v>-0.1195</v>
      </c>
      <c r="G696" s="172">
        <v>-2.9899999999999999E-2</v>
      </c>
      <c r="H696" s="172">
        <v>0.45069999999999999</v>
      </c>
      <c r="I696" s="172">
        <v>4.0785</v>
      </c>
      <c r="J696" s="172">
        <v>7.3193999999999999</v>
      </c>
      <c r="K696" s="172">
        <v>10.8789</v>
      </c>
      <c r="L696" s="172">
        <v>-9.5018999999999991</v>
      </c>
      <c r="M696" s="172">
        <v>-4.8662000000000001</v>
      </c>
      <c r="N696" s="172">
        <v>5.0266999999999999</v>
      </c>
      <c r="O696" s="172">
        <v>-0.81269999999999998</v>
      </c>
      <c r="P696" s="172">
        <v>3.7307000000000001</v>
      </c>
      <c r="Q696" s="172">
        <v>10.790100000000001</v>
      </c>
      <c r="R696" s="172">
        <v>-5.6353999999999997</v>
      </c>
    </row>
    <row r="697" spans="1:18" x14ac:dyDescent="0.3">
      <c r="A697" s="168" t="s">
        <v>918</v>
      </c>
      <c r="B697" s="168" t="s">
        <v>925</v>
      </c>
      <c r="C697" s="168">
        <v>118278</v>
      </c>
      <c r="D697" s="171">
        <v>44041</v>
      </c>
      <c r="E697" s="172">
        <v>101.32</v>
      </c>
      <c r="F697" s="172">
        <v>-0.35410000000000003</v>
      </c>
      <c r="G697" s="172">
        <v>-0.55940000000000001</v>
      </c>
      <c r="H697" s="172">
        <v>-0.4128</v>
      </c>
      <c r="I697" s="172">
        <v>4.0140000000000002</v>
      </c>
      <c r="J697" s="172">
        <v>6.9679000000000002</v>
      </c>
      <c r="K697" s="172">
        <v>13.4602</v>
      </c>
      <c r="L697" s="172">
        <v>-7.2671000000000001</v>
      </c>
      <c r="M697" s="172">
        <v>-1.9699999999999999E-2</v>
      </c>
      <c r="N697" s="172">
        <v>7.6955999999999998</v>
      </c>
      <c r="O697" s="172">
        <v>3.4765000000000001</v>
      </c>
      <c r="P697" s="172">
        <v>9.6739999999999995</v>
      </c>
      <c r="Q697" s="172">
        <v>18.6478</v>
      </c>
      <c r="R697" s="172">
        <v>0.1132</v>
      </c>
    </row>
    <row r="698" spans="1:18" x14ac:dyDescent="0.3">
      <c r="A698" s="168" t="s">
        <v>918</v>
      </c>
      <c r="B698" s="168" t="s">
        <v>926</v>
      </c>
      <c r="C698" s="168">
        <v>102920</v>
      </c>
      <c r="D698" s="171">
        <v>44041</v>
      </c>
      <c r="E698" s="172">
        <v>93.55</v>
      </c>
      <c r="F698" s="172">
        <v>-0.36209999999999998</v>
      </c>
      <c r="G698" s="172">
        <v>-0.58450000000000002</v>
      </c>
      <c r="H698" s="172">
        <v>-0.43640000000000001</v>
      </c>
      <c r="I698" s="172">
        <v>3.9674999999999998</v>
      </c>
      <c r="J698" s="172">
        <v>6.8654000000000002</v>
      </c>
      <c r="K698" s="172">
        <v>13.1197</v>
      </c>
      <c r="L698" s="172">
        <v>-7.7961999999999998</v>
      </c>
      <c r="M698" s="172">
        <v>-0.91090000000000004</v>
      </c>
      <c r="N698" s="172">
        <v>6.4035000000000002</v>
      </c>
      <c r="O698" s="172">
        <v>2.23</v>
      </c>
      <c r="P698" s="172">
        <v>8.3878000000000004</v>
      </c>
      <c r="Q698" s="172">
        <v>15.6318</v>
      </c>
      <c r="R698" s="172">
        <v>-1.022</v>
      </c>
    </row>
    <row r="699" spans="1:18" x14ac:dyDescent="0.3">
      <c r="A699" s="168" t="s">
        <v>918</v>
      </c>
      <c r="B699" s="168" t="s">
        <v>927</v>
      </c>
      <c r="C699" s="168">
        <v>119218</v>
      </c>
      <c r="D699" s="171">
        <v>44041</v>
      </c>
      <c r="E699" s="172">
        <v>229.08099999999999</v>
      </c>
      <c r="F699" s="172">
        <v>1.18E-2</v>
      </c>
      <c r="G699" s="172">
        <v>-0.432</v>
      </c>
      <c r="H699" s="172">
        <v>-0.51329999999999998</v>
      </c>
      <c r="I699" s="172">
        <v>3.3795999999999999</v>
      </c>
      <c r="J699" s="172">
        <v>5.4520999999999997</v>
      </c>
      <c r="K699" s="172">
        <v>14.7827</v>
      </c>
      <c r="L699" s="172">
        <v>-10.5844</v>
      </c>
      <c r="M699" s="172">
        <v>-5.6025</v>
      </c>
      <c r="N699" s="172">
        <v>2.9220999999999999</v>
      </c>
      <c r="O699" s="172">
        <v>2.3062</v>
      </c>
      <c r="P699" s="172">
        <v>8.1868999999999996</v>
      </c>
      <c r="Q699" s="172">
        <v>13.0197</v>
      </c>
      <c r="R699" s="172">
        <v>0.31869999999999998</v>
      </c>
    </row>
    <row r="700" spans="1:18" x14ac:dyDescent="0.3">
      <c r="A700" s="168" t="s">
        <v>918</v>
      </c>
      <c r="B700" s="168" t="s">
        <v>928</v>
      </c>
      <c r="C700" s="168">
        <v>103819</v>
      </c>
      <c r="D700" s="171">
        <v>44041</v>
      </c>
      <c r="E700" s="172">
        <v>215.19399999999999</v>
      </c>
      <c r="F700" s="172">
        <v>9.2999999999999992E-3</v>
      </c>
      <c r="G700" s="172">
        <v>-0.44500000000000001</v>
      </c>
      <c r="H700" s="172">
        <v>-0.53159999999999996</v>
      </c>
      <c r="I700" s="172">
        <v>3.3403999999999998</v>
      </c>
      <c r="J700" s="172">
        <v>5.3673999999999999</v>
      </c>
      <c r="K700" s="172">
        <v>14.496600000000001</v>
      </c>
      <c r="L700" s="172">
        <v>-11.0099</v>
      </c>
      <c r="M700" s="172">
        <v>-6.2649999999999997</v>
      </c>
      <c r="N700" s="172">
        <v>1.9510000000000001</v>
      </c>
      <c r="O700" s="172">
        <v>1.2766</v>
      </c>
      <c r="P700" s="172">
        <v>7.1325000000000003</v>
      </c>
      <c r="Q700" s="172">
        <v>16.3933</v>
      </c>
      <c r="R700" s="172">
        <v>-0.65169999999999995</v>
      </c>
    </row>
    <row r="701" spans="1:18" x14ac:dyDescent="0.3">
      <c r="A701" s="168" t="s">
        <v>918</v>
      </c>
      <c r="B701" s="168" t="s">
        <v>929</v>
      </c>
      <c r="C701" s="168">
        <v>140175</v>
      </c>
      <c r="D701" s="171">
        <v>44041</v>
      </c>
      <c r="E701" s="172">
        <v>33.604999999999997</v>
      </c>
      <c r="F701" s="172">
        <v>-0.1545</v>
      </c>
      <c r="G701" s="172">
        <v>0.1072</v>
      </c>
      <c r="H701" s="172">
        <v>0.56259999999999999</v>
      </c>
      <c r="I701" s="172">
        <v>4.7569999999999997</v>
      </c>
      <c r="J701" s="172">
        <v>7.6669</v>
      </c>
      <c r="K701" s="172">
        <v>13.049200000000001</v>
      </c>
      <c r="L701" s="172">
        <v>-8.0724999999999998</v>
      </c>
      <c r="M701" s="172">
        <v>-3.6112000000000002</v>
      </c>
      <c r="N701" s="172">
        <v>3.7959999999999998</v>
      </c>
      <c r="O701" s="172">
        <v>4.6288999999999998</v>
      </c>
      <c r="P701" s="172">
        <v>7.085</v>
      </c>
      <c r="Q701" s="172">
        <v>11.9453</v>
      </c>
      <c r="R701" s="172">
        <v>0.14849999999999999</v>
      </c>
    </row>
    <row r="702" spans="1:18" x14ac:dyDescent="0.3">
      <c r="A702" s="168" t="s">
        <v>918</v>
      </c>
      <c r="B702" s="168" t="s">
        <v>930</v>
      </c>
      <c r="C702" s="168">
        <v>140172</v>
      </c>
      <c r="D702" s="171">
        <v>44041</v>
      </c>
      <c r="E702" s="172">
        <v>30.835999999999999</v>
      </c>
      <c r="F702" s="172">
        <v>-0.15870000000000001</v>
      </c>
      <c r="G702" s="172">
        <v>8.4400000000000003E-2</v>
      </c>
      <c r="H702" s="172">
        <v>0.53139999999999998</v>
      </c>
      <c r="I702" s="172">
        <v>4.6920999999999999</v>
      </c>
      <c r="J702" s="172">
        <v>7.5286999999999997</v>
      </c>
      <c r="K702" s="172">
        <v>12.6059</v>
      </c>
      <c r="L702" s="172">
        <v>-8.7988999999999997</v>
      </c>
      <c r="M702" s="172">
        <v>-4.7477999999999998</v>
      </c>
      <c r="N702" s="172">
        <v>2.1701999999999999</v>
      </c>
      <c r="O702" s="172">
        <v>3.2437999999999998</v>
      </c>
      <c r="P702" s="172">
        <v>5.9074999999999998</v>
      </c>
      <c r="Q702" s="172">
        <v>8.952</v>
      </c>
      <c r="R702" s="172">
        <v>-1.3557999999999999</v>
      </c>
    </row>
    <row r="703" spans="1:18" x14ac:dyDescent="0.3">
      <c r="A703" s="168" t="s">
        <v>918</v>
      </c>
      <c r="B703" s="168" t="s">
        <v>931</v>
      </c>
      <c r="C703" s="168">
        <v>135677</v>
      </c>
      <c r="D703" s="171">
        <v>44041</v>
      </c>
      <c r="E703" s="172">
        <v>14.965</v>
      </c>
      <c r="F703" s="172">
        <v>0.18010000000000001</v>
      </c>
      <c r="G703" s="172">
        <v>3.4799999999999998E-2</v>
      </c>
      <c r="H703" s="172">
        <v>4.9500000000000002E-2</v>
      </c>
      <c r="I703" s="172">
        <v>2.8677999999999999</v>
      </c>
      <c r="J703" s="172">
        <v>3.6738</v>
      </c>
      <c r="K703" s="172">
        <v>13.21</v>
      </c>
      <c r="L703" s="172">
        <v>-14.9339</v>
      </c>
      <c r="M703" s="172">
        <v>-9.6704000000000008</v>
      </c>
      <c r="N703" s="172">
        <v>-4.4752999999999998</v>
      </c>
      <c r="O703" s="172">
        <v>0.60919999999999996</v>
      </c>
      <c r="P703" s="172"/>
      <c r="Q703" s="172">
        <v>9.0632999999999999</v>
      </c>
      <c r="R703" s="172">
        <v>-2.4983</v>
      </c>
    </row>
    <row r="704" spans="1:18" x14ac:dyDescent="0.3">
      <c r="A704" s="168" t="s">
        <v>918</v>
      </c>
      <c r="B704" s="168" t="s">
        <v>932</v>
      </c>
      <c r="C704" s="168">
        <v>135678</v>
      </c>
      <c r="D704" s="171">
        <v>44041</v>
      </c>
      <c r="E704" s="172">
        <v>13.7936</v>
      </c>
      <c r="F704" s="172">
        <v>0.17499999999999999</v>
      </c>
      <c r="G704" s="172">
        <v>1.1599999999999999E-2</v>
      </c>
      <c r="H704" s="172">
        <v>1.7399999999999999E-2</v>
      </c>
      <c r="I704" s="172">
        <v>2.8014999999999999</v>
      </c>
      <c r="J704" s="172">
        <v>3.5206</v>
      </c>
      <c r="K704" s="172">
        <v>12.644</v>
      </c>
      <c r="L704" s="172">
        <v>-15.7684</v>
      </c>
      <c r="M704" s="172">
        <v>-10.8705</v>
      </c>
      <c r="N704" s="172">
        <v>-6.1634000000000002</v>
      </c>
      <c r="O704" s="172">
        <v>-1.0915999999999999</v>
      </c>
      <c r="P704" s="172"/>
      <c r="Q704" s="172">
        <v>7.1668000000000003</v>
      </c>
      <c r="R704" s="172">
        <v>-4.2727000000000004</v>
      </c>
    </row>
    <row r="705" spans="1:18" x14ac:dyDescent="0.3">
      <c r="A705" s="168" t="s">
        <v>918</v>
      </c>
      <c r="B705" s="168" t="s">
        <v>933</v>
      </c>
      <c r="C705" s="168">
        <v>102883</v>
      </c>
      <c r="D705" s="171">
        <v>44041</v>
      </c>
      <c r="E705" s="172">
        <v>67.347899999999996</v>
      </c>
      <c r="F705" s="172">
        <v>0.254</v>
      </c>
      <c r="G705" s="172">
        <v>-0.31409999999999999</v>
      </c>
      <c r="H705" s="172">
        <v>-0.92920000000000003</v>
      </c>
      <c r="I705" s="172">
        <v>3.3914</v>
      </c>
      <c r="J705" s="172">
        <v>5.3083999999999998</v>
      </c>
      <c r="K705" s="172">
        <v>15.4453</v>
      </c>
      <c r="L705" s="172">
        <v>-18.458500000000001</v>
      </c>
      <c r="M705" s="172">
        <v>-14.009</v>
      </c>
      <c r="N705" s="172">
        <v>-10.823700000000001</v>
      </c>
      <c r="O705" s="172">
        <v>-3.8694999999999999</v>
      </c>
      <c r="P705" s="172">
        <v>1.1889000000000001</v>
      </c>
      <c r="Q705" s="172">
        <v>13.1671</v>
      </c>
      <c r="R705" s="172">
        <v>-8.3020999999999994</v>
      </c>
    </row>
    <row r="706" spans="1:18" x14ac:dyDescent="0.3">
      <c r="A706" s="168" t="s">
        <v>918</v>
      </c>
      <c r="B706" s="168" t="s">
        <v>934</v>
      </c>
      <c r="C706" s="168">
        <v>118510</v>
      </c>
      <c r="D706" s="171">
        <v>44041</v>
      </c>
      <c r="E706" s="172">
        <v>71.2834</v>
      </c>
      <c r="F706" s="172">
        <v>0.25669999999999998</v>
      </c>
      <c r="G706" s="172">
        <v>-0.30030000000000001</v>
      </c>
      <c r="H706" s="172">
        <v>-0.91010000000000002</v>
      </c>
      <c r="I706" s="172">
        <v>3.4310999999999998</v>
      </c>
      <c r="J706" s="172">
        <v>5.3948999999999998</v>
      </c>
      <c r="K706" s="172">
        <v>15.7431</v>
      </c>
      <c r="L706" s="172">
        <v>-18.035699999999999</v>
      </c>
      <c r="M706" s="172">
        <v>-13.371700000000001</v>
      </c>
      <c r="N706" s="172">
        <v>-9.9984000000000002</v>
      </c>
      <c r="O706" s="172">
        <v>-3.0886999999999998</v>
      </c>
      <c r="P706" s="172">
        <v>2.0005000000000002</v>
      </c>
      <c r="Q706" s="172">
        <v>9.56</v>
      </c>
      <c r="R706" s="172">
        <v>-7.5568</v>
      </c>
    </row>
    <row r="707" spans="1:18" x14ac:dyDescent="0.3">
      <c r="A707" s="168" t="s">
        <v>918</v>
      </c>
      <c r="B707" s="168" t="s">
        <v>935</v>
      </c>
      <c r="C707" s="168">
        <v>130498</v>
      </c>
      <c r="D707" s="171">
        <v>44041</v>
      </c>
      <c r="E707" s="172">
        <v>103.61799999999999</v>
      </c>
      <c r="F707" s="172">
        <v>-3.2800000000000003E-2</v>
      </c>
      <c r="G707" s="172">
        <v>-0.42280000000000001</v>
      </c>
      <c r="H707" s="172">
        <v>0.1101</v>
      </c>
      <c r="I707" s="172">
        <v>4.4705000000000004</v>
      </c>
      <c r="J707" s="172">
        <v>5.4077999999999999</v>
      </c>
      <c r="K707" s="172">
        <v>13.6312</v>
      </c>
      <c r="L707" s="172">
        <v>-13.128299999999999</v>
      </c>
      <c r="M707" s="172">
        <v>-8.9105000000000008</v>
      </c>
      <c r="N707" s="172">
        <v>-5.601</v>
      </c>
      <c r="O707" s="172">
        <v>-1.2992999999999999</v>
      </c>
      <c r="P707" s="172">
        <v>2.5726</v>
      </c>
      <c r="Q707" s="172">
        <v>5.9377000000000004</v>
      </c>
      <c r="R707" s="172">
        <v>-4.2782999999999998</v>
      </c>
    </row>
    <row r="708" spans="1:18" x14ac:dyDescent="0.3">
      <c r="A708" s="168" t="s">
        <v>918</v>
      </c>
      <c r="B708" s="168" t="s">
        <v>936</v>
      </c>
      <c r="C708" s="168">
        <v>130496</v>
      </c>
      <c r="D708" s="171">
        <v>44041</v>
      </c>
      <c r="E708" s="172">
        <v>137.776799696034</v>
      </c>
      <c r="F708" s="172">
        <v>-3.4200000000000001E-2</v>
      </c>
      <c r="G708" s="172">
        <v>-0.42949999999999999</v>
      </c>
      <c r="H708" s="172">
        <v>0.1009</v>
      </c>
      <c r="I708" s="172">
        <v>4.4508000000000001</v>
      </c>
      <c r="J708" s="172">
        <v>5.3768000000000002</v>
      </c>
      <c r="K708" s="172">
        <v>13.5428</v>
      </c>
      <c r="L708" s="172">
        <v>-13.264200000000001</v>
      </c>
      <c r="M708" s="172">
        <v>-9.1082000000000001</v>
      </c>
      <c r="N708" s="172">
        <v>-5.8423999999999996</v>
      </c>
      <c r="O708" s="172">
        <v>-1.4658</v>
      </c>
      <c r="P708" s="172">
        <v>2.4176000000000002</v>
      </c>
      <c r="Q708" s="172">
        <v>10.421200000000001</v>
      </c>
      <c r="R708" s="172">
        <v>-4.4672000000000001</v>
      </c>
    </row>
    <row r="709" spans="1:18" x14ac:dyDescent="0.3">
      <c r="A709" s="168" t="s">
        <v>918</v>
      </c>
      <c r="B709" s="168" t="s">
        <v>937</v>
      </c>
      <c r="C709" s="168">
        <v>146772</v>
      </c>
      <c r="D709" s="171">
        <v>44041</v>
      </c>
      <c r="E709" s="172">
        <v>9.6318999999999999</v>
      </c>
      <c r="F709" s="172">
        <v>-0.1027</v>
      </c>
      <c r="G709" s="172">
        <v>-0.19170000000000001</v>
      </c>
      <c r="H709" s="172">
        <v>0.34689999999999999</v>
      </c>
      <c r="I709" s="172">
        <v>3.7037</v>
      </c>
      <c r="J709" s="172">
        <v>5.7602000000000002</v>
      </c>
      <c r="K709" s="172">
        <v>11.674200000000001</v>
      </c>
      <c r="L709" s="172">
        <v>-12.0045</v>
      </c>
      <c r="M709" s="172">
        <v>-5.8235000000000001</v>
      </c>
      <c r="N709" s="172">
        <v>0.98129999999999995</v>
      </c>
      <c r="O709" s="172"/>
      <c r="P709" s="172"/>
      <c r="Q709" s="172">
        <v>-2.7606000000000002</v>
      </c>
      <c r="R709" s="172"/>
    </row>
    <row r="710" spans="1:18" x14ac:dyDescent="0.3">
      <c r="A710" s="168" t="s">
        <v>918</v>
      </c>
      <c r="B710" s="168" t="s">
        <v>938</v>
      </c>
      <c r="C710" s="168">
        <v>146771</v>
      </c>
      <c r="D710" s="171">
        <v>44041</v>
      </c>
      <c r="E710" s="172">
        <v>9.4257000000000009</v>
      </c>
      <c r="F710" s="172">
        <v>-0.107</v>
      </c>
      <c r="G710" s="172">
        <v>-0.21490000000000001</v>
      </c>
      <c r="H710" s="172">
        <v>0.315</v>
      </c>
      <c r="I710" s="172">
        <v>3.6372</v>
      </c>
      <c r="J710" s="172">
        <v>5.6159999999999997</v>
      </c>
      <c r="K710" s="172">
        <v>11.2164</v>
      </c>
      <c r="L710" s="172">
        <v>-12.728199999999999</v>
      </c>
      <c r="M710" s="172">
        <v>-6.9718999999999998</v>
      </c>
      <c r="N710" s="172">
        <v>-0.66190000000000004</v>
      </c>
      <c r="O710" s="172"/>
      <c r="P710" s="172"/>
      <c r="Q710" s="172">
        <v>-4.3186999999999998</v>
      </c>
      <c r="R710" s="172"/>
    </row>
    <row r="711" spans="1:18" x14ac:dyDescent="0.3">
      <c r="A711" s="168" t="s">
        <v>918</v>
      </c>
      <c r="B711" s="168" t="s">
        <v>939</v>
      </c>
      <c r="C711" s="168">
        <v>100349</v>
      </c>
      <c r="D711" s="171">
        <v>44041</v>
      </c>
      <c r="E711" s="172">
        <v>292.64999999999998</v>
      </c>
      <c r="F711" s="172">
        <v>0.106</v>
      </c>
      <c r="G711" s="172">
        <v>-0.49980000000000002</v>
      </c>
      <c r="H711" s="172">
        <v>-0.29299999999999998</v>
      </c>
      <c r="I711" s="172">
        <v>3.2675999999999998</v>
      </c>
      <c r="J711" s="172">
        <v>5.3532000000000002</v>
      </c>
      <c r="K711" s="172">
        <v>13.9869</v>
      </c>
      <c r="L711" s="172">
        <v>-13.4069</v>
      </c>
      <c r="M711" s="172">
        <v>-9.9206000000000003</v>
      </c>
      <c r="N711" s="172">
        <v>-5.9184999999999999</v>
      </c>
      <c r="O711" s="172">
        <v>-1.6035999999999999</v>
      </c>
      <c r="P711" s="172">
        <v>4.6349</v>
      </c>
      <c r="Q711" s="172">
        <v>16.529800000000002</v>
      </c>
      <c r="R711" s="172">
        <v>-3.7443</v>
      </c>
    </row>
    <row r="712" spans="1:18" x14ac:dyDescent="0.3">
      <c r="A712" s="168" t="s">
        <v>918</v>
      </c>
      <c r="B712" s="168" t="s">
        <v>940</v>
      </c>
      <c r="C712" s="168">
        <v>120596</v>
      </c>
      <c r="D712" s="171">
        <v>44041</v>
      </c>
      <c r="E712" s="172">
        <v>313.60000000000002</v>
      </c>
      <c r="F712" s="172">
        <v>0.1053</v>
      </c>
      <c r="G712" s="172">
        <v>-0.48549999999999999</v>
      </c>
      <c r="H712" s="172">
        <v>-0.27350000000000002</v>
      </c>
      <c r="I712" s="172">
        <v>3.3073999999999999</v>
      </c>
      <c r="J712" s="172">
        <v>5.4401000000000002</v>
      </c>
      <c r="K712" s="172">
        <v>14.2066</v>
      </c>
      <c r="L712" s="172">
        <v>-13.091699999999999</v>
      </c>
      <c r="M712" s="172">
        <v>-9.4138999999999999</v>
      </c>
      <c r="N712" s="172">
        <v>-5.1966999999999999</v>
      </c>
      <c r="O712" s="172">
        <v>-0.63270000000000004</v>
      </c>
      <c r="P712" s="172">
        <v>5.6878000000000002</v>
      </c>
      <c r="Q712" s="172">
        <v>9.8108000000000004</v>
      </c>
      <c r="R712" s="172">
        <v>-2.9228999999999998</v>
      </c>
    </row>
    <row r="713" spans="1:18" x14ac:dyDescent="0.3">
      <c r="A713" s="168" t="s">
        <v>918</v>
      </c>
      <c r="B713" s="168" t="s">
        <v>941</v>
      </c>
      <c r="C713" s="168">
        <v>118419</v>
      </c>
      <c r="D713" s="171">
        <v>44041</v>
      </c>
      <c r="E713" s="172">
        <v>44.56</v>
      </c>
      <c r="F713" s="172">
        <v>-8.9700000000000002E-2</v>
      </c>
      <c r="G713" s="172">
        <v>0.22489999999999999</v>
      </c>
      <c r="H713" s="172">
        <v>0.31519999999999998</v>
      </c>
      <c r="I713" s="172">
        <v>4.4782999999999999</v>
      </c>
      <c r="J713" s="172">
        <v>6.1963999999999997</v>
      </c>
      <c r="K713" s="172">
        <v>15.112399999999999</v>
      </c>
      <c r="L713" s="172">
        <v>-13.5932</v>
      </c>
      <c r="M713" s="172">
        <v>-8.0479000000000003</v>
      </c>
      <c r="N713" s="172">
        <v>-3.7997000000000001</v>
      </c>
      <c r="O713" s="172">
        <v>-0.4204</v>
      </c>
      <c r="P713" s="172">
        <v>6.3894000000000002</v>
      </c>
      <c r="Q713" s="172">
        <v>9.2424999999999997</v>
      </c>
      <c r="R713" s="172">
        <v>-4.7164000000000001</v>
      </c>
    </row>
    <row r="714" spans="1:18" x14ac:dyDescent="0.3">
      <c r="A714" s="168" t="s">
        <v>918</v>
      </c>
      <c r="B714" s="168" t="s">
        <v>942</v>
      </c>
      <c r="C714" s="168">
        <v>108596</v>
      </c>
      <c r="D714" s="171">
        <v>44041</v>
      </c>
      <c r="E714" s="172">
        <v>40.549999999999997</v>
      </c>
      <c r="F714" s="172">
        <v>-7.3899999999999993E-2</v>
      </c>
      <c r="G714" s="172">
        <v>0.22239999999999999</v>
      </c>
      <c r="H714" s="172">
        <v>0.3216</v>
      </c>
      <c r="I714" s="172">
        <v>4.4295999999999998</v>
      </c>
      <c r="J714" s="172">
        <v>6.0963000000000003</v>
      </c>
      <c r="K714" s="172">
        <v>14.775</v>
      </c>
      <c r="L714" s="172">
        <v>-14.089</v>
      </c>
      <c r="M714" s="172">
        <v>-8.8559000000000001</v>
      </c>
      <c r="N714" s="172">
        <v>-4.9238</v>
      </c>
      <c r="O714" s="172">
        <v>-1.7490000000000001</v>
      </c>
      <c r="P714" s="172">
        <v>4.7977999999999996</v>
      </c>
      <c r="Q714" s="172">
        <v>9.7955000000000005</v>
      </c>
      <c r="R714" s="172">
        <v>-5.8619000000000003</v>
      </c>
    </row>
    <row r="715" spans="1:18" x14ac:dyDescent="0.3">
      <c r="A715" s="168" t="s">
        <v>918</v>
      </c>
      <c r="B715" s="168" t="s">
        <v>943</v>
      </c>
      <c r="C715" s="168">
        <v>106144</v>
      </c>
      <c r="D715" s="171">
        <v>44041</v>
      </c>
      <c r="E715" s="172">
        <v>33.25</v>
      </c>
      <c r="F715" s="172">
        <v>-0.47889999999999999</v>
      </c>
      <c r="G715" s="172">
        <v>-0.4491</v>
      </c>
      <c r="H715" s="172">
        <v>0.18079999999999999</v>
      </c>
      <c r="I715" s="172">
        <v>3.8089</v>
      </c>
      <c r="J715" s="172">
        <v>5.9930000000000003</v>
      </c>
      <c r="K715" s="172">
        <v>11.8399</v>
      </c>
      <c r="L715" s="172">
        <v>-10.690300000000001</v>
      </c>
      <c r="M715" s="172">
        <v>-7.4074</v>
      </c>
      <c r="N715" s="172">
        <v>2.4022000000000001</v>
      </c>
      <c r="O715" s="172">
        <v>3.6080999999999999</v>
      </c>
      <c r="P715" s="172">
        <v>6.6764000000000001</v>
      </c>
      <c r="Q715" s="172">
        <v>9.6975999999999996</v>
      </c>
      <c r="R715" s="172">
        <v>-1.0755999999999999</v>
      </c>
    </row>
    <row r="716" spans="1:18" x14ac:dyDescent="0.3">
      <c r="A716" s="168" t="s">
        <v>918</v>
      </c>
      <c r="B716" s="168" t="s">
        <v>944</v>
      </c>
      <c r="C716" s="168">
        <v>120357</v>
      </c>
      <c r="D716" s="171">
        <v>44041</v>
      </c>
      <c r="E716" s="172">
        <v>36.99</v>
      </c>
      <c r="F716" s="172">
        <v>-0.48430000000000001</v>
      </c>
      <c r="G716" s="172">
        <v>-0.40389999999999998</v>
      </c>
      <c r="H716" s="172">
        <v>0.2167</v>
      </c>
      <c r="I716" s="172">
        <v>3.8753000000000002</v>
      </c>
      <c r="J716" s="172">
        <v>6.1101999999999999</v>
      </c>
      <c r="K716" s="172">
        <v>12.1929</v>
      </c>
      <c r="L716" s="172">
        <v>-10.1966</v>
      </c>
      <c r="M716" s="172">
        <v>-6.6616</v>
      </c>
      <c r="N716" s="172">
        <v>3.5264000000000002</v>
      </c>
      <c r="O716" s="172">
        <v>4.9725000000000001</v>
      </c>
      <c r="P716" s="172">
        <v>8.2974999999999994</v>
      </c>
      <c r="Q716" s="172">
        <v>13.9389</v>
      </c>
      <c r="R716" s="172">
        <v>8.09E-2</v>
      </c>
    </row>
    <row r="717" spans="1:18" x14ac:dyDescent="0.3">
      <c r="A717" s="168" t="s">
        <v>918</v>
      </c>
      <c r="B717" s="168" t="s">
        <v>945</v>
      </c>
      <c r="C717" s="168">
        <v>103234</v>
      </c>
      <c r="D717" s="171">
        <v>44041</v>
      </c>
      <c r="E717" s="172">
        <v>120.786</v>
      </c>
      <c r="F717" s="172">
        <v>-0.1273</v>
      </c>
      <c r="G717" s="172">
        <v>-2.6499999999999999E-2</v>
      </c>
      <c r="H717" s="172">
        <v>-8.77E-2</v>
      </c>
      <c r="I717" s="172">
        <v>3.4365999999999999</v>
      </c>
      <c r="J717" s="172">
        <v>5.883</v>
      </c>
      <c r="K717" s="172">
        <v>14.504300000000001</v>
      </c>
      <c r="L717" s="172">
        <v>-10.158899999999999</v>
      </c>
      <c r="M717" s="172">
        <v>-1.0931999999999999</v>
      </c>
      <c r="N717" s="172">
        <v>4.7934999999999999</v>
      </c>
      <c r="O717" s="172">
        <v>2.6888000000000001</v>
      </c>
      <c r="P717" s="172">
        <v>7.3010000000000002</v>
      </c>
      <c r="Q717" s="172">
        <v>16.968499999999999</v>
      </c>
      <c r="R717" s="172">
        <v>1.3649</v>
      </c>
    </row>
    <row r="718" spans="1:18" x14ac:dyDescent="0.3">
      <c r="A718" s="168" t="s">
        <v>918</v>
      </c>
      <c r="B718" s="168" t="s">
        <v>946</v>
      </c>
      <c r="C718" s="168">
        <v>120158</v>
      </c>
      <c r="D718" s="171">
        <v>44041</v>
      </c>
      <c r="E718" s="172">
        <v>130.87200000000001</v>
      </c>
      <c r="F718" s="172">
        <v>-0.12520000000000001</v>
      </c>
      <c r="G718" s="172">
        <v>-1.0699999999999999E-2</v>
      </c>
      <c r="H718" s="172">
        <v>-6.5699999999999995E-2</v>
      </c>
      <c r="I718" s="172">
        <v>3.4830999999999999</v>
      </c>
      <c r="J718" s="172">
        <v>5.9855</v>
      </c>
      <c r="K718" s="172">
        <v>14.8383</v>
      </c>
      <c r="L718" s="172">
        <v>-9.6274999999999995</v>
      </c>
      <c r="M718" s="172">
        <v>-0.26519999999999999</v>
      </c>
      <c r="N718" s="172">
        <v>5.9332000000000003</v>
      </c>
      <c r="O718" s="172">
        <v>3.8929999999999998</v>
      </c>
      <c r="P718" s="172">
        <v>8.6410999999999998</v>
      </c>
      <c r="Q718" s="172">
        <v>13.313499999999999</v>
      </c>
      <c r="R718" s="172">
        <v>2.4552</v>
      </c>
    </row>
    <row r="719" spans="1:18" x14ac:dyDescent="0.3">
      <c r="A719" s="168" t="s">
        <v>918</v>
      </c>
      <c r="B719" s="168" t="s">
        <v>947</v>
      </c>
      <c r="C719" s="168">
        <v>119397</v>
      </c>
      <c r="D719" s="171">
        <v>44041</v>
      </c>
      <c r="E719" s="172">
        <v>47.518999999999998</v>
      </c>
      <c r="F719" s="172">
        <v>-0.36480000000000001</v>
      </c>
      <c r="G719" s="172">
        <v>0.37390000000000001</v>
      </c>
      <c r="H719" s="172">
        <v>1.4431</v>
      </c>
      <c r="I719" s="172">
        <v>4.1193</v>
      </c>
      <c r="J719" s="172">
        <v>6.6811999999999996</v>
      </c>
      <c r="K719" s="172">
        <v>12.4231</v>
      </c>
      <c r="L719" s="172">
        <v>-10.382099999999999</v>
      </c>
      <c r="M719" s="172">
        <v>-4.7504999999999997</v>
      </c>
      <c r="N719" s="172">
        <v>1.6819</v>
      </c>
      <c r="O719" s="172">
        <v>-0.39800000000000002</v>
      </c>
      <c r="P719" s="172">
        <v>5.0843999999999996</v>
      </c>
      <c r="Q719" s="172">
        <v>11.008800000000001</v>
      </c>
      <c r="R719" s="172">
        <v>-2.9853000000000001</v>
      </c>
    </row>
    <row r="720" spans="1:18" x14ac:dyDescent="0.3">
      <c r="A720" s="168" t="s">
        <v>918</v>
      </c>
      <c r="B720" s="168" t="s">
        <v>948</v>
      </c>
      <c r="C720" s="168">
        <v>118049</v>
      </c>
      <c r="D720" s="171">
        <v>44041</v>
      </c>
      <c r="E720" s="172">
        <v>44.89</v>
      </c>
      <c r="F720" s="172">
        <v>-0.36620000000000003</v>
      </c>
      <c r="G720" s="172">
        <v>0.3644</v>
      </c>
      <c r="H720" s="172">
        <v>1.4279999999999999</v>
      </c>
      <c r="I720" s="172">
        <v>4.0854999999999997</v>
      </c>
      <c r="J720" s="172">
        <v>6.6043000000000003</v>
      </c>
      <c r="K720" s="172">
        <v>12.1717</v>
      </c>
      <c r="L720" s="172">
        <v>-10.7501</v>
      </c>
      <c r="M720" s="172">
        <v>-5.3333000000000004</v>
      </c>
      <c r="N720" s="172">
        <v>0.83340000000000003</v>
      </c>
      <c r="O720" s="172">
        <v>-1.2242</v>
      </c>
      <c r="P720" s="172">
        <v>4.2497999999999996</v>
      </c>
      <c r="Q720" s="172">
        <v>11.156499999999999</v>
      </c>
      <c r="R720" s="172">
        <v>-3.7921999999999998</v>
      </c>
    </row>
    <row r="721" spans="1:18" x14ac:dyDescent="0.3">
      <c r="A721" s="168" t="s">
        <v>918</v>
      </c>
      <c r="B721" s="168" t="s">
        <v>949</v>
      </c>
      <c r="C721" s="168">
        <v>133710</v>
      </c>
      <c r="D721" s="171">
        <v>44041</v>
      </c>
      <c r="E721" s="172">
        <v>15.4894</v>
      </c>
      <c r="F721" s="172">
        <v>0.19789999999999999</v>
      </c>
      <c r="G721" s="172">
        <v>-8.7099999999999997E-2</v>
      </c>
      <c r="H721" s="172">
        <v>0.2641</v>
      </c>
      <c r="I721" s="172">
        <v>3.3247</v>
      </c>
      <c r="J721" s="172">
        <v>4.8551000000000002</v>
      </c>
      <c r="K721" s="172">
        <v>11.4794</v>
      </c>
      <c r="L721" s="172">
        <v>-12.2911</v>
      </c>
      <c r="M721" s="172">
        <v>-6.2419000000000002</v>
      </c>
      <c r="N721" s="172">
        <v>2.4342999999999999</v>
      </c>
      <c r="O721" s="172">
        <v>2.9171999999999998</v>
      </c>
      <c r="P721" s="172">
        <v>8.4312000000000005</v>
      </c>
      <c r="Q721" s="172">
        <v>8.3962000000000003</v>
      </c>
      <c r="R721" s="172">
        <v>-3.5700000000000003E-2</v>
      </c>
    </row>
    <row r="722" spans="1:18" x14ac:dyDescent="0.3">
      <c r="A722" s="168" t="s">
        <v>918</v>
      </c>
      <c r="B722" s="168" t="s">
        <v>950</v>
      </c>
      <c r="C722" s="168">
        <v>133711</v>
      </c>
      <c r="D722" s="171">
        <v>44041</v>
      </c>
      <c r="E722" s="172">
        <v>14.443899999999999</v>
      </c>
      <c r="F722" s="172">
        <v>0.19420000000000001</v>
      </c>
      <c r="G722" s="172">
        <v>-0.1079</v>
      </c>
      <c r="H722" s="172">
        <v>0.2346</v>
      </c>
      <c r="I722" s="172">
        <v>3.2644000000000002</v>
      </c>
      <c r="J722" s="172">
        <v>4.7206000000000001</v>
      </c>
      <c r="K722" s="172">
        <v>10.99</v>
      </c>
      <c r="L722" s="172">
        <v>-13.091699999999999</v>
      </c>
      <c r="M722" s="172">
        <v>-7.4156000000000004</v>
      </c>
      <c r="N722" s="172">
        <v>0.89339999999999997</v>
      </c>
      <c r="O722" s="172">
        <v>1.3472</v>
      </c>
      <c r="P722" s="172">
        <v>6.9564000000000004</v>
      </c>
      <c r="Q722" s="172">
        <v>7.0094000000000003</v>
      </c>
      <c r="R722" s="172">
        <v>-1.3695999999999999</v>
      </c>
    </row>
    <row r="723" spans="1:18" x14ac:dyDescent="0.3">
      <c r="A723" s="168" t="s">
        <v>918</v>
      </c>
      <c r="B723" s="168" t="s">
        <v>951</v>
      </c>
      <c r="C723" s="168">
        <v>147840</v>
      </c>
      <c r="D723" s="171">
        <v>44041</v>
      </c>
      <c r="E723" s="172">
        <v>9.5594000000000001</v>
      </c>
      <c r="F723" s="172">
        <v>0.11210000000000001</v>
      </c>
      <c r="G723" s="172">
        <v>0.60089999999999999</v>
      </c>
      <c r="H723" s="172">
        <v>1.008</v>
      </c>
      <c r="I723" s="172">
        <v>4.6367000000000003</v>
      </c>
      <c r="J723" s="172">
        <v>5.6824000000000003</v>
      </c>
      <c r="K723" s="172">
        <v>14.140700000000001</v>
      </c>
      <c r="L723" s="172">
        <v>-5.5311000000000003</v>
      </c>
      <c r="M723" s="172"/>
      <c r="N723" s="172"/>
      <c r="O723" s="172"/>
      <c r="P723" s="172"/>
      <c r="Q723" s="172">
        <v>-4.4059999999999997</v>
      </c>
      <c r="R723" s="172"/>
    </row>
    <row r="724" spans="1:18" x14ac:dyDescent="0.3">
      <c r="A724" s="168" t="s">
        <v>918</v>
      </c>
      <c r="B724" s="168" t="s">
        <v>952</v>
      </c>
      <c r="C724" s="168">
        <v>147843</v>
      </c>
      <c r="D724" s="171">
        <v>44041</v>
      </c>
      <c r="E724" s="172">
        <v>9.4628999999999994</v>
      </c>
      <c r="F724" s="172">
        <v>0.10580000000000001</v>
      </c>
      <c r="G724" s="172">
        <v>0.57499999999999996</v>
      </c>
      <c r="H724" s="172">
        <v>0.97099999999999997</v>
      </c>
      <c r="I724" s="172">
        <v>4.5613000000000001</v>
      </c>
      <c r="J724" s="172">
        <v>5.5172999999999996</v>
      </c>
      <c r="K724" s="172">
        <v>13.605700000000001</v>
      </c>
      <c r="L724" s="172">
        <v>-6.3330000000000002</v>
      </c>
      <c r="M724" s="172"/>
      <c r="N724" s="172"/>
      <c r="O724" s="172"/>
      <c r="P724" s="172"/>
      <c r="Q724" s="172">
        <v>-5.3710000000000004</v>
      </c>
      <c r="R724" s="172"/>
    </row>
    <row r="725" spans="1:18" x14ac:dyDescent="0.3">
      <c r="A725" s="168" t="s">
        <v>918</v>
      </c>
      <c r="B725" s="168" t="s">
        <v>953</v>
      </c>
      <c r="C725" s="168">
        <v>118834</v>
      </c>
      <c r="D725" s="171">
        <v>44041</v>
      </c>
      <c r="E725" s="172">
        <v>58.927999999999997</v>
      </c>
      <c r="F725" s="172">
        <v>-1.0200000000000001E-2</v>
      </c>
      <c r="G725" s="172">
        <v>-0.36859999999999998</v>
      </c>
      <c r="H725" s="172">
        <v>-0.1017</v>
      </c>
      <c r="I725" s="172">
        <v>4.0229999999999997</v>
      </c>
      <c r="J725" s="172">
        <v>6.7013999999999996</v>
      </c>
      <c r="K725" s="172">
        <v>15.107200000000001</v>
      </c>
      <c r="L725" s="172">
        <v>-6.3818000000000001</v>
      </c>
      <c r="M725" s="172">
        <v>0.11890000000000001</v>
      </c>
      <c r="N725" s="172">
        <v>7.5347999999999997</v>
      </c>
      <c r="O725" s="172">
        <v>6.1238999999999999</v>
      </c>
      <c r="P725" s="172">
        <v>12.888999999999999</v>
      </c>
      <c r="Q725" s="172">
        <v>20.8611</v>
      </c>
      <c r="R725" s="172">
        <v>6.2694999999999999</v>
      </c>
    </row>
    <row r="726" spans="1:18" x14ac:dyDescent="0.3">
      <c r="A726" s="168" t="s">
        <v>918</v>
      </c>
      <c r="B726" s="168" t="s">
        <v>954</v>
      </c>
      <c r="C726" s="168">
        <v>112932</v>
      </c>
      <c r="D726" s="171">
        <v>44041</v>
      </c>
      <c r="E726" s="172">
        <v>54.970999999999997</v>
      </c>
      <c r="F726" s="172">
        <v>-1.09E-2</v>
      </c>
      <c r="G726" s="172">
        <v>-0.38059999999999999</v>
      </c>
      <c r="H726" s="172">
        <v>-0.11990000000000001</v>
      </c>
      <c r="I726" s="172">
        <v>3.9777999999999998</v>
      </c>
      <c r="J726" s="172">
        <v>6.6052999999999997</v>
      </c>
      <c r="K726" s="172">
        <v>14.798</v>
      </c>
      <c r="L726" s="172">
        <v>-6.8224999999999998</v>
      </c>
      <c r="M726" s="172">
        <v>-0.62009999999999998</v>
      </c>
      <c r="N726" s="172">
        <v>6.4627999999999997</v>
      </c>
      <c r="O726" s="172">
        <v>5.1959999999999997</v>
      </c>
      <c r="P726" s="172">
        <v>11.9245</v>
      </c>
      <c r="Q726" s="172">
        <v>18.454000000000001</v>
      </c>
      <c r="R726" s="172">
        <v>5.2286999999999999</v>
      </c>
    </row>
    <row r="727" spans="1:18" x14ac:dyDescent="0.3">
      <c r="A727" s="168" t="s">
        <v>918</v>
      </c>
      <c r="B727" s="168" t="s">
        <v>955</v>
      </c>
      <c r="C727" s="168">
        <v>147704</v>
      </c>
      <c r="D727" s="171">
        <v>44041</v>
      </c>
      <c r="E727" s="172">
        <v>9.5853999999999999</v>
      </c>
      <c r="F727" s="172">
        <v>-0.27979999999999999</v>
      </c>
      <c r="G727" s="172">
        <v>-0.68589999999999995</v>
      </c>
      <c r="H727" s="172">
        <v>-1.4527000000000001</v>
      </c>
      <c r="I727" s="172">
        <v>2.3731</v>
      </c>
      <c r="J727" s="172">
        <v>3.9868000000000001</v>
      </c>
      <c r="K727" s="172">
        <v>10.7422</v>
      </c>
      <c r="L727" s="172">
        <v>-13.6435</v>
      </c>
      <c r="M727" s="172">
        <v>-8.1329999999999991</v>
      </c>
      <c r="N727" s="172"/>
      <c r="O727" s="172"/>
      <c r="P727" s="172"/>
      <c r="Q727" s="172">
        <v>-4.1459999999999999</v>
      </c>
      <c r="R727" s="172"/>
    </row>
    <row r="728" spans="1:18" x14ac:dyDescent="0.3">
      <c r="A728" s="168" t="s">
        <v>918</v>
      </c>
      <c r="B728" s="168" t="s">
        <v>956</v>
      </c>
      <c r="C728" s="168">
        <v>147701</v>
      </c>
      <c r="D728" s="171">
        <v>44041</v>
      </c>
      <c r="E728" s="172">
        <v>9.4545999999999992</v>
      </c>
      <c r="F728" s="172">
        <v>-0.2848</v>
      </c>
      <c r="G728" s="172">
        <v>-0.71099999999999997</v>
      </c>
      <c r="H728" s="172">
        <v>-1.4869000000000001</v>
      </c>
      <c r="I728" s="172">
        <v>2.3003999999999998</v>
      </c>
      <c r="J728" s="172">
        <v>3.8294000000000001</v>
      </c>
      <c r="K728" s="172">
        <v>10.2384</v>
      </c>
      <c r="L728" s="172">
        <v>-14.4055</v>
      </c>
      <c r="M728" s="172">
        <v>-9.3318999999999992</v>
      </c>
      <c r="N728" s="172"/>
      <c r="O728" s="172"/>
      <c r="P728" s="172"/>
      <c r="Q728" s="172">
        <v>-5.4539999999999997</v>
      </c>
      <c r="R728" s="172"/>
    </row>
    <row r="729" spans="1:18" x14ac:dyDescent="0.3">
      <c r="A729" s="168" t="s">
        <v>918</v>
      </c>
      <c r="B729" s="168" t="s">
        <v>957</v>
      </c>
      <c r="C729" s="168">
        <v>100380</v>
      </c>
      <c r="D729" s="171">
        <v>44041</v>
      </c>
      <c r="E729" s="172">
        <v>480.25049999999999</v>
      </c>
      <c r="F729" s="172">
        <v>-4.9799999999999997E-2</v>
      </c>
      <c r="G729" s="172">
        <v>-0.19259999999999999</v>
      </c>
      <c r="H729" s="172">
        <v>0.15959999999999999</v>
      </c>
      <c r="I729" s="172">
        <v>4.2083000000000004</v>
      </c>
      <c r="J729" s="172">
        <v>6.9972000000000003</v>
      </c>
      <c r="K729" s="172">
        <v>15.346500000000001</v>
      </c>
      <c r="L729" s="172">
        <v>-13.0672</v>
      </c>
      <c r="M729" s="172">
        <v>-8.8902000000000001</v>
      </c>
      <c r="N729" s="172">
        <v>-3.4918999999999998</v>
      </c>
      <c r="O729" s="172">
        <v>-4.5644999999999998</v>
      </c>
      <c r="P729" s="172">
        <v>1.5208999999999999</v>
      </c>
      <c r="Q729" s="172">
        <v>16.878299999999999</v>
      </c>
      <c r="R729" s="172">
        <v>-4.3083999999999998</v>
      </c>
    </row>
    <row r="730" spans="1:18" x14ac:dyDescent="0.3">
      <c r="A730" s="168" t="s">
        <v>918</v>
      </c>
      <c r="B730" s="168" t="s">
        <v>958</v>
      </c>
      <c r="C730" s="168">
        <v>118678</v>
      </c>
      <c r="D730" s="171">
        <v>44041</v>
      </c>
      <c r="E730" s="172">
        <v>503.375</v>
      </c>
      <c r="F730" s="172">
        <v>-4.8599999999999997E-2</v>
      </c>
      <c r="G730" s="172">
        <v>-0.18659999999999999</v>
      </c>
      <c r="H730" s="172">
        <v>0.16850000000000001</v>
      </c>
      <c r="I730" s="172">
        <v>4.2264999999999997</v>
      </c>
      <c r="J730" s="172">
        <v>7.0368000000000004</v>
      </c>
      <c r="K730" s="172">
        <v>15.475300000000001</v>
      </c>
      <c r="L730" s="172">
        <v>-12.8431</v>
      </c>
      <c r="M730" s="172">
        <v>-8.5295000000000005</v>
      </c>
      <c r="N730" s="172">
        <v>-2.9771000000000001</v>
      </c>
      <c r="O730" s="172">
        <v>-3.9942000000000002</v>
      </c>
      <c r="P730" s="172">
        <v>2.1591999999999998</v>
      </c>
      <c r="Q730" s="172">
        <v>8.4609000000000005</v>
      </c>
      <c r="R730" s="172">
        <v>-3.7892999999999999</v>
      </c>
    </row>
    <row r="731" spans="1:18" x14ac:dyDescent="0.3">
      <c r="A731" s="168" t="s">
        <v>918</v>
      </c>
      <c r="B731" s="168" t="s">
        <v>959</v>
      </c>
      <c r="C731" s="168">
        <v>111381</v>
      </c>
      <c r="D731" s="171">
        <v>44041</v>
      </c>
      <c r="E731" s="172">
        <v>101.85</v>
      </c>
      <c r="F731" s="172">
        <v>-0.35220000000000001</v>
      </c>
      <c r="G731" s="172">
        <v>-0.4788</v>
      </c>
      <c r="H731" s="172">
        <v>-4.9099999999999998E-2</v>
      </c>
      <c r="I731" s="172">
        <v>4.0453999999999999</v>
      </c>
      <c r="J731" s="172">
        <v>6.2930000000000001</v>
      </c>
      <c r="K731" s="172">
        <v>12.021599999999999</v>
      </c>
      <c r="L731" s="172">
        <v>-10.3117</v>
      </c>
      <c r="M731" s="172">
        <v>-3.3773</v>
      </c>
      <c r="N731" s="172">
        <v>5.2713000000000001</v>
      </c>
      <c r="O731" s="172">
        <v>0.78979999999999995</v>
      </c>
      <c r="P731" s="172">
        <v>7.6113</v>
      </c>
      <c r="Q731" s="172">
        <v>21.904499999999999</v>
      </c>
      <c r="R731" s="172">
        <v>-3.1715</v>
      </c>
    </row>
    <row r="732" spans="1:18" x14ac:dyDescent="0.3">
      <c r="A732" s="168" t="s">
        <v>918</v>
      </c>
      <c r="B732" s="168" t="s">
        <v>960</v>
      </c>
      <c r="C732" s="168">
        <v>119441</v>
      </c>
      <c r="D732" s="171">
        <v>44041</v>
      </c>
      <c r="E732" s="172">
        <v>109.48</v>
      </c>
      <c r="F732" s="172">
        <v>-0.34589999999999999</v>
      </c>
      <c r="G732" s="172">
        <v>-0.4637</v>
      </c>
      <c r="H732" s="172">
        <v>-2.7400000000000001E-2</v>
      </c>
      <c r="I732" s="172">
        <v>4.0782999999999996</v>
      </c>
      <c r="J732" s="172">
        <v>6.3841999999999999</v>
      </c>
      <c r="K732" s="172">
        <v>12.333299999999999</v>
      </c>
      <c r="L732" s="172">
        <v>-9.8114000000000008</v>
      </c>
      <c r="M732" s="172">
        <v>-2.5632000000000001</v>
      </c>
      <c r="N732" s="172">
        <v>6.4462999999999999</v>
      </c>
      <c r="O732" s="172">
        <v>1.9520999999999999</v>
      </c>
      <c r="P732" s="172">
        <v>8.7781000000000002</v>
      </c>
      <c r="Q732" s="172">
        <v>16.586099999999998</v>
      </c>
      <c r="R732" s="172">
        <v>-2.0756000000000001</v>
      </c>
    </row>
    <row r="733" spans="1:18" x14ac:dyDescent="0.3">
      <c r="A733" s="168" t="s">
        <v>918</v>
      </c>
      <c r="B733" s="168" t="s">
        <v>961</v>
      </c>
      <c r="C733" s="168">
        <v>104513</v>
      </c>
      <c r="D733" s="171">
        <v>44041</v>
      </c>
      <c r="E733" s="172">
        <v>39.580300000000001</v>
      </c>
      <c r="F733" s="172">
        <v>0.93200000000000005</v>
      </c>
      <c r="G733" s="172">
        <v>0.24030000000000001</v>
      </c>
      <c r="H733" s="172">
        <v>-5.2999999999999999E-2</v>
      </c>
      <c r="I733" s="172">
        <v>0.77890000000000004</v>
      </c>
      <c r="J733" s="172">
        <v>2.9016999999999999</v>
      </c>
      <c r="K733" s="172">
        <v>12.7805</v>
      </c>
      <c r="L733" s="172">
        <v>0.59060000000000001</v>
      </c>
      <c r="M733" s="172">
        <v>3.9996999999999998</v>
      </c>
      <c r="N733" s="172">
        <v>14.840999999999999</v>
      </c>
      <c r="O733" s="172">
        <v>2.4434999999999998</v>
      </c>
      <c r="P733" s="172">
        <v>8.6067999999999998</v>
      </c>
      <c r="Q733" s="172">
        <v>10.6114</v>
      </c>
      <c r="R733" s="172">
        <v>3.2117</v>
      </c>
    </row>
    <row r="734" spans="1:18" x14ac:dyDescent="0.3">
      <c r="A734" s="168" t="s">
        <v>918</v>
      </c>
      <c r="B734" s="168" t="s">
        <v>962</v>
      </c>
      <c r="C734" s="168">
        <v>120826</v>
      </c>
      <c r="D734" s="171">
        <v>44041</v>
      </c>
      <c r="E734" s="172">
        <v>40.332599999999999</v>
      </c>
      <c r="F734" s="172">
        <v>0.93220000000000003</v>
      </c>
      <c r="G734" s="172">
        <v>0.24210000000000001</v>
      </c>
      <c r="H734" s="172">
        <v>-5.1299999999999998E-2</v>
      </c>
      <c r="I734" s="172">
        <v>0.78259999999999996</v>
      </c>
      <c r="J734" s="172">
        <v>2.9102999999999999</v>
      </c>
      <c r="K734" s="172">
        <v>12.812200000000001</v>
      </c>
      <c r="L734" s="172">
        <v>0.62470000000000003</v>
      </c>
      <c r="M734" s="172">
        <v>4.0621</v>
      </c>
      <c r="N734" s="172">
        <v>14.941700000000001</v>
      </c>
      <c r="O734" s="172">
        <v>2.7570999999999999</v>
      </c>
      <c r="P734" s="172">
        <v>8.7886000000000006</v>
      </c>
      <c r="Q734" s="172">
        <v>14.4537</v>
      </c>
      <c r="R734" s="172">
        <v>3.5390999999999999</v>
      </c>
    </row>
    <row r="735" spans="1:18" x14ac:dyDescent="0.3">
      <c r="A735" s="168" t="s">
        <v>918</v>
      </c>
      <c r="B735" s="168" t="s">
        <v>963</v>
      </c>
      <c r="C735" s="168">
        <v>119720</v>
      </c>
      <c r="D735" s="171">
        <v>44041</v>
      </c>
      <c r="E735" s="172">
        <v>135.17539037921</v>
      </c>
      <c r="F735" s="172">
        <v>-0.10150000000000001</v>
      </c>
      <c r="G735" s="172">
        <v>-0.7016</v>
      </c>
      <c r="H735" s="172">
        <v>-0.50880000000000003</v>
      </c>
      <c r="I735" s="172">
        <v>3.1385000000000001</v>
      </c>
      <c r="J735" s="172">
        <v>4.5472999999999999</v>
      </c>
      <c r="K735" s="172">
        <v>12.671799999999999</v>
      </c>
      <c r="L735" s="172">
        <v>-13.8149</v>
      </c>
      <c r="M735" s="172">
        <v>-7.1280000000000001</v>
      </c>
      <c r="N735" s="172">
        <v>-2.9003000000000001</v>
      </c>
      <c r="O735" s="172">
        <v>1.7624</v>
      </c>
      <c r="P735" s="172">
        <v>5.5987</v>
      </c>
      <c r="Q735" s="172">
        <v>12.315799999999999</v>
      </c>
      <c r="R735" s="172">
        <v>-1.1294</v>
      </c>
    </row>
    <row r="736" spans="1:18" x14ac:dyDescent="0.3">
      <c r="A736" s="168" t="s">
        <v>918</v>
      </c>
      <c r="B736" s="168" t="s">
        <v>964</v>
      </c>
      <c r="C736" s="168">
        <v>101530</v>
      </c>
      <c r="D736" s="171">
        <v>44041</v>
      </c>
      <c r="E736" s="172">
        <v>307.86083571609902</v>
      </c>
      <c r="F736" s="172">
        <v>-0.10390000000000001</v>
      </c>
      <c r="G736" s="172">
        <v>-0.71130000000000004</v>
      </c>
      <c r="H736" s="172">
        <v>-0.52259999999999995</v>
      </c>
      <c r="I736" s="172">
        <v>3.1093000000000002</v>
      </c>
      <c r="J736" s="172">
        <v>4.4884000000000004</v>
      </c>
      <c r="K736" s="172">
        <v>12.466699999999999</v>
      </c>
      <c r="L736" s="172">
        <v>-14.1188</v>
      </c>
      <c r="M736" s="172">
        <v>-7.6226000000000003</v>
      </c>
      <c r="N736" s="172">
        <v>-3.5764999999999998</v>
      </c>
      <c r="O736" s="172">
        <v>1.0366</v>
      </c>
      <c r="P736" s="172">
        <v>4.9363000000000001</v>
      </c>
      <c r="Q736" s="172">
        <v>13.3064</v>
      </c>
      <c r="R736" s="172">
        <v>-1.7859</v>
      </c>
    </row>
    <row r="737" spans="1:18" x14ac:dyDescent="0.3">
      <c r="A737" s="168" t="s">
        <v>918</v>
      </c>
      <c r="B737" s="168" t="s">
        <v>965</v>
      </c>
      <c r="C737" s="168">
        <v>105001</v>
      </c>
      <c r="D737" s="171">
        <v>44041</v>
      </c>
      <c r="E737" s="172">
        <v>32.189500000000002</v>
      </c>
      <c r="F737" s="172">
        <v>-0.16350000000000001</v>
      </c>
      <c r="G737" s="172">
        <v>9.4200000000000006E-2</v>
      </c>
      <c r="H737" s="172">
        <v>0.37319999999999998</v>
      </c>
      <c r="I737" s="172">
        <v>4.1718000000000002</v>
      </c>
      <c r="J737" s="172">
        <v>6.1974</v>
      </c>
      <c r="K737" s="172">
        <v>14.7948</v>
      </c>
      <c r="L737" s="172">
        <v>-15.052899999999999</v>
      </c>
      <c r="M737" s="172">
        <v>-11.944900000000001</v>
      </c>
      <c r="N737" s="172">
        <v>-2.3637000000000001</v>
      </c>
      <c r="O737" s="172">
        <v>2.1745999999999999</v>
      </c>
      <c r="P737" s="172">
        <v>6.6717000000000004</v>
      </c>
      <c r="Q737" s="172">
        <v>9.0967000000000002</v>
      </c>
      <c r="R737" s="172">
        <v>-2.6701000000000001</v>
      </c>
    </row>
    <row r="738" spans="1:18" x14ac:dyDescent="0.3">
      <c r="A738" s="168" t="s">
        <v>918</v>
      </c>
      <c r="B738" s="168" t="s">
        <v>966</v>
      </c>
      <c r="C738" s="168">
        <v>119566</v>
      </c>
      <c r="D738" s="171">
        <v>44041</v>
      </c>
      <c r="E738" s="172">
        <v>34.183599999999998</v>
      </c>
      <c r="F738" s="172">
        <v>-0.1595</v>
      </c>
      <c r="G738" s="172">
        <v>0.1133</v>
      </c>
      <c r="H738" s="172">
        <v>0.4</v>
      </c>
      <c r="I738" s="172">
        <v>4.2278000000000002</v>
      </c>
      <c r="J738" s="172">
        <v>6.3190999999999997</v>
      </c>
      <c r="K738" s="172">
        <v>15.2006</v>
      </c>
      <c r="L738" s="172">
        <v>-14.4559</v>
      </c>
      <c r="M738" s="172">
        <v>-11.081899999999999</v>
      </c>
      <c r="N738" s="172">
        <v>-1.17</v>
      </c>
      <c r="O738" s="172">
        <v>3.383</v>
      </c>
      <c r="P738" s="172">
        <v>7.6017999999999999</v>
      </c>
      <c r="Q738" s="172">
        <v>11.155900000000001</v>
      </c>
      <c r="R738" s="172">
        <v>-1.6231</v>
      </c>
    </row>
    <row r="739" spans="1:18" x14ac:dyDescent="0.3">
      <c r="A739" s="168" t="s">
        <v>918</v>
      </c>
      <c r="B739" s="168" t="s">
        <v>967</v>
      </c>
      <c r="C739" s="168">
        <v>101824</v>
      </c>
      <c r="D739" s="171">
        <v>44041</v>
      </c>
      <c r="E739" s="172">
        <v>203.66630000000001</v>
      </c>
      <c r="F739" s="172">
        <v>-0.5776</v>
      </c>
      <c r="G739" s="172">
        <v>-0.97150000000000003</v>
      </c>
      <c r="H739" s="172">
        <v>0.53969999999999996</v>
      </c>
      <c r="I739" s="172">
        <v>4.4084000000000003</v>
      </c>
      <c r="J739" s="172">
        <v>6.1661000000000001</v>
      </c>
      <c r="K739" s="172">
        <v>13.6013</v>
      </c>
      <c r="L739" s="172">
        <v>-9.4887999999999995</v>
      </c>
      <c r="M739" s="172">
        <v>-3.9487000000000001</v>
      </c>
      <c r="N739" s="172">
        <v>0.75819999999999999</v>
      </c>
      <c r="O739" s="172">
        <v>2.7302</v>
      </c>
      <c r="P739" s="172">
        <v>5.8891999999999998</v>
      </c>
      <c r="Q739" s="172">
        <v>11.609</v>
      </c>
      <c r="R739" s="172">
        <v>2.7330999999999999</v>
      </c>
    </row>
    <row r="740" spans="1:18" x14ac:dyDescent="0.3">
      <c r="A740" s="168" t="s">
        <v>918</v>
      </c>
      <c r="B740" s="168" t="s">
        <v>968</v>
      </c>
      <c r="C740" s="168">
        <v>119202</v>
      </c>
      <c r="D740" s="171">
        <v>44041</v>
      </c>
      <c r="E740" s="172">
        <v>223.06139999999999</v>
      </c>
      <c r="F740" s="172">
        <v>-0.5746</v>
      </c>
      <c r="G740" s="172">
        <v>-0.95630000000000004</v>
      </c>
      <c r="H740" s="172">
        <v>0.56120000000000003</v>
      </c>
      <c r="I740" s="172">
        <v>4.4532999999999996</v>
      </c>
      <c r="J740" s="172">
        <v>6.2610999999999999</v>
      </c>
      <c r="K740" s="172">
        <v>13.907299999999999</v>
      </c>
      <c r="L740" s="172">
        <v>-8.9967000000000006</v>
      </c>
      <c r="M740" s="172">
        <v>-3.1812</v>
      </c>
      <c r="N740" s="172">
        <v>1.9400999999999999</v>
      </c>
      <c r="O740" s="172">
        <v>4.1199000000000003</v>
      </c>
      <c r="P740" s="172">
        <v>7.4005000000000001</v>
      </c>
      <c r="Q740" s="172">
        <v>12.9277</v>
      </c>
      <c r="R740" s="172">
        <v>4.069</v>
      </c>
    </row>
    <row r="741" spans="1:18" x14ac:dyDescent="0.3">
      <c r="A741" s="168" t="s">
        <v>918</v>
      </c>
      <c r="B741" s="168" t="s">
        <v>969</v>
      </c>
      <c r="C741" s="168">
        <v>147750</v>
      </c>
      <c r="D741" s="171">
        <v>44041</v>
      </c>
      <c r="E741" s="172">
        <v>9.99</v>
      </c>
      <c r="F741" s="172">
        <v>-0.19980000000000001</v>
      </c>
      <c r="G741" s="172">
        <v>0</v>
      </c>
      <c r="H741" s="172">
        <v>1.3185</v>
      </c>
      <c r="I741" s="172">
        <v>4.8269000000000002</v>
      </c>
      <c r="J741" s="172">
        <v>7.7670000000000003</v>
      </c>
      <c r="K741" s="172">
        <v>17.391300000000001</v>
      </c>
      <c r="L741" s="172">
        <v>-4.4019000000000004</v>
      </c>
      <c r="M741" s="172"/>
      <c r="N741" s="172"/>
      <c r="O741" s="172"/>
      <c r="P741" s="172"/>
      <c r="Q741" s="172">
        <v>-0.1</v>
      </c>
      <c r="R741" s="172"/>
    </row>
    <row r="742" spans="1:18" x14ac:dyDescent="0.3">
      <c r="A742" s="168" t="s">
        <v>918</v>
      </c>
      <c r="B742" s="168" t="s">
        <v>970</v>
      </c>
      <c r="C742" s="168">
        <v>147748</v>
      </c>
      <c r="D742" s="171">
        <v>44041</v>
      </c>
      <c r="E742" s="172">
        <v>9.93</v>
      </c>
      <c r="F742" s="172">
        <v>-0.20100000000000001</v>
      </c>
      <c r="G742" s="172">
        <v>0.1008</v>
      </c>
      <c r="H742" s="172">
        <v>1.3265</v>
      </c>
      <c r="I742" s="172">
        <v>4.8574000000000002</v>
      </c>
      <c r="J742" s="172">
        <v>7.8175999999999997</v>
      </c>
      <c r="K742" s="172">
        <v>17.0991</v>
      </c>
      <c r="L742" s="172">
        <v>-4.8851000000000004</v>
      </c>
      <c r="M742" s="172"/>
      <c r="N742" s="172"/>
      <c r="O742" s="172"/>
      <c r="P742" s="172"/>
      <c r="Q742" s="172">
        <v>-0.7</v>
      </c>
      <c r="R742" s="172"/>
    </row>
    <row r="743" spans="1:18" x14ac:dyDescent="0.3">
      <c r="A743" s="168" t="s">
        <v>918</v>
      </c>
      <c r="B743" s="168" t="s">
        <v>971</v>
      </c>
      <c r="C743" s="168">
        <v>120665</v>
      </c>
      <c r="D743" s="171">
        <v>44041</v>
      </c>
      <c r="E743" s="172">
        <v>57.509900000000002</v>
      </c>
      <c r="F743" s="172">
        <v>-6.13E-2</v>
      </c>
      <c r="G743" s="172">
        <v>-0.29110000000000003</v>
      </c>
      <c r="H743" s="172">
        <v>0.21010000000000001</v>
      </c>
      <c r="I743" s="172">
        <v>4.5728</v>
      </c>
      <c r="J743" s="172">
        <v>6.7309000000000001</v>
      </c>
      <c r="K743" s="172">
        <v>17.0642</v>
      </c>
      <c r="L743" s="172">
        <v>-12.151300000000001</v>
      </c>
      <c r="M743" s="172">
        <v>-5.9976000000000003</v>
      </c>
      <c r="N743" s="172">
        <v>-5.3663999999999996</v>
      </c>
      <c r="O743" s="172">
        <v>-2.0830000000000002</v>
      </c>
      <c r="P743" s="172">
        <v>2.6478999999999999</v>
      </c>
      <c r="Q743" s="172">
        <v>8.2903000000000002</v>
      </c>
      <c r="R743" s="172">
        <v>-5.5176999999999996</v>
      </c>
    </row>
    <row r="744" spans="1:18" x14ac:dyDescent="0.3">
      <c r="A744" s="168" t="s">
        <v>918</v>
      </c>
      <c r="B744" s="168" t="s">
        <v>972</v>
      </c>
      <c r="C744" s="168">
        <v>100664</v>
      </c>
      <c r="D744" s="171">
        <v>44041</v>
      </c>
      <c r="E744" s="172">
        <v>111.1628</v>
      </c>
      <c r="F744" s="172">
        <v>-6.3100000000000003E-2</v>
      </c>
      <c r="G744" s="172">
        <v>-0.29720000000000002</v>
      </c>
      <c r="H744" s="172">
        <v>0.2016</v>
      </c>
      <c r="I744" s="172">
        <v>4.5541</v>
      </c>
      <c r="J744" s="172">
        <v>6.6913999999999998</v>
      </c>
      <c r="K744" s="172">
        <v>16.9315</v>
      </c>
      <c r="L744" s="172">
        <v>-12.3544</v>
      </c>
      <c r="M744" s="172">
        <v>-6.3181000000000003</v>
      </c>
      <c r="N744" s="172">
        <v>-5.8075000000000001</v>
      </c>
      <c r="O744" s="172">
        <v>-2.5937999999999999</v>
      </c>
      <c r="P744" s="172">
        <v>2.1116000000000001</v>
      </c>
      <c r="Q744" s="172">
        <v>8.8051999999999992</v>
      </c>
      <c r="R744" s="172">
        <v>-5.9791999999999996</v>
      </c>
    </row>
    <row r="745" spans="1:18" x14ac:dyDescent="0.3">
      <c r="A745" s="173" t="s">
        <v>27</v>
      </c>
      <c r="B745" s="168"/>
      <c r="C745" s="168"/>
      <c r="D745" s="168"/>
      <c r="E745" s="168"/>
      <c r="F745" s="174">
        <v>-7.7261111111111114E-2</v>
      </c>
      <c r="G745" s="174">
        <v>-0.1772981481481482</v>
      </c>
      <c r="H745" s="174">
        <v>0.12166666666666665</v>
      </c>
      <c r="I745" s="174">
        <v>3.6765333333333325</v>
      </c>
      <c r="J745" s="174">
        <v>5.8216611111111103</v>
      </c>
      <c r="K745" s="174">
        <v>13.571387037037036</v>
      </c>
      <c r="L745" s="174">
        <v>-10.648253703703704</v>
      </c>
      <c r="M745" s="174">
        <v>-5.7800079999999987</v>
      </c>
      <c r="N745" s="174">
        <v>0.87654166666666677</v>
      </c>
      <c r="O745" s="174">
        <v>0.81826363636363653</v>
      </c>
      <c r="P745" s="174">
        <v>6.0867309523809512</v>
      </c>
      <c r="Q745" s="174">
        <v>9.8907166666666662</v>
      </c>
      <c r="R745" s="174">
        <v>-1.9442409090909094</v>
      </c>
    </row>
    <row r="746" spans="1:18" x14ac:dyDescent="0.3">
      <c r="A746" s="173" t="s">
        <v>409</v>
      </c>
      <c r="B746" s="168"/>
      <c r="C746" s="168"/>
      <c r="D746" s="168"/>
      <c r="E746" s="168"/>
      <c r="F746" s="174">
        <v>-0.1021</v>
      </c>
      <c r="G746" s="174">
        <v>-0.20374999999999999</v>
      </c>
      <c r="H746" s="174">
        <v>0.16405</v>
      </c>
      <c r="I746" s="174">
        <v>3.9726499999999998</v>
      </c>
      <c r="J746" s="174">
        <v>6.0446500000000007</v>
      </c>
      <c r="K746" s="174">
        <v>13.572050000000001</v>
      </c>
      <c r="L746" s="174">
        <v>-10.879999999999999</v>
      </c>
      <c r="M746" s="174">
        <v>-6.29155</v>
      </c>
      <c r="N746" s="174">
        <v>1.1209</v>
      </c>
      <c r="O746" s="174">
        <v>1.1566000000000001</v>
      </c>
      <c r="P746" s="174">
        <v>6.1484500000000004</v>
      </c>
      <c r="Q746" s="174">
        <v>10.700749999999999</v>
      </c>
      <c r="R746" s="174">
        <v>-2.28695</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44041</v>
      </c>
      <c r="E749" s="172">
        <v>211.76</v>
      </c>
      <c r="F749" s="172">
        <v>-0.37640000000000001</v>
      </c>
      <c r="G749" s="172">
        <v>5.67E-2</v>
      </c>
      <c r="H749" s="172">
        <v>0.45540000000000003</v>
      </c>
      <c r="I749" s="172">
        <v>5.0396999999999998</v>
      </c>
      <c r="J749" s="172">
        <v>7.5961999999999996</v>
      </c>
      <c r="K749" s="172">
        <v>15.614800000000001</v>
      </c>
      <c r="L749" s="172">
        <v>-9.4656000000000002</v>
      </c>
      <c r="M749" s="172">
        <v>-6.1970999999999998</v>
      </c>
      <c r="N749" s="172">
        <v>-2.6391</v>
      </c>
      <c r="O749" s="172">
        <v>0.17979999999999999</v>
      </c>
      <c r="P749" s="172">
        <v>5.0361000000000002</v>
      </c>
      <c r="Q749" s="172">
        <v>18.566500000000001</v>
      </c>
      <c r="R749" s="172">
        <v>-2.6663000000000001</v>
      </c>
    </row>
    <row r="750" spans="1:18" x14ac:dyDescent="0.3">
      <c r="A750" s="168" t="s">
        <v>974</v>
      </c>
      <c r="B750" s="168" t="s">
        <v>976</v>
      </c>
      <c r="C750" s="168">
        <v>119528</v>
      </c>
      <c r="D750" s="171">
        <v>44041</v>
      </c>
      <c r="E750" s="172">
        <v>226.33</v>
      </c>
      <c r="F750" s="172">
        <v>-0.37419999999999998</v>
      </c>
      <c r="G750" s="172">
        <v>6.6299999999999998E-2</v>
      </c>
      <c r="H750" s="172">
        <v>0.47499999999999998</v>
      </c>
      <c r="I750" s="172">
        <v>5.0743</v>
      </c>
      <c r="J750" s="172">
        <v>7.6684999999999999</v>
      </c>
      <c r="K750" s="172">
        <v>15.835000000000001</v>
      </c>
      <c r="L750" s="172">
        <v>-9.1517999999999997</v>
      </c>
      <c r="M750" s="172">
        <v>-5.7312000000000003</v>
      </c>
      <c r="N750" s="172">
        <v>-2.0131999999999999</v>
      </c>
      <c r="O750" s="172">
        <v>1.0185999999999999</v>
      </c>
      <c r="P750" s="172">
        <v>5.9852999999999996</v>
      </c>
      <c r="Q750" s="172">
        <v>11.3459</v>
      </c>
      <c r="R750" s="172">
        <v>-1.9685999999999999</v>
      </c>
    </row>
    <row r="751" spans="1:18" x14ac:dyDescent="0.3">
      <c r="A751" s="168" t="s">
        <v>974</v>
      </c>
      <c r="B751" s="168" t="s">
        <v>977</v>
      </c>
      <c r="C751" s="168">
        <v>120465</v>
      </c>
      <c r="D751" s="171">
        <v>44041</v>
      </c>
      <c r="E751" s="172">
        <v>33.17</v>
      </c>
      <c r="F751" s="172">
        <v>-0.56950000000000001</v>
      </c>
      <c r="G751" s="172">
        <v>0.24179999999999999</v>
      </c>
      <c r="H751" s="172">
        <v>0.45429999999999998</v>
      </c>
      <c r="I751" s="172">
        <v>4.0137999999999998</v>
      </c>
      <c r="J751" s="172">
        <v>5.8730000000000002</v>
      </c>
      <c r="K751" s="172">
        <v>10.089600000000001</v>
      </c>
      <c r="L751" s="172">
        <v>-5.5523999999999996</v>
      </c>
      <c r="M751" s="172">
        <v>-2.5558000000000001</v>
      </c>
      <c r="N751" s="172">
        <v>6.4164000000000003</v>
      </c>
      <c r="O751" s="172">
        <v>10.4565</v>
      </c>
      <c r="P751" s="172">
        <v>10.328799999999999</v>
      </c>
      <c r="Q751" s="172">
        <v>14.1341</v>
      </c>
      <c r="R751" s="172">
        <v>4.4379999999999997</v>
      </c>
    </row>
    <row r="752" spans="1:18" x14ac:dyDescent="0.3">
      <c r="A752" s="168" t="s">
        <v>974</v>
      </c>
      <c r="B752" s="168" t="s">
        <v>978</v>
      </c>
      <c r="C752" s="168">
        <v>112277</v>
      </c>
      <c r="D752" s="171">
        <v>44041</v>
      </c>
      <c r="E752" s="172">
        <v>30.34</v>
      </c>
      <c r="F752" s="172">
        <v>-0.58979999999999999</v>
      </c>
      <c r="G752" s="172">
        <v>0.19819999999999999</v>
      </c>
      <c r="H752" s="172">
        <v>0.43030000000000002</v>
      </c>
      <c r="I752" s="172">
        <v>3.9397000000000002</v>
      </c>
      <c r="J752" s="172">
        <v>5.7511000000000001</v>
      </c>
      <c r="K752" s="172">
        <v>9.7287999999999997</v>
      </c>
      <c r="L752" s="172">
        <v>-6.1553000000000004</v>
      </c>
      <c r="M752" s="172">
        <v>-3.468</v>
      </c>
      <c r="N752" s="172">
        <v>5.1281999999999996</v>
      </c>
      <c r="O752" s="172">
        <v>9.0107999999999997</v>
      </c>
      <c r="P752" s="172">
        <v>8.9995999999999992</v>
      </c>
      <c r="Q752" s="172">
        <v>11.0715</v>
      </c>
      <c r="R752" s="172">
        <v>3.1103000000000001</v>
      </c>
    </row>
    <row r="753" spans="1:18" x14ac:dyDescent="0.3">
      <c r="A753" s="168" t="s">
        <v>974</v>
      </c>
      <c r="B753" s="168" t="s">
        <v>979</v>
      </c>
      <c r="C753" s="168">
        <v>112943</v>
      </c>
      <c r="D753" s="171">
        <v>44041</v>
      </c>
      <c r="E753" s="172">
        <v>14.4</v>
      </c>
      <c r="F753" s="172">
        <v>-0.7581</v>
      </c>
      <c r="G753" s="172">
        <v>-0.62109999999999999</v>
      </c>
      <c r="H753" s="172">
        <v>-0.34599999999999997</v>
      </c>
      <c r="I753" s="172">
        <v>4.2723000000000004</v>
      </c>
      <c r="J753" s="172">
        <v>7.6233000000000004</v>
      </c>
      <c r="K753" s="172">
        <v>13.7441</v>
      </c>
      <c r="L753" s="172">
        <v>-7.1566999999999998</v>
      </c>
      <c r="M753" s="172">
        <v>-3.7433000000000001</v>
      </c>
      <c r="N753" s="172">
        <v>2.5640999999999998</v>
      </c>
      <c r="O753" s="172">
        <v>1.7707999999999999</v>
      </c>
      <c r="P753" s="172">
        <v>3.5036</v>
      </c>
      <c r="Q753" s="172">
        <v>3.6726999999999999</v>
      </c>
      <c r="R753" s="172">
        <v>0.10390000000000001</v>
      </c>
    </row>
    <row r="754" spans="1:18" x14ac:dyDescent="0.3">
      <c r="A754" s="168" t="s">
        <v>974</v>
      </c>
      <c r="B754" s="168" t="s">
        <v>980</v>
      </c>
      <c r="C754" s="168">
        <v>119367</v>
      </c>
      <c r="D754" s="171">
        <v>44041</v>
      </c>
      <c r="E754" s="172">
        <v>15.18</v>
      </c>
      <c r="F754" s="172">
        <v>-0.7843</v>
      </c>
      <c r="G754" s="172">
        <v>-0.58940000000000003</v>
      </c>
      <c r="H754" s="172">
        <v>-0.32829999999999998</v>
      </c>
      <c r="I754" s="172">
        <v>4.2582000000000004</v>
      </c>
      <c r="J754" s="172">
        <v>7.6596000000000002</v>
      </c>
      <c r="K754" s="172">
        <v>13.964</v>
      </c>
      <c r="L754" s="172">
        <v>-6.8712</v>
      </c>
      <c r="M754" s="172">
        <v>-3.2505000000000002</v>
      </c>
      <c r="N754" s="172">
        <v>3.3355999999999999</v>
      </c>
      <c r="O754" s="172">
        <v>2.5587</v>
      </c>
      <c r="P754" s="172">
        <v>4.2755999999999998</v>
      </c>
      <c r="Q754" s="172">
        <v>8.8379999999999992</v>
      </c>
      <c r="R754" s="172">
        <v>0.79669999999999996</v>
      </c>
    </row>
    <row r="755" spans="1:18" x14ac:dyDescent="0.3">
      <c r="A755" s="168" t="s">
        <v>974</v>
      </c>
      <c r="B755" s="168" t="s">
        <v>981</v>
      </c>
      <c r="C755" s="168">
        <v>113544</v>
      </c>
      <c r="D755" s="171">
        <v>44041</v>
      </c>
      <c r="E755" s="172">
        <v>93.28</v>
      </c>
      <c r="F755" s="172">
        <v>-0.6391</v>
      </c>
      <c r="G755" s="172">
        <v>0.2472</v>
      </c>
      <c r="H755" s="172">
        <v>0.22559999999999999</v>
      </c>
      <c r="I755" s="172">
        <v>4.2468000000000004</v>
      </c>
      <c r="J755" s="172">
        <v>7.3540999999999999</v>
      </c>
      <c r="K755" s="172">
        <v>13.231400000000001</v>
      </c>
      <c r="L755" s="172">
        <v>-5.6539000000000001</v>
      </c>
      <c r="M755" s="172">
        <v>-2.6711</v>
      </c>
      <c r="N755" s="172">
        <v>5.1161000000000003</v>
      </c>
      <c r="O755" s="172">
        <v>4.5942999999999996</v>
      </c>
      <c r="P755" s="172">
        <v>5.8855000000000004</v>
      </c>
      <c r="Q755" s="172">
        <v>15.121499999999999</v>
      </c>
      <c r="R755" s="172">
        <v>3.7694000000000001</v>
      </c>
    </row>
    <row r="756" spans="1:18" x14ac:dyDescent="0.3">
      <c r="A756" s="168" t="s">
        <v>974</v>
      </c>
      <c r="B756" s="168" t="s">
        <v>982</v>
      </c>
      <c r="C756" s="168">
        <v>119893</v>
      </c>
      <c r="D756" s="171">
        <v>44041</v>
      </c>
      <c r="E756" s="172">
        <v>101.37</v>
      </c>
      <c r="F756" s="172">
        <v>-0.6371</v>
      </c>
      <c r="G756" s="172">
        <v>0.2571</v>
      </c>
      <c r="H756" s="172">
        <v>0.2472</v>
      </c>
      <c r="I756" s="172">
        <v>4.2900999999999998</v>
      </c>
      <c r="J756" s="172">
        <v>7.4518000000000004</v>
      </c>
      <c r="K756" s="172">
        <v>13.554399999999999</v>
      </c>
      <c r="L756" s="172">
        <v>-5.1642000000000001</v>
      </c>
      <c r="M756" s="172">
        <v>-1.9063000000000001</v>
      </c>
      <c r="N756" s="172">
        <v>6.2579000000000002</v>
      </c>
      <c r="O756" s="172">
        <v>5.9151999999999996</v>
      </c>
      <c r="P756" s="172">
        <v>7.1929999999999996</v>
      </c>
      <c r="Q756" s="172">
        <v>13.0717</v>
      </c>
      <c r="R756" s="172">
        <v>4.9764999999999997</v>
      </c>
    </row>
    <row r="757" spans="1:18" x14ac:dyDescent="0.3">
      <c r="A757" s="168" t="s">
        <v>974</v>
      </c>
      <c r="B757" s="168" t="s">
        <v>983</v>
      </c>
      <c r="C757" s="168">
        <v>118269</v>
      </c>
      <c r="D757" s="171">
        <v>44041</v>
      </c>
      <c r="E757" s="172">
        <v>28.9</v>
      </c>
      <c r="F757" s="172">
        <v>-0.48209999999999997</v>
      </c>
      <c r="G757" s="172">
        <v>6.93E-2</v>
      </c>
      <c r="H757" s="172">
        <v>0.17330000000000001</v>
      </c>
      <c r="I757" s="172">
        <v>4.1066000000000003</v>
      </c>
      <c r="J757" s="172">
        <v>6.6814</v>
      </c>
      <c r="K757" s="172">
        <v>13.377800000000001</v>
      </c>
      <c r="L757" s="172">
        <v>-2.6936</v>
      </c>
      <c r="M757" s="172">
        <v>2.2284999999999999</v>
      </c>
      <c r="N757" s="172">
        <v>11.1111</v>
      </c>
      <c r="O757" s="172">
        <v>8.734</v>
      </c>
      <c r="P757" s="172">
        <v>9.4391999999999996</v>
      </c>
      <c r="Q757" s="172">
        <v>12.273099999999999</v>
      </c>
      <c r="R757" s="172">
        <v>5.9150999999999998</v>
      </c>
    </row>
    <row r="758" spans="1:18" x14ac:dyDescent="0.3">
      <c r="A758" s="168" t="s">
        <v>974</v>
      </c>
      <c r="B758" s="168" t="s">
        <v>984</v>
      </c>
      <c r="C758" s="168">
        <v>113221</v>
      </c>
      <c r="D758" s="171">
        <v>44041</v>
      </c>
      <c r="E758" s="172">
        <v>26.75</v>
      </c>
      <c r="F758" s="172">
        <v>-0.52059999999999995</v>
      </c>
      <c r="G758" s="172">
        <v>3.7400000000000003E-2</v>
      </c>
      <c r="H758" s="172">
        <v>0.14979999999999999</v>
      </c>
      <c r="I758" s="172">
        <v>4.0046999999999997</v>
      </c>
      <c r="J758" s="172">
        <v>6.5312999999999999</v>
      </c>
      <c r="K758" s="172">
        <v>12.869199999999999</v>
      </c>
      <c r="L758" s="172">
        <v>-3.4296000000000002</v>
      </c>
      <c r="M758" s="172">
        <v>1.1342000000000001</v>
      </c>
      <c r="N758" s="172">
        <v>9.5413999999999994</v>
      </c>
      <c r="O758" s="172">
        <v>7.4074</v>
      </c>
      <c r="P758" s="172">
        <v>8.1403999999999996</v>
      </c>
      <c r="Q758" s="172">
        <v>10.396699999999999</v>
      </c>
      <c r="R758" s="172">
        <v>4.5359999999999996</v>
      </c>
    </row>
    <row r="759" spans="1:18" x14ac:dyDescent="0.3">
      <c r="A759" s="168" t="s">
        <v>974</v>
      </c>
      <c r="B759" s="168" t="s">
        <v>985</v>
      </c>
      <c r="C759" s="168">
        <v>119250</v>
      </c>
      <c r="D759" s="171">
        <v>44041</v>
      </c>
      <c r="E759" s="172">
        <v>207.166</v>
      </c>
      <c r="F759" s="172">
        <v>-0.21</v>
      </c>
      <c r="G759" s="172">
        <v>0.68720000000000003</v>
      </c>
      <c r="H759" s="172">
        <v>0.79159999999999997</v>
      </c>
      <c r="I759" s="172">
        <v>4.6679000000000004</v>
      </c>
      <c r="J759" s="172">
        <v>7.1162000000000001</v>
      </c>
      <c r="K759" s="172">
        <v>14.558299999999999</v>
      </c>
      <c r="L759" s="172">
        <v>-13.041</v>
      </c>
      <c r="M759" s="172">
        <v>-9.8655000000000008</v>
      </c>
      <c r="N759" s="172">
        <v>-0.1552</v>
      </c>
      <c r="O759" s="172">
        <v>1.0068999999999999</v>
      </c>
      <c r="P759" s="172">
        <v>4.6970000000000001</v>
      </c>
      <c r="Q759" s="172">
        <v>8.5614000000000008</v>
      </c>
      <c r="R759" s="172">
        <v>-2.3611</v>
      </c>
    </row>
    <row r="760" spans="1:18" x14ac:dyDescent="0.3">
      <c r="A760" s="168" t="s">
        <v>974</v>
      </c>
      <c r="B760" s="168" t="s">
        <v>986</v>
      </c>
      <c r="C760" s="168">
        <v>101635</v>
      </c>
      <c r="D760" s="171">
        <v>44041</v>
      </c>
      <c r="E760" s="172">
        <v>197.24</v>
      </c>
      <c r="F760" s="172">
        <v>-0.21249999999999999</v>
      </c>
      <c r="G760" s="172">
        <v>0.67679999999999996</v>
      </c>
      <c r="H760" s="172">
        <v>0.77710000000000001</v>
      </c>
      <c r="I760" s="172">
        <v>4.6376999999999997</v>
      </c>
      <c r="J760" s="172">
        <v>7.0507999999999997</v>
      </c>
      <c r="K760" s="172">
        <v>14.3447</v>
      </c>
      <c r="L760" s="172">
        <v>-13.387499999999999</v>
      </c>
      <c r="M760" s="172">
        <v>-10.391500000000001</v>
      </c>
      <c r="N760" s="172">
        <v>-0.90380000000000005</v>
      </c>
      <c r="O760" s="172">
        <v>0.29199999999999998</v>
      </c>
      <c r="P760" s="172">
        <v>3.9664999999999999</v>
      </c>
      <c r="Q760" s="172">
        <v>18.693000000000001</v>
      </c>
      <c r="R760" s="172">
        <v>-3.0565000000000002</v>
      </c>
    </row>
    <row r="761" spans="1:18" x14ac:dyDescent="0.3">
      <c r="A761" s="168" t="s">
        <v>974</v>
      </c>
      <c r="B761" s="168" t="s">
        <v>987</v>
      </c>
      <c r="C761" s="168">
        <v>111940</v>
      </c>
      <c r="D761" s="171">
        <v>44041</v>
      </c>
      <c r="E761" s="172">
        <v>35.57</v>
      </c>
      <c r="F761" s="172">
        <v>-0.53129999999999999</v>
      </c>
      <c r="G761" s="172">
        <v>0.11260000000000001</v>
      </c>
      <c r="H761" s="172">
        <v>0.93640000000000001</v>
      </c>
      <c r="I761" s="172">
        <v>5.2055999999999996</v>
      </c>
      <c r="J761" s="172">
        <v>8.4781999999999993</v>
      </c>
      <c r="K761" s="172">
        <v>15.599600000000001</v>
      </c>
      <c r="L761" s="172">
        <v>-7.8497000000000003</v>
      </c>
      <c r="M761" s="172">
        <v>-3.6042999999999998</v>
      </c>
      <c r="N761" s="172">
        <v>2.8628999999999998</v>
      </c>
      <c r="O761" s="172">
        <v>4.4580000000000002</v>
      </c>
      <c r="P761" s="172">
        <v>6.1532999999999998</v>
      </c>
      <c r="Q761" s="172">
        <v>11.9964</v>
      </c>
      <c r="R761" s="172">
        <v>-0.62409999999999999</v>
      </c>
    </row>
    <row r="762" spans="1:18" x14ac:dyDescent="0.3">
      <c r="A762" s="168" t="s">
        <v>974</v>
      </c>
      <c r="B762" s="168" t="s">
        <v>988</v>
      </c>
      <c r="C762" s="168">
        <v>118617</v>
      </c>
      <c r="D762" s="171">
        <v>44041</v>
      </c>
      <c r="E762" s="172">
        <v>37.83</v>
      </c>
      <c r="F762" s="172">
        <v>-0.55210000000000004</v>
      </c>
      <c r="G762" s="172">
        <v>0.10580000000000001</v>
      </c>
      <c r="H762" s="172">
        <v>0.93379999999999996</v>
      </c>
      <c r="I762" s="172">
        <v>5.2587999999999999</v>
      </c>
      <c r="J762" s="172">
        <v>8.6133000000000006</v>
      </c>
      <c r="K762" s="172">
        <v>16.1142</v>
      </c>
      <c r="L762" s="172">
        <v>-7.0743999999999998</v>
      </c>
      <c r="M762" s="172">
        <v>-2.4245999999999999</v>
      </c>
      <c r="N762" s="172">
        <v>4.4739000000000004</v>
      </c>
      <c r="O762" s="172">
        <v>5.6608000000000001</v>
      </c>
      <c r="P762" s="172">
        <v>7.2011000000000003</v>
      </c>
      <c r="Q762" s="172">
        <v>11.7507</v>
      </c>
      <c r="R762" s="172">
        <v>0.67820000000000003</v>
      </c>
    </row>
    <row r="763" spans="1:18" x14ac:dyDescent="0.3">
      <c r="A763" s="168" t="s">
        <v>974</v>
      </c>
      <c r="B763" s="168" t="s">
        <v>989</v>
      </c>
      <c r="C763" s="168">
        <v>115790</v>
      </c>
      <c r="D763" s="171">
        <v>44041</v>
      </c>
      <c r="E763" s="172">
        <v>22.3018</v>
      </c>
      <c r="F763" s="172">
        <v>-0.89670000000000005</v>
      </c>
      <c r="G763" s="172">
        <v>-0.44190000000000002</v>
      </c>
      <c r="H763" s="172">
        <v>-0.16700000000000001</v>
      </c>
      <c r="I763" s="172">
        <v>5.2289000000000003</v>
      </c>
      <c r="J763" s="172">
        <v>7.9138999999999999</v>
      </c>
      <c r="K763" s="172">
        <v>16.193899999999999</v>
      </c>
      <c r="L763" s="172">
        <v>-8.8981999999999992</v>
      </c>
      <c r="M763" s="172">
        <v>-4.9316000000000004</v>
      </c>
      <c r="N763" s="172">
        <v>-0.50060000000000004</v>
      </c>
      <c r="O763" s="172">
        <v>0.3473</v>
      </c>
      <c r="P763" s="172">
        <v>5.5477999999999996</v>
      </c>
      <c r="Q763" s="172">
        <v>9.4964999999999993</v>
      </c>
      <c r="R763" s="172">
        <v>-1.7777000000000001</v>
      </c>
    </row>
    <row r="764" spans="1:18" x14ac:dyDescent="0.3">
      <c r="A764" s="168" t="s">
        <v>974</v>
      </c>
      <c r="B764" s="168" t="s">
        <v>990</v>
      </c>
      <c r="C764" s="168">
        <v>119148</v>
      </c>
      <c r="D764" s="171">
        <v>44041</v>
      </c>
      <c r="E764" s="172">
        <v>24.696400000000001</v>
      </c>
      <c r="F764" s="172">
        <v>-0.89249999999999996</v>
      </c>
      <c r="G764" s="172">
        <v>-0.42059999999999997</v>
      </c>
      <c r="H764" s="172">
        <v>-0.13669999999999999</v>
      </c>
      <c r="I764" s="172">
        <v>5.2918000000000003</v>
      </c>
      <c r="J764" s="172">
        <v>8.0695999999999994</v>
      </c>
      <c r="K764" s="172">
        <v>16.781099999999999</v>
      </c>
      <c r="L764" s="172">
        <v>-8.0623000000000005</v>
      </c>
      <c r="M764" s="172">
        <v>-3.7852999999999999</v>
      </c>
      <c r="N764" s="172">
        <v>1.0449999999999999</v>
      </c>
      <c r="O764" s="172">
        <v>1.8072999999999999</v>
      </c>
      <c r="P764" s="172">
        <v>7.0456000000000003</v>
      </c>
      <c r="Q764" s="172">
        <v>10.1837</v>
      </c>
      <c r="R764" s="172">
        <v>-0.1449</v>
      </c>
    </row>
    <row r="765" spans="1:18" x14ac:dyDescent="0.3">
      <c r="A765" s="168" t="s">
        <v>974</v>
      </c>
      <c r="B765" s="168" t="s">
        <v>991</v>
      </c>
      <c r="C765" s="168">
        <v>100471</v>
      </c>
      <c r="D765" s="171">
        <v>44041</v>
      </c>
      <c r="E765" s="172">
        <v>1009.69025383848</v>
      </c>
      <c r="F765" s="172">
        <v>0.2165</v>
      </c>
      <c r="G765" s="172">
        <v>-6.0000000000000001E-3</v>
      </c>
      <c r="H765" s="172">
        <v>-1.1503000000000001</v>
      </c>
      <c r="I765" s="172">
        <v>4.2367999999999997</v>
      </c>
      <c r="J765" s="172">
        <v>3.2707000000000002</v>
      </c>
      <c r="K765" s="172">
        <v>13.2181</v>
      </c>
      <c r="L765" s="172">
        <v>-11.802099999999999</v>
      </c>
      <c r="M765" s="172">
        <v>-6.8388999999999998</v>
      </c>
      <c r="N765" s="172">
        <v>-4.3186</v>
      </c>
      <c r="O765" s="172">
        <v>-1.6883999999999999</v>
      </c>
      <c r="P765" s="172">
        <v>3.0855000000000001</v>
      </c>
      <c r="Q765" s="172">
        <v>18.8855</v>
      </c>
      <c r="R765" s="172">
        <v>-4.2972999999999999</v>
      </c>
    </row>
    <row r="766" spans="1:18" x14ac:dyDescent="0.3">
      <c r="A766" s="168" t="s">
        <v>974</v>
      </c>
      <c r="B766" s="168" t="s">
        <v>992</v>
      </c>
      <c r="C766" s="168">
        <v>118531</v>
      </c>
      <c r="D766" s="171">
        <v>44041</v>
      </c>
      <c r="E766" s="172">
        <v>448.12119999999999</v>
      </c>
      <c r="F766" s="172">
        <v>0.2185</v>
      </c>
      <c r="G766" s="172">
        <v>4.0000000000000001E-3</v>
      </c>
      <c r="H766" s="172">
        <v>-1.1366000000000001</v>
      </c>
      <c r="I766" s="172">
        <v>4.2657999999999996</v>
      </c>
      <c r="J766" s="172">
        <v>3.3321999999999998</v>
      </c>
      <c r="K766" s="172">
        <v>13.423400000000001</v>
      </c>
      <c r="L766" s="172">
        <v>-11.4809</v>
      </c>
      <c r="M766" s="172">
        <v>-6.3082000000000003</v>
      </c>
      <c r="N766" s="172">
        <v>-3.593</v>
      </c>
      <c r="O766" s="172">
        <v>-0.87960000000000005</v>
      </c>
      <c r="P766" s="172">
        <v>3.9548000000000001</v>
      </c>
      <c r="Q766" s="172">
        <v>8.6881000000000004</v>
      </c>
      <c r="R766" s="172">
        <v>-3.5432999999999999</v>
      </c>
    </row>
    <row r="767" spans="1:18" x14ac:dyDescent="0.3">
      <c r="A767" s="168" t="s">
        <v>974</v>
      </c>
      <c r="B767" s="168" t="s">
        <v>993</v>
      </c>
      <c r="C767" s="168">
        <v>102000</v>
      </c>
      <c r="D767" s="171">
        <v>44041</v>
      </c>
      <c r="E767" s="172">
        <v>526.614755260219</v>
      </c>
      <c r="F767" s="172">
        <v>-0.2676</v>
      </c>
      <c r="G767" s="172">
        <v>-0.65469999999999995</v>
      </c>
      <c r="H767" s="172">
        <v>-0.5111</v>
      </c>
      <c r="I767" s="172">
        <v>5.0011000000000001</v>
      </c>
      <c r="J767" s="172">
        <v>6.0340999999999996</v>
      </c>
      <c r="K767" s="172">
        <v>13.1404</v>
      </c>
      <c r="L767" s="172">
        <v>-13.3474</v>
      </c>
      <c r="M767" s="172">
        <v>-12.1936</v>
      </c>
      <c r="N767" s="172">
        <v>-11.085800000000001</v>
      </c>
      <c r="O767" s="172">
        <v>-0.72089999999999999</v>
      </c>
      <c r="P767" s="172">
        <v>4.7290000000000001</v>
      </c>
      <c r="Q767" s="172">
        <v>18.025400000000001</v>
      </c>
      <c r="R767" s="172">
        <v>-3.3203999999999998</v>
      </c>
    </row>
    <row r="768" spans="1:18" x14ac:dyDescent="0.3">
      <c r="A768" s="168" t="s">
        <v>974</v>
      </c>
      <c r="B768" s="168" t="s">
        <v>994</v>
      </c>
      <c r="C768" s="168">
        <v>119018</v>
      </c>
      <c r="D768" s="171">
        <v>44041</v>
      </c>
      <c r="E768" s="172">
        <v>451.03699999999998</v>
      </c>
      <c r="F768" s="172">
        <v>-0.26650000000000001</v>
      </c>
      <c r="G768" s="172">
        <v>-0.64629999999999999</v>
      </c>
      <c r="H768" s="172">
        <v>-0.499</v>
      </c>
      <c r="I768" s="172">
        <v>5.0281000000000002</v>
      </c>
      <c r="J768" s="172">
        <v>6.0884</v>
      </c>
      <c r="K768" s="172">
        <v>13.305999999999999</v>
      </c>
      <c r="L768" s="172">
        <v>-13.092000000000001</v>
      </c>
      <c r="M768" s="172">
        <v>-11.8088</v>
      </c>
      <c r="N768" s="172">
        <v>-10.571899999999999</v>
      </c>
      <c r="O768" s="172">
        <v>-5.7799999999999997E-2</v>
      </c>
      <c r="P768" s="172">
        <v>5.4451999999999998</v>
      </c>
      <c r="Q768" s="172">
        <v>9.5282999999999998</v>
      </c>
      <c r="R768" s="172">
        <v>-2.7301000000000002</v>
      </c>
    </row>
    <row r="769" spans="1:18" x14ac:dyDescent="0.3">
      <c r="A769" s="168" t="s">
        <v>974</v>
      </c>
      <c r="B769" s="168" t="s">
        <v>995</v>
      </c>
      <c r="C769" s="168">
        <v>101594</v>
      </c>
      <c r="D769" s="171">
        <v>44041</v>
      </c>
      <c r="E769" s="172">
        <v>208.98259999999999</v>
      </c>
      <c r="F769" s="172">
        <v>-0.81299999999999994</v>
      </c>
      <c r="G769" s="172">
        <v>-0.14910000000000001</v>
      </c>
      <c r="H769" s="172">
        <v>8.6199999999999999E-2</v>
      </c>
      <c r="I769" s="172">
        <v>4.5193000000000003</v>
      </c>
      <c r="J769" s="172">
        <v>7.3300999999999998</v>
      </c>
      <c r="K769" s="172">
        <v>14.4618</v>
      </c>
      <c r="L769" s="172">
        <v>-8.1816999999999993</v>
      </c>
      <c r="M769" s="172">
        <v>-4.5163000000000002</v>
      </c>
      <c r="N769" s="172">
        <v>0.24990000000000001</v>
      </c>
      <c r="O769" s="172">
        <v>2.4013</v>
      </c>
      <c r="P769" s="172">
        <v>6.7389999999999999</v>
      </c>
      <c r="Q769" s="172">
        <v>18.797799999999999</v>
      </c>
      <c r="R769" s="172">
        <v>-0.62260000000000004</v>
      </c>
    </row>
    <row r="770" spans="1:18" x14ac:dyDescent="0.3">
      <c r="A770" s="168" t="s">
        <v>974</v>
      </c>
      <c r="B770" s="168" t="s">
        <v>996</v>
      </c>
      <c r="C770" s="168">
        <v>120030</v>
      </c>
      <c r="D770" s="171">
        <v>44041</v>
      </c>
      <c r="E770" s="172">
        <v>221.53489999999999</v>
      </c>
      <c r="F770" s="172">
        <v>-0.81030000000000002</v>
      </c>
      <c r="G770" s="172">
        <v>-0.1356</v>
      </c>
      <c r="H770" s="172">
        <v>0.1051</v>
      </c>
      <c r="I770" s="172">
        <v>4.5589000000000004</v>
      </c>
      <c r="J770" s="172">
        <v>7.4145000000000003</v>
      </c>
      <c r="K770" s="172">
        <v>14.7302</v>
      </c>
      <c r="L770" s="172">
        <v>-7.7488999999999999</v>
      </c>
      <c r="M770" s="172">
        <v>-3.8378999999999999</v>
      </c>
      <c r="N770" s="172">
        <v>1.2050000000000001</v>
      </c>
      <c r="O770" s="172">
        <v>3.2412000000000001</v>
      </c>
      <c r="P770" s="172">
        <v>7.5689000000000002</v>
      </c>
      <c r="Q770" s="172">
        <v>10.0528</v>
      </c>
      <c r="R770" s="172">
        <v>0.23830000000000001</v>
      </c>
    </row>
    <row r="771" spans="1:18" x14ac:dyDescent="0.3">
      <c r="A771" s="168" t="s">
        <v>974</v>
      </c>
      <c r="B771" s="168" t="s">
        <v>997</v>
      </c>
      <c r="C771" s="168">
        <v>108466</v>
      </c>
      <c r="D771" s="171">
        <v>44041</v>
      </c>
      <c r="E771" s="172">
        <v>40.700000000000003</v>
      </c>
      <c r="F771" s="172">
        <v>-0.65900000000000003</v>
      </c>
      <c r="G771" s="172">
        <v>-0.17169999999999999</v>
      </c>
      <c r="H771" s="172">
        <v>-7.3700000000000002E-2</v>
      </c>
      <c r="I771" s="172">
        <v>4.4928999999999997</v>
      </c>
      <c r="J771" s="172">
        <v>6.9363999999999999</v>
      </c>
      <c r="K771" s="172">
        <v>15.987500000000001</v>
      </c>
      <c r="L771" s="172">
        <v>-8.7035</v>
      </c>
      <c r="M771" s="172">
        <v>-5.7434000000000003</v>
      </c>
      <c r="N771" s="172">
        <v>-0.78010000000000002</v>
      </c>
      <c r="O771" s="172">
        <v>2.6983000000000001</v>
      </c>
      <c r="P771" s="172">
        <v>6.5617000000000001</v>
      </c>
      <c r="Q771" s="172">
        <v>12.202</v>
      </c>
      <c r="R771" s="172">
        <v>-0.72609999999999997</v>
      </c>
    </row>
    <row r="772" spans="1:18" x14ac:dyDescent="0.3">
      <c r="A772" s="168" t="s">
        <v>974</v>
      </c>
      <c r="B772" s="168" t="s">
        <v>998</v>
      </c>
      <c r="C772" s="168">
        <v>120586</v>
      </c>
      <c r="D772" s="171">
        <v>44041</v>
      </c>
      <c r="E772" s="172">
        <v>43.39</v>
      </c>
      <c r="F772" s="172">
        <v>-0.66390000000000005</v>
      </c>
      <c r="G772" s="172">
        <v>-0.16109999999999999</v>
      </c>
      <c r="H772" s="172">
        <v>-6.9099999999999995E-2</v>
      </c>
      <c r="I772" s="172">
        <v>4.5289999999999999</v>
      </c>
      <c r="J772" s="172">
        <v>7.0037000000000003</v>
      </c>
      <c r="K772" s="172">
        <v>16.171399999999998</v>
      </c>
      <c r="L772" s="172">
        <v>-8.4213000000000005</v>
      </c>
      <c r="M772" s="172">
        <v>-5.3033999999999999</v>
      </c>
      <c r="N772" s="172">
        <v>-0.16109999999999999</v>
      </c>
      <c r="O772" s="172">
        <v>3.5421999999999998</v>
      </c>
      <c r="P772" s="172">
        <v>7.5011999999999999</v>
      </c>
      <c r="Q772" s="172">
        <v>11.866300000000001</v>
      </c>
      <c r="R772" s="172">
        <v>-2.29E-2</v>
      </c>
    </row>
    <row r="773" spans="1:18" x14ac:dyDescent="0.3">
      <c r="A773" s="168" t="s">
        <v>974</v>
      </c>
      <c r="B773" s="168" t="s">
        <v>999</v>
      </c>
      <c r="C773" s="168">
        <v>117311</v>
      </c>
      <c r="D773" s="171">
        <v>44041</v>
      </c>
      <c r="E773" s="172">
        <v>24.24</v>
      </c>
      <c r="F773" s="172">
        <v>-0.61499999999999999</v>
      </c>
      <c r="G773" s="172">
        <v>-0.1236</v>
      </c>
      <c r="H773" s="172">
        <v>0.20669999999999999</v>
      </c>
      <c r="I773" s="172">
        <v>4.3478000000000003</v>
      </c>
      <c r="J773" s="172">
        <v>6.7370999999999999</v>
      </c>
      <c r="K773" s="172">
        <v>12.6394</v>
      </c>
      <c r="L773" s="172">
        <v>-7.0552000000000001</v>
      </c>
      <c r="M773" s="172">
        <v>-4.6044999999999998</v>
      </c>
      <c r="N773" s="172">
        <v>3.8559999999999999</v>
      </c>
      <c r="O773" s="172">
        <v>0.49909999999999999</v>
      </c>
      <c r="P773" s="172">
        <v>3.9887999999999999</v>
      </c>
      <c r="Q773" s="172">
        <v>11.3863</v>
      </c>
      <c r="R773" s="172">
        <v>-0.30669999999999997</v>
      </c>
    </row>
    <row r="774" spans="1:18" x14ac:dyDescent="0.3">
      <c r="A774" s="168" t="s">
        <v>974</v>
      </c>
      <c r="B774" s="168" t="s">
        <v>1000</v>
      </c>
      <c r="C774" s="168">
        <v>118344</v>
      </c>
      <c r="D774" s="171">
        <v>44041</v>
      </c>
      <c r="E774" s="172">
        <v>26.3</v>
      </c>
      <c r="F774" s="172">
        <v>-0.64219999999999999</v>
      </c>
      <c r="G774" s="172">
        <v>-0.15190000000000001</v>
      </c>
      <c r="H774" s="172">
        <v>0.22869999999999999</v>
      </c>
      <c r="I774" s="172">
        <v>4.3236999999999997</v>
      </c>
      <c r="J774" s="172">
        <v>6.8236999999999997</v>
      </c>
      <c r="K774" s="172">
        <v>12.778700000000001</v>
      </c>
      <c r="L774" s="172">
        <v>-6.6051000000000002</v>
      </c>
      <c r="M774" s="172">
        <v>-3.9094000000000002</v>
      </c>
      <c r="N774" s="172">
        <v>4.99</v>
      </c>
      <c r="O774" s="172">
        <v>2.0278999999999998</v>
      </c>
      <c r="P774" s="172">
        <v>5.3925999999999998</v>
      </c>
      <c r="Q774" s="172">
        <v>10.739800000000001</v>
      </c>
      <c r="R774" s="172">
        <v>1.0579000000000001</v>
      </c>
    </row>
    <row r="775" spans="1:18" x14ac:dyDescent="0.3">
      <c r="A775" s="168" t="s">
        <v>974</v>
      </c>
      <c r="B775" s="168" t="s">
        <v>1001</v>
      </c>
      <c r="C775" s="168">
        <v>118479</v>
      </c>
      <c r="D775" s="171">
        <v>44041</v>
      </c>
      <c r="E775" s="172">
        <v>35.590000000000003</v>
      </c>
      <c r="F775" s="172">
        <v>-0.53100000000000003</v>
      </c>
      <c r="G775" s="172">
        <v>0.85009999999999997</v>
      </c>
      <c r="H775" s="172">
        <v>1.3959999999999999</v>
      </c>
      <c r="I775" s="172">
        <v>5.6397000000000004</v>
      </c>
      <c r="J775" s="172">
        <v>9.0380000000000003</v>
      </c>
      <c r="K775" s="172">
        <v>17.072399999999998</v>
      </c>
      <c r="L775" s="172">
        <v>-4.0701000000000001</v>
      </c>
      <c r="M775" s="172">
        <v>-0.3639</v>
      </c>
      <c r="N775" s="172">
        <v>6.0172999999999996</v>
      </c>
      <c r="O775" s="172">
        <v>4.3501000000000003</v>
      </c>
      <c r="P775" s="172">
        <v>7.5816999999999997</v>
      </c>
      <c r="Q775" s="172">
        <v>10.066599999999999</v>
      </c>
      <c r="R775" s="172">
        <v>0.90769999999999995</v>
      </c>
    </row>
    <row r="776" spans="1:18" x14ac:dyDescent="0.3">
      <c r="A776" s="168" t="s">
        <v>974</v>
      </c>
      <c r="B776" s="168" t="s">
        <v>1002</v>
      </c>
      <c r="C776" s="168">
        <v>108799</v>
      </c>
      <c r="D776" s="171">
        <v>44041</v>
      </c>
      <c r="E776" s="172">
        <v>32.89</v>
      </c>
      <c r="F776" s="172">
        <v>-0.57440000000000002</v>
      </c>
      <c r="G776" s="172">
        <v>0.82769999999999999</v>
      </c>
      <c r="H776" s="172">
        <v>1.3247</v>
      </c>
      <c r="I776" s="172">
        <v>5.5519999999999996</v>
      </c>
      <c r="J776" s="172">
        <v>8.9072999999999993</v>
      </c>
      <c r="K776" s="172">
        <v>16.755400000000002</v>
      </c>
      <c r="L776" s="172">
        <v>-4.556</v>
      </c>
      <c r="M776" s="172">
        <v>-1.1124000000000001</v>
      </c>
      <c r="N776" s="172">
        <v>5.0128000000000004</v>
      </c>
      <c r="O776" s="172">
        <v>3.3704000000000001</v>
      </c>
      <c r="P776" s="172">
        <v>6.27</v>
      </c>
      <c r="Q776" s="172">
        <v>8.7795000000000005</v>
      </c>
      <c r="R776" s="172">
        <v>-6.0499999999999998E-2</v>
      </c>
    </row>
    <row r="777" spans="1:18" x14ac:dyDescent="0.3">
      <c r="A777" s="168" t="s">
        <v>974</v>
      </c>
      <c r="B777" s="168" t="s">
        <v>1003</v>
      </c>
      <c r="C777" s="168">
        <v>116547</v>
      </c>
      <c r="D777" s="171">
        <v>44041</v>
      </c>
      <c r="E777" s="172">
        <v>19.62</v>
      </c>
      <c r="F777" s="172">
        <v>-0.85899999999999999</v>
      </c>
      <c r="G777" s="172">
        <v>-1.3574999999999999</v>
      </c>
      <c r="H777" s="172">
        <v>-0.5575</v>
      </c>
      <c r="I777" s="172">
        <v>3.3719999999999999</v>
      </c>
      <c r="J777" s="172">
        <v>6.1688000000000001</v>
      </c>
      <c r="K777" s="172">
        <v>10.722300000000001</v>
      </c>
      <c r="L777" s="172">
        <v>-12.371600000000001</v>
      </c>
      <c r="M777" s="172">
        <v>-10.858700000000001</v>
      </c>
      <c r="N777" s="172">
        <v>-4.6646999999999998</v>
      </c>
      <c r="O777" s="172">
        <v>1.0918000000000001</v>
      </c>
      <c r="P777" s="172">
        <v>5.2041000000000004</v>
      </c>
      <c r="Q777" s="172">
        <v>8.2810000000000006</v>
      </c>
      <c r="R777" s="172">
        <v>-2.6798000000000002</v>
      </c>
    </row>
    <row r="778" spans="1:18" x14ac:dyDescent="0.3">
      <c r="A778" s="168" t="s">
        <v>974</v>
      </c>
      <c r="B778" s="168" t="s">
        <v>1004</v>
      </c>
      <c r="C778" s="168">
        <v>119133</v>
      </c>
      <c r="D778" s="171">
        <v>44041</v>
      </c>
      <c r="E778" s="172">
        <v>21.98</v>
      </c>
      <c r="F778" s="172">
        <v>-0.90169999999999995</v>
      </c>
      <c r="G778" s="172">
        <v>-1.3465</v>
      </c>
      <c r="H778" s="172">
        <v>-0.54300000000000004</v>
      </c>
      <c r="I778" s="172">
        <v>3.4352999999999998</v>
      </c>
      <c r="J778" s="172">
        <v>6.2862999999999998</v>
      </c>
      <c r="K778" s="172">
        <v>11.178599999999999</v>
      </c>
      <c r="L778" s="172">
        <v>-11.6914</v>
      </c>
      <c r="M778" s="172">
        <v>-9.8811</v>
      </c>
      <c r="N778" s="172">
        <v>-3.2570000000000001</v>
      </c>
      <c r="O778" s="172">
        <v>2.6303999999999998</v>
      </c>
      <c r="P778" s="172">
        <v>6.9396000000000004</v>
      </c>
      <c r="Q778" s="172">
        <v>9.9519000000000002</v>
      </c>
      <c r="R778" s="172">
        <v>-1.2450000000000001</v>
      </c>
    </row>
    <row r="779" spans="1:18" x14ac:dyDescent="0.3">
      <c r="A779" s="168" t="s">
        <v>974</v>
      </c>
      <c r="B779" s="168" t="s">
        <v>1005</v>
      </c>
      <c r="C779" s="168">
        <v>112098</v>
      </c>
      <c r="D779" s="171">
        <v>44041</v>
      </c>
      <c r="E779" s="172">
        <v>28.6</v>
      </c>
      <c r="F779" s="172">
        <v>-0.86660000000000004</v>
      </c>
      <c r="G779" s="172">
        <v>3.5000000000000003E-2</v>
      </c>
      <c r="H779" s="172">
        <v>0.95309999999999995</v>
      </c>
      <c r="I779" s="172">
        <v>5.1083999999999996</v>
      </c>
      <c r="J779" s="172">
        <v>7.9245000000000001</v>
      </c>
      <c r="K779" s="172">
        <v>14.5374</v>
      </c>
      <c r="L779" s="172">
        <v>-5.8281000000000001</v>
      </c>
      <c r="M779" s="172">
        <v>-1.3452999999999999</v>
      </c>
      <c r="N779" s="172">
        <v>3.3610000000000002</v>
      </c>
      <c r="O779" s="172">
        <v>3.4476</v>
      </c>
      <c r="P779" s="172">
        <v>6.0046999999999997</v>
      </c>
      <c r="Q779" s="172">
        <v>10.076700000000001</v>
      </c>
      <c r="R779" s="172">
        <v>-0.85929999999999995</v>
      </c>
    </row>
    <row r="780" spans="1:18" x14ac:dyDescent="0.3">
      <c r="A780" s="168" t="s">
        <v>974</v>
      </c>
      <c r="B780" s="168" t="s">
        <v>1006</v>
      </c>
      <c r="C780" s="168">
        <v>120392</v>
      </c>
      <c r="D780" s="171">
        <v>44041</v>
      </c>
      <c r="E780" s="172">
        <v>32.01</v>
      </c>
      <c r="F780" s="172">
        <v>-0.83640000000000003</v>
      </c>
      <c r="G780" s="172">
        <v>6.25E-2</v>
      </c>
      <c r="H780" s="172">
        <v>0.97789999999999999</v>
      </c>
      <c r="I780" s="172">
        <v>5.1577000000000002</v>
      </c>
      <c r="J780" s="172">
        <v>8.0688999999999993</v>
      </c>
      <c r="K780" s="172">
        <v>14.854699999999999</v>
      </c>
      <c r="L780" s="172">
        <v>-5.2397999999999998</v>
      </c>
      <c r="M780" s="172">
        <v>-0.4355</v>
      </c>
      <c r="N780" s="172">
        <v>4.6420000000000003</v>
      </c>
      <c r="O780" s="172">
        <v>5.0811000000000002</v>
      </c>
      <c r="P780" s="172">
        <v>7.7405999999999997</v>
      </c>
      <c r="Q780" s="172">
        <v>12.603899999999999</v>
      </c>
      <c r="R780" s="172">
        <v>0.59640000000000004</v>
      </c>
    </row>
    <row r="781" spans="1:18" x14ac:dyDescent="0.3">
      <c r="A781" s="168" t="s">
        <v>974</v>
      </c>
      <c r="B781" s="168" t="s">
        <v>1007</v>
      </c>
      <c r="C781" s="168">
        <v>100219</v>
      </c>
      <c r="D781" s="171">
        <v>44041</v>
      </c>
      <c r="E781" s="172">
        <v>69.519800000000004</v>
      </c>
      <c r="F781" s="172">
        <v>-0.63700000000000001</v>
      </c>
      <c r="G781" s="172">
        <v>2.2000000000000001E-3</v>
      </c>
      <c r="H781" s="172">
        <v>0.4486</v>
      </c>
      <c r="I781" s="172">
        <v>3.6928000000000001</v>
      </c>
      <c r="J781" s="172">
        <v>5.9461000000000004</v>
      </c>
      <c r="K781" s="172">
        <v>10.709099999999999</v>
      </c>
      <c r="L781" s="172">
        <v>1.9229000000000001</v>
      </c>
      <c r="M781" s="172">
        <v>3.3466</v>
      </c>
      <c r="N781" s="172">
        <v>5.9333</v>
      </c>
      <c r="O781" s="172">
        <v>3.3738999999999999</v>
      </c>
      <c r="P781" s="172">
        <v>4.548</v>
      </c>
      <c r="Q781" s="172">
        <v>7.9507000000000003</v>
      </c>
      <c r="R781" s="172">
        <v>2.7254999999999998</v>
      </c>
    </row>
    <row r="782" spans="1:18" x14ac:dyDescent="0.3">
      <c r="A782" s="168" t="s">
        <v>974</v>
      </c>
      <c r="B782" s="168" t="s">
        <v>1008</v>
      </c>
      <c r="C782" s="168">
        <v>120490</v>
      </c>
      <c r="D782" s="171">
        <v>44041</v>
      </c>
      <c r="E782" s="172">
        <v>75.377200000000002</v>
      </c>
      <c r="F782" s="172">
        <v>-0.6341</v>
      </c>
      <c r="G782" s="172">
        <v>1.7100000000000001E-2</v>
      </c>
      <c r="H782" s="172">
        <v>0.46970000000000001</v>
      </c>
      <c r="I782" s="172">
        <v>3.7364999999999999</v>
      </c>
      <c r="J782" s="172">
        <v>6.0416999999999996</v>
      </c>
      <c r="K782" s="172">
        <v>11.0131</v>
      </c>
      <c r="L782" s="172">
        <v>2.4702000000000002</v>
      </c>
      <c r="M782" s="172">
        <v>4.1067999999999998</v>
      </c>
      <c r="N782" s="172">
        <v>6.9810999999999996</v>
      </c>
      <c r="O782" s="172">
        <v>4.4131</v>
      </c>
      <c r="P782" s="172">
        <v>5.8555999999999999</v>
      </c>
      <c r="Q782" s="172">
        <v>10.1653</v>
      </c>
      <c r="R782" s="172">
        <v>3.7463000000000002</v>
      </c>
    </row>
    <row r="783" spans="1:18" x14ac:dyDescent="0.3">
      <c r="A783" s="168" t="s">
        <v>974</v>
      </c>
      <c r="B783" s="168" t="s">
        <v>1009</v>
      </c>
      <c r="C783" s="168">
        <v>114457</v>
      </c>
      <c r="D783" s="171">
        <v>44041</v>
      </c>
      <c r="E783" s="172">
        <v>315.87852195453002</v>
      </c>
      <c r="F783" s="172">
        <v>-0.83860000000000001</v>
      </c>
      <c r="G783" s="172">
        <v>0.10390000000000001</v>
      </c>
      <c r="H783" s="172">
        <v>0.44840000000000002</v>
      </c>
      <c r="I783" s="172">
        <v>5.2304000000000004</v>
      </c>
      <c r="J783" s="172">
        <v>8.3711000000000002</v>
      </c>
      <c r="K783" s="172">
        <v>17.229900000000001</v>
      </c>
      <c r="L783" s="172">
        <v>-7.4622999999999999</v>
      </c>
      <c r="M783" s="172">
        <v>-3.9394999999999998</v>
      </c>
      <c r="N783" s="172">
        <v>3.81</v>
      </c>
      <c r="O783" s="172">
        <v>3.1381000000000001</v>
      </c>
      <c r="P783" s="172">
        <v>5.7226999999999997</v>
      </c>
      <c r="Q783" s="172">
        <v>17.335899999999999</v>
      </c>
      <c r="R783" s="172">
        <v>0.31</v>
      </c>
    </row>
    <row r="784" spans="1:18" x14ac:dyDescent="0.3">
      <c r="A784" s="168" t="s">
        <v>974</v>
      </c>
      <c r="B784" s="168" t="s">
        <v>1010</v>
      </c>
      <c r="C784" s="168">
        <v>120153</v>
      </c>
      <c r="D784" s="171">
        <v>44041</v>
      </c>
      <c r="E784" s="172">
        <v>70.533826526853403</v>
      </c>
      <c r="F784" s="172">
        <v>-0.83699999999999997</v>
      </c>
      <c r="G784" s="172">
        <v>0.12189999999999999</v>
      </c>
      <c r="H784" s="172">
        <v>0.47239999999999999</v>
      </c>
      <c r="I784" s="172">
        <v>5.2781000000000002</v>
      </c>
      <c r="J784" s="172">
        <v>8.4739000000000004</v>
      </c>
      <c r="K784" s="172">
        <v>17.561900000000001</v>
      </c>
      <c r="L784" s="172">
        <v>-6.9256000000000002</v>
      </c>
      <c r="M784" s="172">
        <v>-3.1318999999999999</v>
      </c>
      <c r="N784" s="172">
        <v>4.9706000000000001</v>
      </c>
      <c r="O784" s="172">
        <v>4.3482000000000003</v>
      </c>
      <c r="P784" s="172">
        <v>7.0277000000000003</v>
      </c>
      <c r="Q784" s="172">
        <v>11.1494</v>
      </c>
      <c r="R784" s="172">
        <v>1.4185000000000001</v>
      </c>
    </row>
    <row r="785" spans="1:18" x14ac:dyDescent="0.3">
      <c r="A785" s="168" t="s">
        <v>974</v>
      </c>
      <c r="B785" s="168" t="s">
        <v>1011</v>
      </c>
      <c r="C785" s="168">
        <v>119308</v>
      </c>
      <c r="D785" s="171">
        <v>44041</v>
      </c>
      <c r="E785" s="172">
        <v>28.032</v>
      </c>
      <c r="F785" s="172">
        <v>-0.5252</v>
      </c>
      <c r="G785" s="172">
        <v>0.30409999999999998</v>
      </c>
      <c r="H785" s="172">
        <v>0.98350000000000004</v>
      </c>
      <c r="I785" s="172">
        <v>4.9377000000000004</v>
      </c>
      <c r="J785" s="172">
        <v>7.4023000000000003</v>
      </c>
      <c r="K785" s="172">
        <v>13.2286</v>
      </c>
      <c r="L785" s="172">
        <v>-9.1433999999999997</v>
      </c>
      <c r="M785" s="172">
        <v>-6.0464000000000002</v>
      </c>
      <c r="N785" s="172">
        <v>7.85E-2</v>
      </c>
      <c r="O785" s="172">
        <v>3.0482999999999998</v>
      </c>
      <c r="P785" s="172">
        <v>5.2763</v>
      </c>
      <c r="Q785" s="172">
        <v>10.702</v>
      </c>
      <c r="R785" s="172">
        <v>6.2199999999999998E-2</v>
      </c>
    </row>
    <row r="786" spans="1:18" x14ac:dyDescent="0.3">
      <c r="A786" s="168" t="s">
        <v>974</v>
      </c>
      <c r="B786" s="168" t="s">
        <v>1012</v>
      </c>
      <c r="C786" s="168">
        <v>118069</v>
      </c>
      <c r="D786" s="171">
        <v>44041</v>
      </c>
      <c r="E786" s="172">
        <v>26.503</v>
      </c>
      <c r="F786" s="172">
        <v>-0.5292</v>
      </c>
      <c r="G786" s="172">
        <v>0.29520000000000002</v>
      </c>
      <c r="H786" s="172">
        <v>0.9677</v>
      </c>
      <c r="I786" s="172">
        <v>4.9001000000000001</v>
      </c>
      <c r="J786" s="172">
        <v>7.3212999999999999</v>
      </c>
      <c r="K786" s="172">
        <v>12.966200000000001</v>
      </c>
      <c r="L786" s="172">
        <v>-9.5615000000000006</v>
      </c>
      <c r="M786" s="172">
        <v>-6.6763000000000003</v>
      </c>
      <c r="N786" s="172">
        <v>-0.80469999999999997</v>
      </c>
      <c r="O786" s="172">
        <v>2.1919</v>
      </c>
      <c r="P786" s="172">
        <v>4.4433999999999996</v>
      </c>
      <c r="Q786" s="172">
        <v>7.9279000000000002</v>
      </c>
      <c r="R786" s="172">
        <v>-0.78539999999999999</v>
      </c>
    </row>
    <row r="787" spans="1:18" x14ac:dyDescent="0.3">
      <c r="A787" s="168" t="s">
        <v>974</v>
      </c>
      <c r="B787" s="168" t="s">
        <v>1013</v>
      </c>
      <c r="C787" s="168">
        <v>106871</v>
      </c>
      <c r="D787" s="171">
        <v>44041</v>
      </c>
      <c r="E787" s="172">
        <v>29.4012218728794</v>
      </c>
      <c r="F787" s="172">
        <v>-0.66790000000000005</v>
      </c>
      <c r="G787" s="172">
        <v>-0.17269999999999999</v>
      </c>
      <c r="H787" s="172">
        <v>-6.9199999999999998E-2</v>
      </c>
      <c r="I787" s="172">
        <v>3.6677</v>
      </c>
      <c r="J787" s="172">
        <v>5.3685999999999998</v>
      </c>
      <c r="K787" s="172">
        <v>10.508699999999999</v>
      </c>
      <c r="L787" s="172">
        <v>-10.873200000000001</v>
      </c>
      <c r="M787" s="172">
        <v>-7.0187999999999997</v>
      </c>
      <c r="N787" s="172">
        <v>1.7822</v>
      </c>
      <c r="O787" s="172">
        <v>2.7829999999999999</v>
      </c>
      <c r="P787" s="172">
        <v>4.6835000000000004</v>
      </c>
      <c r="Q787" s="172">
        <v>9.1222999999999992</v>
      </c>
      <c r="R787" s="172">
        <v>0.33650000000000002</v>
      </c>
    </row>
    <row r="788" spans="1:18" x14ac:dyDescent="0.3">
      <c r="A788" s="168" t="s">
        <v>974</v>
      </c>
      <c r="B788" s="168" t="s">
        <v>1014</v>
      </c>
      <c r="C788" s="168">
        <v>120267</v>
      </c>
      <c r="D788" s="171">
        <v>44041</v>
      </c>
      <c r="E788" s="172">
        <v>28.285299999999999</v>
      </c>
      <c r="F788" s="172">
        <v>-0.66520000000000001</v>
      </c>
      <c r="G788" s="172">
        <v>-0.1585</v>
      </c>
      <c r="H788" s="172">
        <v>-4.9099999999999998E-2</v>
      </c>
      <c r="I788" s="172">
        <v>3.7086999999999999</v>
      </c>
      <c r="J788" s="172">
        <v>5.4580000000000002</v>
      </c>
      <c r="K788" s="172">
        <v>10.794600000000001</v>
      </c>
      <c r="L788" s="172">
        <v>-10.409599999999999</v>
      </c>
      <c r="M788" s="172">
        <v>-6.4047999999999998</v>
      </c>
      <c r="N788" s="172">
        <v>2.7050999999999998</v>
      </c>
      <c r="O788" s="172">
        <v>3.8855</v>
      </c>
      <c r="P788" s="172">
        <v>5.7723000000000004</v>
      </c>
      <c r="Q788" s="172">
        <v>10.340400000000001</v>
      </c>
      <c r="R788" s="172">
        <v>1.3412999999999999</v>
      </c>
    </row>
    <row r="789" spans="1:18" x14ac:dyDescent="0.3">
      <c r="A789" s="168" t="s">
        <v>974</v>
      </c>
      <c r="B789" s="168" t="s">
        <v>1015</v>
      </c>
      <c r="C789" s="168">
        <v>146549</v>
      </c>
      <c r="D789" s="171">
        <v>44041</v>
      </c>
      <c r="E789" s="172">
        <v>10.105600000000001</v>
      </c>
      <c r="F789" s="172">
        <v>-0.3579</v>
      </c>
      <c r="G789" s="172">
        <v>0.35849999999999999</v>
      </c>
      <c r="H789" s="172">
        <v>0.5202</v>
      </c>
      <c r="I789" s="172">
        <v>4.7560000000000002</v>
      </c>
      <c r="J789" s="172">
        <v>6.8606999999999996</v>
      </c>
      <c r="K789" s="172">
        <v>13.2521</v>
      </c>
      <c r="L789" s="172">
        <v>-8.5524000000000004</v>
      </c>
      <c r="M789" s="172">
        <v>-7.3780999999999999</v>
      </c>
      <c r="N789" s="172">
        <v>2.0756999999999999</v>
      </c>
      <c r="O789" s="172"/>
      <c r="P789" s="172"/>
      <c r="Q789" s="172">
        <v>0.76670000000000005</v>
      </c>
      <c r="R789" s="172"/>
    </row>
    <row r="790" spans="1:18" x14ac:dyDescent="0.3">
      <c r="A790" s="168" t="s">
        <v>974</v>
      </c>
      <c r="B790" s="168" t="s">
        <v>1016</v>
      </c>
      <c r="C790" s="168">
        <v>146551</v>
      </c>
      <c r="D790" s="171">
        <v>44041</v>
      </c>
      <c r="E790" s="172">
        <v>9.8333999999999993</v>
      </c>
      <c r="F790" s="172">
        <v>-0.36380000000000001</v>
      </c>
      <c r="G790" s="172">
        <v>0.33160000000000001</v>
      </c>
      <c r="H790" s="172">
        <v>0.48130000000000001</v>
      </c>
      <c r="I790" s="172">
        <v>4.6763000000000003</v>
      </c>
      <c r="J790" s="172">
        <v>6.6806999999999999</v>
      </c>
      <c r="K790" s="172">
        <v>12.7722</v>
      </c>
      <c r="L790" s="172">
        <v>-9.3820999999999994</v>
      </c>
      <c r="M790" s="172">
        <v>-8.6913</v>
      </c>
      <c r="N790" s="172">
        <v>0.112</v>
      </c>
      <c r="O790" s="172"/>
      <c r="P790" s="172"/>
      <c r="Q790" s="172">
        <v>-1.2141</v>
      </c>
      <c r="R790" s="172"/>
    </row>
    <row r="791" spans="1:18" x14ac:dyDescent="0.3">
      <c r="A791" s="168" t="s">
        <v>974</v>
      </c>
      <c r="B791" s="168" t="s">
        <v>1017</v>
      </c>
      <c r="C791" s="168">
        <v>118825</v>
      </c>
      <c r="D791" s="171">
        <v>44041</v>
      </c>
      <c r="E791" s="172">
        <v>53.561999999999998</v>
      </c>
      <c r="F791" s="172">
        <v>-0.44240000000000002</v>
      </c>
      <c r="G791" s="172">
        <v>-0.46089999999999998</v>
      </c>
      <c r="H791" s="172">
        <v>6.7299999999999999E-2</v>
      </c>
      <c r="I791" s="172">
        <v>5.0091000000000001</v>
      </c>
      <c r="J791" s="172">
        <v>8.0815999999999999</v>
      </c>
      <c r="K791" s="172">
        <v>15.8248</v>
      </c>
      <c r="L791" s="172">
        <v>-7.4603000000000002</v>
      </c>
      <c r="M791" s="172">
        <v>-3.9247000000000001</v>
      </c>
      <c r="N791" s="172">
        <v>1.4874000000000001</v>
      </c>
      <c r="O791" s="172">
        <v>5.0578000000000003</v>
      </c>
      <c r="P791" s="172">
        <v>9.4383999999999997</v>
      </c>
      <c r="Q791" s="172">
        <v>14.805400000000001</v>
      </c>
      <c r="R791" s="172">
        <v>2.5108000000000001</v>
      </c>
    </row>
    <row r="792" spans="1:18" x14ac:dyDescent="0.3">
      <c r="A792" s="168" t="s">
        <v>974</v>
      </c>
      <c r="B792" s="168" t="s">
        <v>1018</v>
      </c>
      <c r="C792" s="168">
        <v>107578</v>
      </c>
      <c r="D792" s="171">
        <v>44041</v>
      </c>
      <c r="E792" s="172">
        <v>49.999000000000002</v>
      </c>
      <c r="F792" s="172">
        <v>-0.44600000000000001</v>
      </c>
      <c r="G792" s="172">
        <v>-0.47570000000000001</v>
      </c>
      <c r="H792" s="172">
        <v>4.8000000000000001E-2</v>
      </c>
      <c r="I792" s="172">
        <v>4.9649000000000001</v>
      </c>
      <c r="J792" s="172">
        <v>7.9869000000000003</v>
      </c>
      <c r="K792" s="172">
        <v>15.511100000000001</v>
      </c>
      <c r="L792" s="172">
        <v>-7.9683000000000002</v>
      </c>
      <c r="M792" s="172">
        <v>-4.7165999999999997</v>
      </c>
      <c r="N792" s="172">
        <v>0.37740000000000001</v>
      </c>
      <c r="O792" s="172">
        <v>4.0541</v>
      </c>
      <c r="P792" s="172">
        <v>8.4711999999999996</v>
      </c>
      <c r="Q792" s="172">
        <v>13.947800000000001</v>
      </c>
      <c r="R792" s="172">
        <v>1.4179999999999999</v>
      </c>
    </row>
    <row r="793" spans="1:18" x14ac:dyDescent="0.3">
      <c r="A793" s="168" t="s">
        <v>974</v>
      </c>
      <c r="B793" s="168" t="s">
        <v>1019</v>
      </c>
      <c r="C793" s="168">
        <v>106235</v>
      </c>
      <c r="D793" s="171">
        <v>44041</v>
      </c>
      <c r="E793" s="172">
        <v>29.688500000000001</v>
      </c>
      <c r="F793" s="172">
        <v>-0.38419999999999999</v>
      </c>
      <c r="G793" s="172">
        <v>-0.66579999999999995</v>
      </c>
      <c r="H793" s="172">
        <v>-0.46870000000000001</v>
      </c>
      <c r="I793" s="172">
        <v>4.4579000000000004</v>
      </c>
      <c r="J793" s="172">
        <v>6.3646000000000003</v>
      </c>
      <c r="K793" s="172">
        <v>12.6775</v>
      </c>
      <c r="L793" s="172">
        <v>-17.178799999999999</v>
      </c>
      <c r="M793" s="172">
        <v>-14.0052</v>
      </c>
      <c r="N793" s="172">
        <v>-11.538399999999999</v>
      </c>
      <c r="O793" s="172">
        <v>-1.0328999999999999</v>
      </c>
      <c r="P793" s="172">
        <v>3.8212999999999999</v>
      </c>
      <c r="Q793" s="172">
        <v>8.7423999999999999</v>
      </c>
      <c r="R793" s="172">
        <v>-5.4086999999999996</v>
      </c>
    </row>
    <row r="794" spans="1:18" x14ac:dyDescent="0.3">
      <c r="A794" s="168" t="s">
        <v>974</v>
      </c>
      <c r="B794" s="168" t="s">
        <v>1020</v>
      </c>
      <c r="C794" s="168">
        <v>118632</v>
      </c>
      <c r="D794" s="171">
        <v>44041</v>
      </c>
      <c r="E794" s="172">
        <v>31.758700000000001</v>
      </c>
      <c r="F794" s="172">
        <v>-0.38169999999999998</v>
      </c>
      <c r="G794" s="172">
        <v>-0.65500000000000003</v>
      </c>
      <c r="H794" s="172">
        <v>-0.45169999999999999</v>
      </c>
      <c r="I794" s="172">
        <v>4.4945000000000004</v>
      </c>
      <c r="J794" s="172">
        <v>6.4409999999999998</v>
      </c>
      <c r="K794" s="172">
        <v>12.927</v>
      </c>
      <c r="L794" s="172">
        <v>-16.778199999999998</v>
      </c>
      <c r="M794" s="172">
        <v>-13.416399999999999</v>
      </c>
      <c r="N794" s="172">
        <v>-10.752599999999999</v>
      </c>
      <c r="O794" s="172">
        <v>-6.6600000000000006E-2</v>
      </c>
      <c r="P794" s="172">
        <v>4.8684000000000003</v>
      </c>
      <c r="Q794" s="172">
        <v>10.8178</v>
      </c>
      <c r="R794" s="172">
        <v>-4.5533999999999999</v>
      </c>
    </row>
    <row r="795" spans="1:18" x14ac:dyDescent="0.3">
      <c r="A795" s="168" t="s">
        <v>974</v>
      </c>
      <c r="B795" s="168" t="s">
        <v>1021</v>
      </c>
      <c r="C795" s="168">
        <v>138308</v>
      </c>
      <c r="D795" s="171">
        <v>44041</v>
      </c>
      <c r="E795" s="172">
        <v>162.35</v>
      </c>
      <c r="F795" s="172">
        <v>-0.71550000000000002</v>
      </c>
      <c r="G795" s="172">
        <v>0.22839999999999999</v>
      </c>
      <c r="H795" s="172">
        <v>1.0142</v>
      </c>
      <c r="I795" s="172">
        <v>4.58</v>
      </c>
      <c r="J795" s="172">
        <v>7.3956</v>
      </c>
      <c r="K795" s="172">
        <v>12.7431</v>
      </c>
      <c r="L795" s="172">
        <v>-9.7353000000000005</v>
      </c>
      <c r="M795" s="172">
        <v>-6.7758000000000003</v>
      </c>
      <c r="N795" s="172">
        <v>-2.0099</v>
      </c>
      <c r="O795" s="172">
        <v>1.2652000000000001</v>
      </c>
      <c r="P795" s="172">
        <v>4.8018000000000001</v>
      </c>
      <c r="Q795" s="172">
        <v>17.2578</v>
      </c>
      <c r="R795" s="172">
        <v>-1.4962</v>
      </c>
    </row>
    <row r="796" spans="1:18" x14ac:dyDescent="0.3">
      <c r="A796" s="168" t="s">
        <v>974</v>
      </c>
      <c r="B796" s="168" t="s">
        <v>1022</v>
      </c>
      <c r="C796" s="168">
        <v>138312</v>
      </c>
      <c r="D796" s="171">
        <v>44041</v>
      </c>
      <c r="E796" s="172">
        <v>178.69</v>
      </c>
      <c r="F796" s="172">
        <v>-0.7167</v>
      </c>
      <c r="G796" s="172">
        <v>0.24679999999999999</v>
      </c>
      <c r="H796" s="172">
        <v>1.0404</v>
      </c>
      <c r="I796" s="172">
        <v>4.6378000000000004</v>
      </c>
      <c r="J796" s="172">
        <v>7.5279999999999996</v>
      </c>
      <c r="K796" s="172">
        <v>13.1594</v>
      </c>
      <c r="L796" s="172">
        <v>-9.0914000000000001</v>
      </c>
      <c r="M796" s="172">
        <v>-5.7939999999999996</v>
      </c>
      <c r="N796" s="172">
        <v>-0.67259999999999998</v>
      </c>
      <c r="O796" s="172">
        <v>2.7269000000000001</v>
      </c>
      <c r="P796" s="172">
        <v>6.3468</v>
      </c>
      <c r="Q796" s="172">
        <v>11.582100000000001</v>
      </c>
      <c r="R796" s="172">
        <v>-0.16120000000000001</v>
      </c>
    </row>
    <row r="797" spans="1:18" x14ac:dyDescent="0.3">
      <c r="A797" s="168" t="s">
        <v>974</v>
      </c>
      <c r="B797" s="168" t="s">
        <v>1023</v>
      </c>
      <c r="C797" s="168">
        <v>119598</v>
      </c>
      <c r="D797" s="171">
        <v>44041</v>
      </c>
      <c r="E797" s="172">
        <v>40.5824</v>
      </c>
      <c r="F797" s="172">
        <v>-0.5484</v>
      </c>
      <c r="G797" s="172">
        <v>-0.26169999999999999</v>
      </c>
      <c r="H797" s="172">
        <v>0.36230000000000001</v>
      </c>
      <c r="I797" s="172">
        <v>4.9821</v>
      </c>
      <c r="J797" s="172">
        <v>7.3571999999999997</v>
      </c>
      <c r="K797" s="172">
        <v>15.1591</v>
      </c>
      <c r="L797" s="172">
        <v>-9.4986999999999995</v>
      </c>
      <c r="M797" s="172">
        <v>-6.9058999999999999</v>
      </c>
      <c r="N797" s="172">
        <v>-0.35899999999999999</v>
      </c>
      <c r="O797" s="172">
        <v>2.3269000000000002</v>
      </c>
      <c r="P797" s="172">
        <v>6.5853000000000002</v>
      </c>
      <c r="Q797" s="172">
        <v>12.4133</v>
      </c>
      <c r="R797" s="172">
        <v>-0.61099999999999999</v>
      </c>
    </row>
    <row r="798" spans="1:18" x14ac:dyDescent="0.3">
      <c r="A798" s="168" t="s">
        <v>974</v>
      </c>
      <c r="B798" s="168" t="s">
        <v>1024</v>
      </c>
      <c r="C798" s="168">
        <v>103504</v>
      </c>
      <c r="D798" s="171">
        <v>44041</v>
      </c>
      <c r="E798" s="172">
        <v>37.959000000000003</v>
      </c>
      <c r="F798" s="172">
        <v>-0.55020000000000002</v>
      </c>
      <c r="G798" s="172">
        <v>-0.27089999999999997</v>
      </c>
      <c r="H798" s="172">
        <v>0.34870000000000001</v>
      </c>
      <c r="I798" s="172">
        <v>4.9522000000000004</v>
      </c>
      <c r="J798" s="172">
        <v>7.2934000000000001</v>
      </c>
      <c r="K798" s="172">
        <v>14.925599999999999</v>
      </c>
      <c r="L798" s="172">
        <v>-9.8763000000000005</v>
      </c>
      <c r="M798" s="172">
        <v>-7.4809000000000001</v>
      </c>
      <c r="N798" s="172">
        <v>-1.1706000000000001</v>
      </c>
      <c r="O798" s="172">
        <v>1.3938999999999999</v>
      </c>
      <c r="P798" s="172">
        <v>5.5095000000000001</v>
      </c>
      <c r="Q798" s="172">
        <v>9.6140000000000008</v>
      </c>
      <c r="R798" s="172">
        <v>-1.4049</v>
      </c>
    </row>
    <row r="799" spans="1:18" x14ac:dyDescent="0.3">
      <c r="A799" s="168" t="s">
        <v>974</v>
      </c>
      <c r="B799" s="168" t="s">
        <v>1025</v>
      </c>
      <c r="C799" s="168">
        <v>100475</v>
      </c>
      <c r="D799" s="171">
        <v>44041</v>
      </c>
      <c r="E799" s="172">
        <v>452.19922893917197</v>
      </c>
      <c r="F799" s="172">
        <v>-0.88970000000000005</v>
      </c>
      <c r="G799" s="172">
        <v>-0.11459999999999999</v>
      </c>
      <c r="H799" s="172">
        <v>0.22509999999999999</v>
      </c>
      <c r="I799" s="172">
        <v>6.1231</v>
      </c>
      <c r="J799" s="172">
        <v>8.0861999999999998</v>
      </c>
      <c r="K799" s="172">
        <v>15.3086</v>
      </c>
      <c r="L799" s="172">
        <v>-10.7546</v>
      </c>
      <c r="M799" s="172">
        <v>-8.9634</v>
      </c>
      <c r="N799" s="172">
        <v>-5.5166000000000004</v>
      </c>
      <c r="O799" s="172">
        <v>0.59040000000000004</v>
      </c>
      <c r="P799" s="172">
        <v>4.1679000000000004</v>
      </c>
      <c r="Q799" s="172">
        <v>18.690899999999999</v>
      </c>
      <c r="R799" s="172">
        <v>-1.8184</v>
      </c>
    </row>
    <row r="800" spans="1:18" x14ac:dyDescent="0.3">
      <c r="A800" s="168" t="s">
        <v>974</v>
      </c>
      <c r="B800" s="168" t="s">
        <v>1026</v>
      </c>
      <c r="C800" s="168">
        <v>119160</v>
      </c>
      <c r="D800" s="171">
        <v>44041</v>
      </c>
      <c r="E800" s="172">
        <v>225.63890000000001</v>
      </c>
      <c r="F800" s="172">
        <v>-0.88739999999999997</v>
      </c>
      <c r="G800" s="172">
        <v>-0.1031</v>
      </c>
      <c r="H800" s="172">
        <v>0.2414</v>
      </c>
      <c r="I800" s="172">
        <v>6.1561000000000003</v>
      </c>
      <c r="J800" s="172">
        <v>8.1586999999999996</v>
      </c>
      <c r="K800" s="172">
        <v>15.548</v>
      </c>
      <c r="L800" s="172">
        <v>-10.382400000000001</v>
      </c>
      <c r="M800" s="172">
        <v>-8.4207999999999998</v>
      </c>
      <c r="N800" s="172">
        <v>-4.7035999999999998</v>
      </c>
      <c r="O800" s="172">
        <v>1.7835000000000001</v>
      </c>
      <c r="P800" s="172">
        <v>5.6025</v>
      </c>
      <c r="Q800" s="172">
        <v>10.1317</v>
      </c>
      <c r="R800" s="172">
        <v>-0.87019999999999997</v>
      </c>
    </row>
    <row r="801" spans="1:18" x14ac:dyDescent="0.3">
      <c r="A801" s="168" t="s">
        <v>974</v>
      </c>
      <c r="B801" s="168" t="s">
        <v>1027</v>
      </c>
      <c r="C801" s="168">
        <v>118870</v>
      </c>
      <c r="D801" s="171">
        <v>44041</v>
      </c>
      <c r="E801" s="172">
        <v>73.819999999999993</v>
      </c>
      <c r="F801" s="172">
        <v>-0.37790000000000001</v>
      </c>
      <c r="G801" s="172">
        <v>0.61329999999999996</v>
      </c>
      <c r="H801" s="172">
        <v>1.0679000000000001</v>
      </c>
      <c r="I801" s="172">
        <v>4.4869000000000003</v>
      </c>
      <c r="J801" s="172">
        <v>7.4996</v>
      </c>
      <c r="K801" s="172">
        <v>13.255599999999999</v>
      </c>
      <c r="L801" s="172">
        <v>-9.3343000000000007</v>
      </c>
      <c r="M801" s="172">
        <v>-7.1447000000000003</v>
      </c>
      <c r="N801" s="172">
        <v>-2.2122000000000002</v>
      </c>
      <c r="O801" s="172">
        <v>-0.58360000000000001</v>
      </c>
      <c r="P801" s="172">
        <v>2.4302000000000001</v>
      </c>
      <c r="Q801" s="172">
        <v>6.9897999999999998</v>
      </c>
      <c r="R801" s="172">
        <v>-2.431</v>
      </c>
    </row>
    <row r="802" spans="1:18" x14ac:dyDescent="0.3">
      <c r="A802" s="168" t="s">
        <v>974</v>
      </c>
      <c r="B802" s="168" t="s">
        <v>1028</v>
      </c>
      <c r="C802" s="168">
        <v>101209</v>
      </c>
      <c r="D802" s="171">
        <v>44041</v>
      </c>
      <c r="E802" s="172">
        <v>93.506666666666703</v>
      </c>
      <c r="F802" s="172">
        <v>-0.36940000000000001</v>
      </c>
      <c r="G802" s="172">
        <v>0.6169</v>
      </c>
      <c r="H802" s="172">
        <v>1.081</v>
      </c>
      <c r="I802" s="172">
        <v>4.4844999999999997</v>
      </c>
      <c r="J802" s="172">
        <v>7.5118999999999998</v>
      </c>
      <c r="K802" s="172">
        <v>13.2225</v>
      </c>
      <c r="L802" s="172">
        <v>-9.4045000000000005</v>
      </c>
      <c r="M802" s="172">
        <v>-7.2968000000000002</v>
      </c>
      <c r="N802" s="172">
        <v>-2.4618000000000002</v>
      </c>
      <c r="O802" s="172">
        <v>-1.0407</v>
      </c>
      <c r="P802" s="172">
        <v>1.5853999999999999</v>
      </c>
      <c r="Q802" s="172">
        <v>9.1875</v>
      </c>
      <c r="R802" s="172">
        <v>-2.7635000000000001</v>
      </c>
    </row>
    <row r="803" spans="1:18" x14ac:dyDescent="0.3">
      <c r="A803" s="168" t="s">
        <v>974</v>
      </c>
      <c r="B803" s="168" t="s">
        <v>1029</v>
      </c>
      <c r="C803" s="168">
        <v>141248</v>
      </c>
      <c r="D803" s="171">
        <v>44041</v>
      </c>
      <c r="E803" s="172">
        <v>10.83</v>
      </c>
      <c r="F803" s="172">
        <v>-0.73329999999999995</v>
      </c>
      <c r="G803" s="172">
        <v>0</v>
      </c>
      <c r="H803" s="172">
        <v>0.27779999999999999</v>
      </c>
      <c r="I803" s="172">
        <v>5.1456</v>
      </c>
      <c r="J803" s="172">
        <v>7.8685</v>
      </c>
      <c r="K803" s="172">
        <v>15.458399999999999</v>
      </c>
      <c r="L803" s="172">
        <v>-6.4767000000000001</v>
      </c>
      <c r="M803" s="172">
        <v>-4.1593</v>
      </c>
      <c r="N803" s="172">
        <v>1.7857000000000001</v>
      </c>
      <c r="O803" s="172">
        <v>1.8814</v>
      </c>
      <c r="P803" s="172"/>
      <c r="Q803" s="172">
        <v>2.5078</v>
      </c>
      <c r="R803" s="172">
        <v>-0.502</v>
      </c>
    </row>
    <row r="804" spans="1:18" x14ac:dyDescent="0.3">
      <c r="A804" s="168" t="s">
        <v>974</v>
      </c>
      <c r="B804" s="168" t="s">
        <v>1030</v>
      </c>
      <c r="C804" s="168">
        <v>141247</v>
      </c>
      <c r="D804" s="171">
        <v>44041</v>
      </c>
      <c r="E804" s="172">
        <v>10.58</v>
      </c>
      <c r="F804" s="172">
        <v>-0.75049999999999994</v>
      </c>
      <c r="G804" s="172">
        <v>0</v>
      </c>
      <c r="H804" s="172">
        <v>0.18940000000000001</v>
      </c>
      <c r="I804" s="172">
        <v>5.0644999999999998</v>
      </c>
      <c r="J804" s="172">
        <v>7.8491</v>
      </c>
      <c r="K804" s="172">
        <v>15.250500000000001</v>
      </c>
      <c r="L804" s="172">
        <v>-6.7019000000000002</v>
      </c>
      <c r="M804" s="172">
        <v>-4.5987</v>
      </c>
      <c r="N804" s="172">
        <v>1.1472</v>
      </c>
      <c r="O804" s="172">
        <v>1.2244999999999999</v>
      </c>
      <c r="P804" s="172"/>
      <c r="Q804" s="172">
        <v>1.7667999999999999</v>
      </c>
      <c r="R804" s="172">
        <v>-1.0196000000000001</v>
      </c>
    </row>
    <row r="805" spans="1:18" x14ac:dyDescent="0.3">
      <c r="A805" s="168" t="s">
        <v>974</v>
      </c>
      <c r="B805" s="168" t="s">
        <v>1031</v>
      </c>
      <c r="C805" s="168">
        <v>120657</v>
      </c>
      <c r="D805" s="171">
        <v>44041</v>
      </c>
      <c r="E805" s="172">
        <v>56.487634911606399</v>
      </c>
      <c r="F805" s="172">
        <v>-0.19439999999999999</v>
      </c>
      <c r="G805" s="172">
        <v>0.11020000000000001</v>
      </c>
      <c r="H805" s="172">
        <v>0.27650000000000002</v>
      </c>
      <c r="I805" s="172">
        <v>3.9199000000000002</v>
      </c>
      <c r="J805" s="172">
        <v>6.4535</v>
      </c>
      <c r="K805" s="172">
        <v>13.5586</v>
      </c>
      <c r="L805" s="172">
        <v>-7.5419999999999998</v>
      </c>
      <c r="M805" s="172">
        <v>-3.0697999999999999</v>
      </c>
      <c r="N805" s="172">
        <v>1.998</v>
      </c>
      <c r="O805" s="172">
        <v>3.7120000000000002</v>
      </c>
      <c r="P805" s="172">
        <v>5.9231999999999996</v>
      </c>
      <c r="Q805" s="172">
        <v>10.569699999999999</v>
      </c>
      <c r="R805" s="172">
        <v>-0.3458</v>
      </c>
    </row>
    <row r="806" spans="1:18" x14ac:dyDescent="0.3">
      <c r="A806" s="168" t="s">
        <v>974</v>
      </c>
      <c r="B806" s="168" t="s">
        <v>1032</v>
      </c>
      <c r="C806" s="168">
        <v>100650</v>
      </c>
      <c r="D806" s="171">
        <v>44041</v>
      </c>
      <c r="E806" s="172">
        <v>590.56095959982804</v>
      </c>
      <c r="F806" s="172">
        <v>-0.19719999999999999</v>
      </c>
      <c r="G806" s="172">
        <v>9.8199999999999996E-2</v>
      </c>
      <c r="H806" s="172">
        <v>0.25990000000000002</v>
      </c>
      <c r="I806" s="172">
        <v>3.8845999999999998</v>
      </c>
      <c r="J806" s="172">
        <v>6.3784000000000001</v>
      </c>
      <c r="K806" s="172">
        <v>13.3325</v>
      </c>
      <c r="L806" s="172">
        <v>-7.9904999999999999</v>
      </c>
      <c r="M806" s="172">
        <v>-3.7277999999999998</v>
      </c>
      <c r="N806" s="172">
        <v>0.71819999999999995</v>
      </c>
      <c r="O806" s="172">
        <v>2.6680000000000001</v>
      </c>
      <c r="P806" s="172">
        <v>5.0388999999999999</v>
      </c>
      <c r="Q806" s="172">
        <v>12.8203</v>
      </c>
      <c r="R806" s="172">
        <v>-1.4159999999999999</v>
      </c>
    </row>
    <row r="807" spans="1:18" x14ac:dyDescent="0.3">
      <c r="A807" s="173" t="s">
        <v>27</v>
      </c>
      <c r="B807" s="168"/>
      <c r="C807" s="168"/>
      <c r="D807" s="168"/>
      <c r="E807" s="168"/>
      <c r="F807" s="174">
        <v>-0.56101206896551736</v>
      </c>
      <c r="G807" s="174">
        <v>-4.0205172413793094E-2</v>
      </c>
      <c r="H807" s="174">
        <v>0.2769465517241379</v>
      </c>
      <c r="I807" s="174">
        <v>4.638506896551724</v>
      </c>
      <c r="J807" s="174">
        <v>7.0857862068965547</v>
      </c>
      <c r="K807" s="174">
        <v>13.939263793103445</v>
      </c>
      <c r="L807" s="174">
        <v>-8.3429948275862067</v>
      </c>
      <c r="M807" s="174">
        <v>-5.2148137931034482</v>
      </c>
      <c r="N807" s="174">
        <v>0.62591206896551721</v>
      </c>
      <c r="O807" s="174">
        <v>2.6677839285714291</v>
      </c>
      <c r="P807" s="174">
        <v>5.8523351851851872</v>
      </c>
      <c r="Q807" s="174">
        <v>10.951670689655172</v>
      </c>
      <c r="R807" s="174">
        <v>-0.24298214285714298</v>
      </c>
    </row>
    <row r="808" spans="1:18" x14ac:dyDescent="0.3">
      <c r="A808" s="173" t="s">
        <v>409</v>
      </c>
      <c r="B808" s="168"/>
      <c r="C808" s="168"/>
      <c r="D808" s="168"/>
      <c r="E808" s="168"/>
      <c r="F808" s="174">
        <v>-0.58210000000000006</v>
      </c>
      <c r="G808" s="174">
        <v>1.055E-2</v>
      </c>
      <c r="H808" s="174">
        <v>0.25355</v>
      </c>
      <c r="I808" s="174">
        <v>4.6088500000000003</v>
      </c>
      <c r="J808" s="174">
        <v>7.3421000000000003</v>
      </c>
      <c r="K808" s="174">
        <v>13.5565</v>
      </c>
      <c r="L808" s="174">
        <v>-8.3015000000000008</v>
      </c>
      <c r="M808" s="174">
        <v>-4.8240999999999996</v>
      </c>
      <c r="N808" s="174">
        <v>0.88159999999999994</v>
      </c>
      <c r="O808" s="174">
        <v>2.5945499999999999</v>
      </c>
      <c r="P808" s="174">
        <v>5.7475000000000005</v>
      </c>
      <c r="Q808" s="174">
        <v>10.63585</v>
      </c>
      <c r="R808" s="174">
        <v>-0.4239</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44041</v>
      </c>
      <c r="E811" s="172">
        <v>217.001516305623</v>
      </c>
      <c r="F811" s="172">
        <v>3.8361999999999998</v>
      </c>
      <c r="G811" s="172">
        <v>2.5577999999999999</v>
      </c>
      <c r="H811" s="172">
        <v>2.7389000000000001</v>
      </c>
      <c r="I811" s="172">
        <v>2.7391999999999999</v>
      </c>
      <c r="J811" s="172">
        <v>2.944</v>
      </c>
      <c r="K811" s="172">
        <v>3.8589000000000002</v>
      </c>
      <c r="L811" s="172">
        <v>4.7882999999999996</v>
      </c>
      <c r="M811" s="172">
        <v>5.0014000000000003</v>
      </c>
      <c r="N811" s="172">
        <v>5.2553999999999998</v>
      </c>
      <c r="O811" s="172">
        <v>6.6529999999999996</v>
      </c>
      <c r="P811" s="172">
        <v>7.0160999999999998</v>
      </c>
      <c r="Q811" s="172">
        <v>7.2233000000000001</v>
      </c>
      <c r="R811" s="172">
        <v>6.3127000000000004</v>
      </c>
    </row>
    <row r="812" spans="1:18" x14ac:dyDescent="0.3">
      <c r="A812" s="168" t="s">
        <v>376</v>
      </c>
      <c r="B812" s="168" t="s">
        <v>227</v>
      </c>
      <c r="C812" s="168">
        <v>100047</v>
      </c>
      <c r="D812" s="171">
        <v>44041</v>
      </c>
      <c r="E812" s="172">
        <v>322.4873</v>
      </c>
      <c r="F812" s="172">
        <v>3.2033999999999998</v>
      </c>
      <c r="G812" s="172">
        <v>2.5434000000000001</v>
      </c>
      <c r="H812" s="172">
        <v>2.9735999999999998</v>
      </c>
      <c r="I812" s="172">
        <v>2.9996</v>
      </c>
      <c r="J812" s="172">
        <v>3.3799000000000001</v>
      </c>
      <c r="K812" s="172">
        <v>4.3171999999999997</v>
      </c>
      <c r="L812" s="172">
        <v>5.0198</v>
      </c>
      <c r="M812" s="172">
        <v>5.1106999999999996</v>
      </c>
      <c r="N812" s="172">
        <v>5.3528000000000002</v>
      </c>
      <c r="O812" s="172">
        <v>6.6025</v>
      </c>
      <c r="P812" s="172">
        <v>6.9402999999999997</v>
      </c>
      <c r="Q812" s="172">
        <v>7.4268000000000001</v>
      </c>
      <c r="R812" s="172">
        <v>6.4101999999999997</v>
      </c>
    </row>
    <row r="813" spans="1:18" x14ac:dyDescent="0.3">
      <c r="A813" s="168" t="s">
        <v>376</v>
      </c>
      <c r="B813" s="168" t="s">
        <v>118</v>
      </c>
      <c r="C813" s="168">
        <v>119568</v>
      </c>
      <c r="D813" s="171">
        <v>44041</v>
      </c>
      <c r="E813" s="172">
        <v>324.43790000000001</v>
      </c>
      <c r="F813" s="172">
        <v>3.3079000000000001</v>
      </c>
      <c r="G813" s="172">
        <v>2.6444000000000001</v>
      </c>
      <c r="H813" s="172">
        <v>3.0731000000000002</v>
      </c>
      <c r="I813" s="172">
        <v>3.0998999999999999</v>
      </c>
      <c r="J813" s="172">
        <v>3.5232000000000001</v>
      </c>
      <c r="K813" s="172">
        <v>4.4257999999999997</v>
      </c>
      <c r="L813" s="172">
        <v>5.1238999999999999</v>
      </c>
      <c r="M813" s="172">
        <v>5.2121000000000004</v>
      </c>
      <c r="N813" s="172">
        <v>5.4535999999999998</v>
      </c>
      <c r="O813" s="172">
        <v>6.6997999999999998</v>
      </c>
      <c r="P813" s="172">
        <v>7.0332999999999997</v>
      </c>
      <c r="Q813" s="172">
        <v>7.7706999999999997</v>
      </c>
      <c r="R813" s="172">
        <v>6.5090000000000003</v>
      </c>
    </row>
    <row r="814" spans="1:18" x14ac:dyDescent="0.3">
      <c r="A814" s="168" t="s">
        <v>376</v>
      </c>
      <c r="B814" s="168" t="s">
        <v>412</v>
      </c>
      <c r="C814" s="168">
        <v>100043</v>
      </c>
      <c r="D814" s="171">
        <v>44041</v>
      </c>
      <c r="E814" s="172">
        <v>537.04229999999995</v>
      </c>
      <c r="F814" s="172">
        <v>3.2082000000000002</v>
      </c>
      <c r="G814" s="172">
        <v>2.5468999999999999</v>
      </c>
      <c r="H814" s="172">
        <v>2.9737</v>
      </c>
      <c r="I814" s="172">
        <v>3.0002</v>
      </c>
      <c r="J814" s="172">
        <v>3.3801999999999999</v>
      </c>
      <c r="K814" s="172">
        <v>4.3171999999999997</v>
      </c>
      <c r="L814" s="172">
        <v>5.0198</v>
      </c>
      <c r="M814" s="172">
        <v>5.1106999999999996</v>
      </c>
      <c r="N814" s="172">
        <v>5.3529</v>
      </c>
      <c r="O814" s="172">
        <v>6.6029</v>
      </c>
      <c r="P814" s="172">
        <v>6.9406999999999996</v>
      </c>
      <c r="Q814" s="172">
        <v>7.1252000000000004</v>
      </c>
      <c r="R814" s="172">
        <v>6.4104000000000001</v>
      </c>
    </row>
    <row r="815" spans="1:18" x14ac:dyDescent="0.3">
      <c r="A815" s="168" t="s">
        <v>376</v>
      </c>
      <c r="B815" s="168" t="s">
        <v>413</v>
      </c>
      <c r="C815" s="168">
        <v>100042</v>
      </c>
      <c r="D815" s="171">
        <v>44041</v>
      </c>
      <c r="E815" s="172">
        <v>523.32770000000005</v>
      </c>
      <c r="F815" s="172">
        <v>3.2155999999999998</v>
      </c>
      <c r="G815" s="172">
        <v>2.5463</v>
      </c>
      <c r="H815" s="172">
        <v>2.9739</v>
      </c>
      <c r="I815" s="172">
        <v>3.0005000000000002</v>
      </c>
      <c r="J815" s="172">
        <v>3.3803999999999998</v>
      </c>
      <c r="K815" s="172">
        <v>4.3173000000000004</v>
      </c>
      <c r="L815" s="172">
        <v>5.0198999999999998</v>
      </c>
      <c r="M815" s="172">
        <v>5.1106999999999996</v>
      </c>
      <c r="N815" s="172">
        <v>5.3529</v>
      </c>
      <c r="O815" s="172">
        <v>6.6029</v>
      </c>
      <c r="P815" s="172">
        <v>6.9405999999999999</v>
      </c>
      <c r="Q815" s="172">
        <v>7.4161999999999999</v>
      </c>
      <c r="R815" s="172">
        <v>6.4104999999999999</v>
      </c>
    </row>
    <row r="816" spans="1:18" x14ac:dyDescent="0.3">
      <c r="A816" s="168" t="s">
        <v>376</v>
      </c>
      <c r="B816" s="168" t="s">
        <v>119</v>
      </c>
      <c r="C816" s="168">
        <v>120389</v>
      </c>
      <c r="D816" s="171">
        <v>44041</v>
      </c>
      <c r="E816" s="172">
        <v>2236.0113000000001</v>
      </c>
      <c r="F816" s="172">
        <v>2.7637999999999998</v>
      </c>
      <c r="G816" s="172">
        <v>2.4632000000000001</v>
      </c>
      <c r="H816" s="172">
        <v>2.9300999999999999</v>
      </c>
      <c r="I816" s="172">
        <v>2.9321000000000002</v>
      </c>
      <c r="J816" s="172">
        <v>3.218</v>
      </c>
      <c r="K816" s="172">
        <v>4.0052000000000003</v>
      </c>
      <c r="L816" s="172">
        <v>5.0190999999999999</v>
      </c>
      <c r="M816" s="172">
        <v>5.1436999999999999</v>
      </c>
      <c r="N816" s="172">
        <v>5.375</v>
      </c>
      <c r="O816" s="172">
        <v>6.6536999999999997</v>
      </c>
      <c r="P816" s="172">
        <v>6.9968000000000004</v>
      </c>
      <c r="Q816" s="172">
        <v>7.7142999999999997</v>
      </c>
      <c r="R816" s="172">
        <v>6.4372999999999996</v>
      </c>
    </row>
    <row r="817" spans="1:18" x14ac:dyDescent="0.3">
      <c r="A817" s="168" t="s">
        <v>376</v>
      </c>
      <c r="B817" s="168" t="s">
        <v>228</v>
      </c>
      <c r="C817" s="168">
        <v>112210</v>
      </c>
      <c r="D817" s="171">
        <v>44041</v>
      </c>
      <c r="E817" s="172">
        <v>2225.2692999999999</v>
      </c>
      <c r="F817" s="172">
        <v>2.6919</v>
      </c>
      <c r="G817" s="172">
        <v>2.3919999999999999</v>
      </c>
      <c r="H817" s="172">
        <v>2.8586</v>
      </c>
      <c r="I817" s="172">
        <v>2.8607</v>
      </c>
      <c r="J817" s="172">
        <v>3.1463999999999999</v>
      </c>
      <c r="K817" s="172">
        <v>3.9394</v>
      </c>
      <c r="L817" s="172">
        <v>4.9583000000000004</v>
      </c>
      <c r="M817" s="172">
        <v>5.0838999999999999</v>
      </c>
      <c r="N817" s="172">
        <v>5.3152999999999997</v>
      </c>
      <c r="O817" s="172">
        <v>6.5949</v>
      </c>
      <c r="P817" s="172">
        <v>6.9290000000000003</v>
      </c>
      <c r="Q817" s="172">
        <v>7.6794000000000002</v>
      </c>
      <c r="R817" s="172">
        <v>6.3792</v>
      </c>
    </row>
    <row r="818" spans="1:18" x14ac:dyDescent="0.3">
      <c r="A818" s="168" t="s">
        <v>376</v>
      </c>
      <c r="B818" s="168" t="s">
        <v>414</v>
      </c>
      <c r="C818" s="168">
        <v>112713</v>
      </c>
      <c r="D818" s="171">
        <v>44041</v>
      </c>
      <c r="E818" s="172">
        <v>2088.4009000000001</v>
      </c>
      <c r="F818" s="172">
        <v>2.1918000000000002</v>
      </c>
      <c r="G818" s="172">
        <v>1.8918999999999999</v>
      </c>
      <c r="H818" s="172">
        <v>2.3584999999999998</v>
      </c>
      <c r="I818" s="172">
        <v>2.3601999999999999</v>
      </c>
      <c r="J818" s="172">
        <v>2.6452</v>
      </c>
      <c r="K818" s="172">
        <v>3.4348000000000001</v>
      </c>
      <c r="L818" s="172">
        <v>4.5419</v>
      </c>
      <c r="M818" s="172">
        <v>4.6344000000000003</v>
      </c>
      <c r="N818" s="172">
        <v>4.8453999999999997</v>
      </c>
      <c r="O818" s="172">
        <v>6.0461999999999998</v>
      </c>
      <c r="P818" s="172">
        <v>6.3743999999999996</v>
      </c>
      <c r="Q818" s="172">
        <v>7.3235000000000001</v>
      </c>
      <c r="R818" s="172">
        <v>5.8650000000000002</v>
      </c>
    </row>
    <row r="819" spans="1:18" x14ac:dyDescent="0.3">
      <c r="A819" s="168" t="s">
        <v>376</v>
      </c>
      <c r="B819" s="168" t="s">
        <v>229</v>
      </c>
      <c r="C819" s="168">
        <v>111704</v>
      </c>
      <c r="D819" s="171">
        <v>44041</v>
      </c>
      <c r="E819" s="172">
        <v>2301.4517000000001</v>
      </c>
      <c r="F819" s="172">
        <v>2.4346000000000001</v>
      </c>
      <c r="G819" s="172">
        <v>2.1758000000000002</v>
      </c>
      <c r="H819" s="172">
        <v>2.6456</v>
      </c>
      <c r="I819" s="172">
        <v>2.7862</v>
      </c>
      <c r="J819" s="172">
        <v>2.9883000000000002</v>
      </c>
      <c r="K819" s="172">
        <v>3.3628</v>
      </c>
      <c r="L819" s="172">
        <v>4.6951000000000001</v>
      </c>
      <c r="M819" s="172">
        <v>4.9089</v>
      </c>
      <c r="N819" s="172">
        <v>5.1913999999999998</v>
      </c>
      <c r="O819" s="172">
        <v>6.5387000000000004</v>
      </c>
      <c r="P819" s="172">
        <v>6.9244000000000003</v>
      </c>
      <c r="Q819" s="172">
        <v>7.5274999999999999</v>
      </c>
      <c r="R819" s="172">
        <v>6.3047000000000004</v>
      </c>
    </row>
    <row r="820" spans="1:18" x14ac:dyDescent="0.3">
      <c r="A820" s="168" t="s">
        <v>376</v>
      </c>
      <c r="B820" s="168" t="s">
        <v>120</v>
      </c>
      <c r="C820" s="168">
        <v>119415</v>
      </c>
      <c r="D820" s="171">
        <v>44041</v>
      </c>
      <c r="E820" s="172">
        <v>2318.1482999999998</v>
      </c>
      <c r="F820" s="172">
        <v>2.5335999999999999</v>
      </c>
      <c r="G820" s="172">
        <v>2.2761999999999998</v>
      </c>
      <c r="H820" s="172">
        <v>2.7456</v>
      </c>
      <c r="I820" s="172">
        <v>2.8862999999999999</v>
      </c>
      <c r="J820" s="172">
        <v>3.0886</v>
      </c>
      <c r="K820" s="172">
        <v>3.4636999999999998</v>
      </c>
      <c r="L820" s="172">
        <v>4.7972999999999999</v>
      </c>
      <c r="M820" s="172">
        <v>5.0125000000000002</v>
      </c>
      <c r="N820" s="172">
        <v>5.2964000000000002</v>
      </c>
      <c r="O820" s="172">
        <v>6.6445999999999996</v>
      </c>
      <c r="P820" s="172">
        <v>7.0330000000000004</v>
      </c>
      <c r="Q820" s="172">
        <v>7.7525000000000004</v>
      </c>
      <c r="R820" s="172">
        <v>6.4089</v>
      </c>
    </row>
    <row r="821" spans="1:18" x14ac:dyDescent="0.3">
      <c r="A821" s="168" t="s">
        <v>376</v>
      </c>
      <c r="B821" s="168" t="s">
        <v>415</v>
      </c>
      <c r="C821" s="168">
        <v>101408</v>
      </c>
      <c r="D821" s="171">
        <v>44041</v>
      </c>
      <c r="E821" s="172">
        <v>3386.5765000000001</v>
      </c>
      <c r="F821" s="172">
        <v>2.4338000000000002</v>
      </c>
      <c r="G821" s="172">
        <v>2.1760999999999999</v>
      </c>
      <c r="H821" s="172">
        <v>2.6456</v>
      </c>
      <c r="I821" s="172">
        <v>2.7862</v>
      </c>
      <c r="J821" s="172">
        <v>2.9883000000000002</v>
      </c>
      <c r="K821" s="172">
        <v>3.3628</v>
      </c>
      <c r="L821" s="172">
        <v>4.6951000000000001</v>
      </c>
      <c r="M821" s="172">
        <v>4.9089</v>
      </c>
      <c r="N821" s="172">
        <v>5.1913999999999998</v>
      </c>
      <c r="O821" s="172">
        <v>6.5387000000000004</v>
      </c>
      <c r="P821" s="172">
        <v>6.6468999999999996</v>
      </c>
      <c r="Q821" s="172">
        <v>6.8352000000000004</v>
      </c>
      <c r="R821" s="172">
        <v>6.3047000000000004</v>
      </c>
    </row>
    <row r="822" spans="1:18" x14ac:dyDescent="0.3">
      <c r="A822" s="168" t="s">
        <v>376</v>
      </c>
      <c r="B822" s="168" t="s">
        <v>230</v>
      </c>
      <c r="C822" s="168">
        <v>130472</v>
      </c>
      <c r="D822" s="171">
        <v>44041</v>
      </c>
      <c r="E822" s="172">
        <v>3074.5164</v>
      </c>
      <c r="F822" s="172">
        <v>3.423</v>
      </c>
      <c r="G822" s="172">
        <v>2.6211000000000002</v>
      </c>
      <c r="H822" s="172">
        <v>2.9420000000000002</v>
      </c>
      <c r="I822" s="172">
        <v>2.8530000000000002</v>
      </c>
      <c r="J822" s="172">
        <v>2.9723000000000002</v>
      </c>
      <c r="K822" s="172">
        <v>3.53</v>
      </c>
      <c r="L822" s="172">
        <v>4.6731999999999996</v>
      </c>
      <c r="M822" s="172">
        <v>4.9055</v>
      </c>
      <c r="N822" s="172">
        <v>5.2182000000000004</v>
      </c>
      <c r="O822" s="172">
        <v>6.5130999999999997</v>
      </c>
      <c r="P822" s="172">
        <v>6.8456999999999999</v>
      </c>
      <c r="Q822" s="172">
        <v>7.3121</v>
      </c>
      <c r="R822" s="172">
        <v>6.3182</v>
      </c>
    </row>
    <row r="823" spans="1:18" x14ac:dyDescent="0.3">
      <c r="A823" s="168" t="s">
        <v>376</v>
      </c>
      <c r="B823" s="168" t="s">
        <v>121</v>
      </c>
      <c r="C823" s="168">
        <v>130479</v>
      </c>
      <c r="D823" s="171">
        <v>44041</v>
      </c>
      <c r="E823" s="172">
        <v>3097.4573</v>
      </c>
      <c r="F823" s="172">
        <v>3.5249000000000001</v>
      </c>
      <c r="G823" s="172">
        <v>2.7214999999999998</v>
      </c>
      <c r="H823" s="172">
        <v>3.0425</v>
      </c>
      <c r="I823" s="172">
        <v>2.9538000000000002</v>
      </c>
      <c r="J823" s="172">
        <v>3.0733000000000001</v>
      </c>
      <c r="K823" s="172">
        <v>3.6313</v>
      </c>
      <c r="L823" s="172">
        <v>4.7759999999999998</v>
      </c>
      <c r="M823" s="172">
        <v>5.0179999999999998</v>
      </c>
      <c r="N823" s="172">
        <v>5.3371000000000004</v>
      </c>
      <c r="O823" s="172">
        <v>6.6519000000000004</v>
      </c>
      <c r="P823" s="172">
        <v>6.9546000000000001</v>
      </c>
      <c r="Q823" s="172">
        <v>7.6829000000000001</v>
      </c>
      <c r="R823" s="172">
        <v>6.4478</v>
      </c>
    </row>
    <row r="824" spans="1:18" x14ac:dyDescent="0.3">
      <c r="A824" s="168" t="s">
        <v>376</v>
      </c>
      <c r="B824" s="168" t="s">
        <v>416</v>
      </c>
      <c r="C824" s="168">
        <v>130459</v>
      </c>
      <c r="D824" s="171">
        <v>44041</v>
      </c>
      <c r="E824" s="172">
        <v>2906.7363999999998</v>
      </c>
      <c r="F824" s="172">
        <v>3.3881999999999999</v>
      </c>
      <c r="G824" s="172">
        <v>2.5855999999999999</v>
      </c>
      <c r="H824" s="172">
        <v>2.9066000000000001</v>
      </c>
      <c r="I824" s="172">
        <v>2.8176999999999999</v>
      </c>
      <c r="J824" s="172">
        <v>2.9371</v>
      </c>
      <c r="K824" s="172">
        <v>3.4943</v>
      </c>
      <c r="L824" s="172">
        <v>4.6372999999999998</v>
      </c>
      <c r="M824" s="172">
        <v>4.8776000000000002</v>
      </c>
      <c r="N824" s="172">
        <v>5.1947000000000001</v>
      </c>
      <c r="O824" s="172">
        <v>6.4656000000000002</v>
      </c>
      <c r="P824" s="172">
        <v>6.7953000000000001</v>
      </c>
      <c r="Q824" s="172">
        <v>6.9344000000000001</v>
      </c>
      <c r="R824" s="172">
        <v>6.2793000000000001</v>
      </c>
    </row>
    <row r="825" spans="1:18" x14ac:dyDescent="0.3">
      <c r="A825" s="168" t="s">
        <v>376</v>
      </c>
      <c r="B825" s="168" t="s">
        <v>122</v>
      </c>
      <c r="C825" s="168">
        <v>119369</v>
      </c>
      <c r="D825" s="171">
        <v>44041</v>
      </c>
      <c r="E825" s="172">
        <v>2317.2597000000001</v>
      </c>
      <c r="F825" s="172">
        <v>2.3329</v>
      </c>
      <c r="G825" s="172">
        <v>2.3090999999999999</v>
      </c>
      <c r="H825" s="172">
        <v>2.7734999999999999</v>
      </c>
      <c r="I825" s="172">
        <v>2.7778999999999998</v>
      </c>
      <c r="J825" s="172">
        <v>3.0897000000000001</v>
      </c>
      <c r="K825" s="172">
        <v>4.024</v>
      </c>
      <c r="L825" s="172">
        <v>4.8247999999999998</v>
      </c>
      <c r="M825" s="172">
        <v>4.9305000000000003</v>
      </c>
      <c r="N825" s="172">
        <v>5.1741000000000001</v>
      </c>
      <c r="O825" s="172">
        <v>6.5621999999999998</v>
      </c>
      <c r="P825" s="172">
        <v>6.9389000000000003</v>
      </c>
      <c r="Q825" s="172">
        <v>7.6833</v>
      </c>
      <c r="R825" s="172">
        <v>6.2774999999999999</v>
      </c>
    </row>
    <row r="826" spans="1:18" x14ac:dyDescent="0.3">
      <c r="A826" s="168" t="s">
        <v>376</v>
      </c>
      <c r="B826" s="168" t="s">
        <v>231</v>
      </c>
      <c r="C826" s="168">
        <v>109254</v>
      </c>
      <c r="D826" s="171">
        <v>44041</v>
      </c>
      <c r="E826" s="172">
        <v>2300.6695</v>
      </c>
      <c r="F826" s="172">
        <v>2.2498</v>
      </c>
      <c r="G826" s="172">
        <v>2.2256999999999998</v>
      </c>
      <c r="H826" s="172">
        <v>2.6903000000000001</v>
      </c>
      <c r="I826" s="172">
        <v>2.6947000000000001</v>
      </c>
      <c r="J826" s="172">
        <v>3.0064000000000002</v>
      </c>
      <c r="K826" s="172">
        <v>3.9401000000000002</v>
      </c>
      <c r="L826" s="172">
        <v>4.7397999999999998</v>
      </c>
      <c r="M826" s="172">
        <v>4.8445</v>
      </c>
      <c r="N826" s="172">
        <v>5.0869</v>
      </c>
      <c r="O826" s="172">
        <v>6.4691000000000001</v>
      </c>
      <c r="P826" s="172">
        <v>6.8394000000000004</v>
      </c>
      <c r="Q826" s="172">
        <v>7.1630000000000003</v>
      </c>
      <c r="R826" s="172">
        <v>6.1875999999999998</v>
      </c>
    </row>
    <row r="827" spans="1:18" x14ac:dyDescent="0.3">
      <c r="A827" s="168" t="s">
        <v>376</v>
      </c>
      <c r="B827" s="168" t="s">
        <v>123</v>
      </c>
      <c r="C827" s="168">
        <v>118305</v>
      </c>
      <c r="D827" s="171">
        <v>44041</v>
      </c>
      <c r="E827" s="172">
        <v>2416.1224999999999</v>
      </c>
      <c r="F827" s="172">
        <v>2.8645</v>
      </c>
      <c r="G827" s="172">
        <v>2.7172999999999998</v>
      </c>
      <c r="H827" s="172">
        <v>2.9630999999999998</v>
      </c>
      <c r="I827" s="172">
        <v>3.0226999999999999</v>
      </c>
      <c r="J827" s="172">
        <v>3.0670999999999999</v>
      </c>
      <c r="K827" s="172">
        <v>3.1854</v>
      </c>
      <c r="L827" s="172">
        <v>3.9073000000000002</v>
      </c>
      <c r="M827" s="172">
        <v>4.3192000000000004</v>
      </c>
      <c r="N827" s="172">
        <v>4.6546000000000003</v>
      </c>
      <c r="O827" s="172">
        <v>6.2914000000000003</v>
      </c>
      <c r="P827" s="172">
        <v>6.6951000000000001</v>
      </c>
      <c r="Q827" s="172">
        <v>7.4960000000000004</v>
      </c>
      <c r="R827" s="172">
        <v>5.952</v>
      </c>
    </row>
    <row r="828" spans="1:18" x14ac:dyDescent="0.3">
      <c r="A828" s="168" t="s">
        <v>376</v>
      </c>
      <c r="B828" s="168" t="s">
        <v>232</v>
      </c>
      <c r="C828" s="168">
        <v>109353</v>
      </c>
      <c r="D828" s="171">
        <v>44041</v>
      </c>
      <c r="E828" s="172">
        <v>2409.0652</v>
      </c>
      <c r="F828" s="172">
        <v>2.835</v>
      </c>
      <c r="G828" s="172">
        <v>2.6949999999999998</v>
      </c>
      <c r="H828" s="172">
        <v>2.9363999999999999</v>
      </c>
      <c r="I828" s="172">
        <v>2.9939</v>
      </c>
      <c r="J828" s="172">
        <v>3.0426000000000002</v>
      </c>
      <c r="K828" s="172">
        <v>3.1637</v>
      </c>
      <c r="L828" s="172">
        <v>3.8891</v>
      </c>
      <c r="M828" s="172">
        <v>4.3</v>
      </c>
      <c r="N828" s="172">
        <v>4.6337000000000002</v>
      </c>
      <c r="O828" s="172">
        <v>6.2557</v>
      </c>
      <c r="P828" s="172">
        <v>6.6614000000000004</v>
      </c>
      <c r="Q828" s="172">
        <v>7.5328999999999997</v>
      </c>
      <c r="R828" s="172">
        <v>5.9226000000000001</v>
      </c>
    </row>
    <row r="829" spans="1:18" x14ac:dyDescent="0.3">
      <c r="A829" s="168" t="s">
        <v>376</v>
      </c>
      <c r="B829" s="168" t="s">
        <v>1033</v>
      </c>
      <c r="C829" s="168">
        <v>142589</v>
      </c>
      <c r="D829" s="171">
        <v>44041</v>
      </c>
      <c r="E829" s="172">
        <v>1092.31937209337</v>
      </c>
      <c r="F829" s="172">
        <v>0</v>
      </c>
      <c r="G829" s="172">
        <v>1.7008000000000001</v>
      </c>
      <c r="H829" s="172">
        <v>1.47</v>
      </c>
      <c r="I829" s="172">
        <v>2.0206</v>
      </c>
      <c r="J829" s="172">
        <v>2.1259000000000001</v>
      </c>
      <c r="K829" s="172">
        <v>2.3986000000000001</v>
      </c>
      <c r="L829" s="172">
        <v>2.9056999999999999</v>
      </c>
      <c r="M829" s="172">
        <v>2.9834999999999998</v>
      </c>
      <c r="N829" s="172">
        <v>3.0874999999999999</v>
      </c>
      <c r="O829" s="172"/>
      <c r="P829" s="172"/>
      <c r="Q829" s="172">
        <v>3.7829999999999999</v>
      </c>
      <c r="R829" s="172">
        <v>3.6855000000000002</v>
      </c>
    </row>
    <row r="830" spans="1:18" x14ac:dyDescent="0.3">
      <c r="A830" s="168" t="s">
        <v>376</v>
      </c>
      <c r="B830" s="168" t="s">
        <v>124</v>
      </c>
      <c r="C830" s="168">
        <v>119125</v>
      </c>
      <c r="D830" s="171">
        <v>44041</v>
      </c>
      <c r="E830" s="172">
        <v>2878.9072999999999</v>
      </c>
      <c r="F830" s="172">
        <v>2.7957999999999998</v>
      </c>
      <c r="G830" s="172">
        <v>2.4567000000000001</v>
      </c>
      <c r="H830" s="172">
        <v>2.8803000000000001</v>
      </c>
      <c r="I830" s="172">
        <v>2.8805000000000001</v>
      </c>
      <c r="J830" s="172">
        <v>3.1482000000000001</v>
      </c>
      <c r="K830" s="172">
        <v>3.7488999999999999</v>
      </c>
      <c r="L830" s="172">
        <v>4.8899999999999997</v>
      </c>
      <c r="M830" s="172">
        <v>5.0086000000000004</v>
      </c>
      <c r="N830" s="172">
        <v>5.2561999999999998</v>
      </c>
      <c r="O830" s="172">
        <v>6.5949999999999998</v>
      </c>
      <c r="P830" s="172">
        <v>6.9504000000000001</v>
      </c>
      <c r="Q830" s="172">
        <v>7.6738</v>
      </c>
      <c r="R830" s="172">
        <v>6.3601999999999999</v>
      </c>
    </row>
    <row r="831" spans="1:18" x14ac:dyDescent="0.3">
      <c r="A831" s="168" t="s">
        <v>376</v>
      </c>
      <c r="B831" s="168" t="s">
        <v>233</v>
      </c>
      <c r="C831" s="168">
        <v>103347</v>
      </c>
      <c r="D831" s="171">
        <v>44041</v>
      </c>
      <c r="E831" s="172">
        <v>2859.3463999999999</v>
      </c>
      <c r="F831" s="172">
        <v>2.7166000000000001</v>
      </c>
      <c r="G831" s="172">
        <v>2.3769</v>
      </c>
      <c r="H831" s="172">
        <v>2.8005</v>
      </c>
      <c r="I831" s="172">
        <v>2.8005</v>
      </c>
      <c r="J831" s="172">
        <v>3.0680000000000001</v>
      </c>
      <c r="K831" s="172">
        <v>3.6680999999999999</v>
      </c>
      <c r="L831" s="172">
        <v>4.8015999999999996</v>
      </c>
      <c r="M831" s="172">
        <v>4.9143999999999997</v>
      </c>
      <c r="N831" s="172">
        <v>5.1582999999999997</v>
      </c>
      <c r="O831" s="172">
        <v>6.4889000000000001</v>
      </c>
      <c r="P831" s="172">
        <v>6.8384</v>
      </c>
      <c r="Q831" s="172">
        <v>7.4120999999999997</v>
      </c>
      <c r="R831" s="172">
        <v>6.2583000000000002</v>
      </c>
    </row>
    <row r="832" spans="1:18" x14ac:dyDescent="0.3">
      <c r="A832" s="168" t="s">
        <v>376</v>
      </c>
      <c r="B832" s="168" t="s">
        <v>125</v>
      </c>
      <c r="C832" s="168">
        <v>140196</v>
      </c>
      <c r="D832" s="171">
        <v>44041</v>
      </c>
      <c r="E832" s="172">
        <v>2594.9766</v>
      </c>
      <c r="F832" s="172">
        <v>2.6276999999999999</v>
      </c>
      <c r="G832" s="172">
        <v>2.6617999999999999</v>
      </c>
      <c r="H832" s="172">
        <v>2.9270999999999998</v>
      </c>
      <c r="I832" s="172">
        <v>2.8631000000000002</v>
      </c>
      <c r="J832" s="172">
        <v>3.0592999999999999</v>
      </c>
      <c r="K832" s="172">
        <v>3.9937999999999998</v>
      </c>
      <c r="L832" s="172">
        <v>5.0438000000000001</v>
      </c>
      <c r="M832" s="172">
        <v>5.1916000000000002</v>
      </c>
      <c r="N832" s="172">
        <v>5.4775</v>
      </c>
      <c r="O832" s="172">
        <v>6.7035999999999998</v>
      </c>
      <c r="P832" s="172">
        <v>6.8090000000000002</v>
      </c>
      <c r="Q832" s="172">
        <v>7.6021999999999998</v>
      </c>
      <c r="R832" s="172">
        <v>6.5025000000000004</v>
      </c>
    </row>
    <row r="833" spans="1:18" x14ac:dyDescent="0.3">
      <c r="A833" s="168" t="s">
        <v>376</v>
      </c>
      <c r="B833" s="168" t="s">
        <v>234</v>
      </c>
      <c r="C833" s="168">
        <v>140182</v>
      </c>
      <c r="D833" s="171">
        <v>44041</v>
      </c>
      <c r="E833" s="172">
        <v>2569.7496000000001</v>
      </c>
      <c r="F833" s="172">
        <v>2.3778999999999999</v>
      </c>
      <c r="G833" s="172">
        <v>2.4117999999999999</v>
      </c>
      <c r="H833" s="172">
        <v>2.6772</v>
      </c>
      <c r="I833" s="172">
        <v>2.6128999999999998</v>
      </c>
      <c r="J833" s="172">
        <v>2.8087</v>
      </c>
      <c r="K833" s="172">
        <v>3.7414000000000001</v>
      </c>
      <c r="L833" s="172">
        <v>4.7782</v>
      </c>
      <c r="M833" s="172">
        <v>4.9225000000000003</v>
      </c>
      <c r="N833" s="172">
        <v>5.2043999999999997</v>
      </c>
      <c r="O833" s="172">
        <v>6.5266000000000002</v>
      </c>
      <c r="P833" s="172">
        <v>6.6665999999999999</v>
      </c>
      <c r="Q833" s="172">
        <v>7.5438000000000001</v>
      </c>
      <c r="R833" s="172">
        <v>6.3014000000000001</v>
      </c>
    </row>
    <row r="834" spans="1:18" x14ac:dyDescent="0.3">
      <c r="A834" s="168" t="s">
        <v>376</v>
      </c>
      <c r="B834" s="168" t="s">
        <v>417</v>
      </c>
      <c r="C834" s="168">
        <v>140176</v>
      </c>
      <c r="D834" s="171">
        <v>44041</v>
      </c>
      <c r="E834" s="172">
        <v>2336.9987999999998</v>
      </c>
      <c r="F834" s="172">
        <v>2.3788</v>
      </c>
      <c r="G834" s="172">
        <v>2.4119000000000002</v>
      </c>
      <c r="H834" s="172">
        <v>2.6772</v>
      </c>
      <c r="I834" s="172">
        <v>2.613</v>
      </c>
      <c r="J834" s="172">
        <v>2.8090000000000002</v>
      </c>
      <c r="K834" s="172">
        <v>3.7416999999999998</v>
      </c>
      <c r="L834" s="172">
        <v>4.7766999999999999</v>
      </c>
      <c r="M834" s="172">
        <v>4.9215</v>
      </c>
      <c r="N834" s="172">
        <v>5.2037000000000004</v>
      </c>
      <c r="O834" s="172">
        <v>6.5195999999999996</v>
      </c>
      <c r="P834" s="172">
        <v>6.6414999999999997</v>
      </c>
      <c r="Q834" s="172">
        <v>6.8219000000000003</v>
      </c>
      <c r="R834" s="172">
        <v>6.3010999999999999</v>
      </c>
    </row>
    <row r="835" spans="1:18" x14ac:dyDescent="0.3">
      <c r="A835" s="168" t="s">
        <v>376</v>
      </c>
      <c r="B835" s="168" t="s">
        <v>126</v>
      </c>
      <c r="C835" s="168">
        <v>119164</v>
      </c>
      <c r="D835" s="171">
        <v>44041</v>
      </c>
      <c r="E835" s="172">
        <v>2203.8742999999999</v>
      </c>
      <c r="F835" s="172">
        <v>3.0708000000000002</v>
      </c>
      <c r="G835" s="172">
        <v>2.9752000000000001</v>
      </c>
      <c r="H835" s="172">
        <v>3.0539000000000001</v>
      </c>
      <c r="I835" s="172">
        <v>3.0063</v>
      </c>
      <c r="J835" s="172">
        <v>3.0922000000000001</v>
      </c>
      <c r="K835" s="172">
        <v>3.2042000000000002</v>
      </c>
      <c r="L835" s="172">
        <v>4.0936000000000003</v>
      </c>
      <c r="M835" s="172">
        <v>4.3554000000000004</v>
      </c>
      <c r="N835" s="172">
        <v>4.6291000000000002</v>
      </c>
      <c r="O835" s="172">
        <v>6.3803000000000001</v>
      </c>
      <c r="P835" s="172">
        <v>6.8910999999999998</v>
      </c>
      <c r="Q835" s="172">
        <v>7.6952999999999996</v>
      </c>
      <c r="R835" s="172">
        <v>6.0176999999999996</v>
      </c>
    </row>
    <row r="836" spans="1:18" x14ac:dyDescent="0.3">
      <c r="A836" s="168" t="s">
        <v>376</v>
      </c>
      <c r="B836" s="168" t="s">
        <v>235</v>
      </c>
      <c r="C836" s="168">
        <v>112636</v>
      </c>
      <c r="D836" s="171">
        <v>44041</v>
      </c>
      <c r="E836" s="172">
        <v>2189.4177</v>
      </c>
      <c r="F836" s="172">
        <v>3.0211000000000001</v>
      </c>
      <c r="G836" s="172">
        <v>2.9253999999999998</v>
      </c>
      <c r="H836" s="172">
        <v>3.004</v>
      </c>
      <c r="I836" s="172">
        <v>2.9559000000000002</v>
      </c>
      <c r="J836" s="172">
        <v>3.0421</v>
      </c>
      <c r="K836" s="172">
        <v>3.1545000000000001</v>
      </c>
      <c r="L836" s="172">
        <v>4.0425000000000004</v>
      </c>
      <c r="M836" s="172">
        <v>4.3037000000000001</v>
      </c>
      <c r="N836" s="172">
        <v>4.5622999999999996</v>
      </c>
      <c r="O836" s="172">
        <v>6.2790999999999997</v>
      </c>
      <c r="P836" s="172">
        <v>6.7846000000000002</v>
      </c>
      <c r="Q836" s="172">
        <v>7.7899000000000003</v>
      </c>
      <c r="R836" s="172">
        <v>5.9249000000000001</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44041</v>
      </c>
      <c r="E838" s="172">
        <v>4681.3967000000002</v>
      </c>
      <c r="F838" s="172">
        <v>1.7442</v>
      </c>
      <c r="G838" s="172">
        <v>1.7421</v>
      </c>
      <c r="H838" s="172">
        <v>2.1393</v>
      </c>
      <c r="I838" s="172">
        <v>2.1322000000000001</v>
      </c>
      <c r="J838" s="172">
        <v>2.3039000000000001</v>
      </c>
      <c r="K838" s="172">
        <v>3.2976999999999999</v>
      </c>
      <c r="L838" s="172">
        <v>4.3944000000000001</v>
      </c>
      <c r="M838" s="172">
        <v>4.5736999999999997</v>
      </c>
      <c r="N838" s="172">
        <v>4.8361999999999998</v>
      </c>
      <c r="O838" s="172">
        <v>5.9801000000000002</v>
      </c>
      <c r="P838" s="172">
        <v>6.3094999999999999</v>
      </c>
      <c r="Q838" s="172">
        <v>7.1786000000000003</v>
      </c>
      <c r="R838" s="172">
        <v>5.8505000000000003</v>
      </c>
    </row>
    <row r="839" spans="1:18" x14ac:dyDescent="0.3">
      <c r="A839" s="168" t="s">
        <v>376</v>
      </c>
      <c r="B839" s="168" t="s">
        <v>420</v>
      </c>
      <c r="C839" s="168">
        <v>100546</v>
      </c>
      <c r="D839" s="171">
        <v>44041</v>
      </c>
      <c r="E839" s="172">
        <v>3012.4612999999999</v>
      </c>
      <c r="F839" s="172">
        <v>2.4148999999999998</v>
      </c>
      <c r="G839" s="172">
        <v>2.4123999999999999</v>
      </c>
      <c r="H839" s="172">
        <v>2.8096000000000001</v>
      </c>
      <c r="I839" s="172">
        <v>2.8027000000000002</v>
      </c>
      <c r="J839" s="172">
        <v>2.9752000000000001</v>
      </c>
      <c r="K839" s="172">
        <v>3.9737</v>
      </c>
      <c r="L839" s="172">
        <v>5.0842999999999998</v>
      </c>
      <c r="M839" s="172">
        <v>5.2735000000000003</v>
      </c>
      <c r="N839" s="172">
        <v>5.5456000000000003</v>
      </c>
      <c r="O839" s="172">
        <v>6.7011000000000003</v>
      </c>
      <c r="P839" s="172">
        <v>7.0266999999999999</v>
      </c>
      <c r="Q839" s="172">
        <v>7.6738</v>
      </c>
      <c r="R839" s="172">
        <v>6.5732999999999997</v>
      </c>
    </row>
    <row r="840" spans="1:18" x14ac:dyDescent="0.3">
      <c r="A840" s="168" t="s">
        <v>376</v>
      </c>
      <c r="B840" s="168" t="s">
        <v>127</v>
      </c>
      <c r="C840" s="168">
        <v>118577</v>
      </c>
      <c r="D840" s="171">
        <v>44041</v>
      </c>
      <c r="E840" s="172">
        <v>3026.3782000000001</v>
      </c>
      <c r="F840" s="172">
        <v>2.504</v>
      </c>
      <c r="G840" s="172">
        <v>2.5015000000000001</v>
      </c>
      <c r="H840" s="172">
        <v>2.8990999999999998</v>
      </c>
      <c r="I840" s="172">
        <v>2.8904000000000001</v>
      </c>
      <c r="J840" s="172">
        <v>3.0615000000000001</v>
      </c>
      <c r="K840" s="172">
        <v>4.0590999999999999</v>
      </c>
      <c r="L840" s="172">
        <v>5.1620999999999997</v>
      </c>
      <c r="M840" s="172">
        <v>5.3487999999999998</v>
      </c>
      <c r="N840" s="172">
        <v>5.6212999999999997</v>
      </c>
      <c r="O840" s="172">
        <v>6.7679</v>
      </c>
      <c r="P840" s="172">
        <v>7.0952999999999999</v>
      </c>
      <c r="Q840" s="172">
        <v>7.8253000000000004</v>
      </c>
      <c r="R840" s="172">
        <v>6.6414999999999997</v>
      </c>
    </row>
    <row r="841" spans="1:18" x14ac:dyDescent="0.3">
      <c r="A841" s="168" t="s">
        <v>376</v>
      </c>
      <c r="B841" s="168" t="s">
        <v>236</v>
      </c>
      <c r="C841" s="168">
        <v>100868</v>
      </c>
      <c r="D841" s="171">
        <v>44041</v>
      </c>
      <c r="E841" s="172">
        <v>3936.6156999999998</v>
      </c>
      <c r="F841" s="172">
        <v>2.7772000000000001</v>
      </c>
      <c r="G841" s="172">
        <v>2.464</v>
      </c>
      <c r="H841" s="172">
        <v>2.8405</v>
      </c>
      <c r="I841" s="172">
        <v>2.8639999999999999</v>
      </c>
      <c r="J841" s="172">
        <v>3.1179999999999999</v>
      </c>
      <c r="K841" s="172">
        <v>3.8342000000000001</v>
      </c>
      <c r="L841" s="172">
        <v>4.7526000000000002</v>
      </c>
      <c r="M841" s="172">
        <v>4.8765000000000001</v>
      </c>
      <c r="N841" s="172">
        <v>5.1378000000000004</v>
      </c>
      <c r="O841" s="172">
        <v>6.4034000000000004</v>
      </c>
      <c r="P841" s="172">
        <v>6.7889999999999997</v>
      </c>
      <c r="Q841" s="172">
        <v>7.1680000000000001</v>
      </c>
      <c r="R841" s="172">
        <v>6.2156000000000002</v>
      </c>
    </row>
    <row r="842" spans="1:18" x14ac:dyDescent="0.3">
      <c r="A842" s="168" t="s">
        <v>376</v>
      </c>
      <c r="B842" s="168" t="s">
        <v>128</v>
      </c>
      <c r="C842" s="168">
        <v>119091</v>
      </c>
      <c r="D842" s="171">
        <v>44041</v>
      </c>
      <c r="E842" s="172">
        <v>3961.2370999999998</v>
      </c>
      <c r="F842" s="172">
        <v>2.8769</v>
      </c>
      <c r="G842" s="172">
        <v>2.5640000000000001</v>
      </c>
      <c r="H842" s="172">
        <v>2.9405999999999999</v>
      </c>
      <c r="I842" s="172">
        <v>2.9639000000000002</v>
      </c>
      <c r="J842" s="172">
        <v>3.2181999999999999</v>
      </c>
      <c r="K842" s="172">
        <v>3.9361000000000002</v>
      </c>
      <c r="L842" s="172">
        <v>4.8556999999999997</v>
      </c>
      <c r="M842" s="172">
        <v>4.9805999999999999</v>
      </c>
      <c r="N842" s="172">
        <v>5.2432999999999996</v>
      </c>
      <c r="O842" s="172">
        <v>6.5101000000000004</v>
      </c>
      <c r="P842" s="172">
        <v>6.8902000000000001</v>
      </c>
      <c r="Q842" s="172">
        <v>7.6510999999999996</v>
      </c>
      <c r="R842" s="172">
        <v>6.3220999999999998</v>
      </c>
    </row>
    <row r="843" spans="1:18" x14ac:dyDescent="0.3">
      <c r="A843" s="168" t="s">
        <v>376</v>
      </c>
      <c r="B843" s="168" t="s">
        <v>237</v>
      </c>
      <c r="C843" s="168">
        <v>118902</v>
      </c>
      <c r="D843" s="171">
        <v>44041</v>
      </c>
      <c r="E843" s="172">
        <v>1996.6331</v>
      </c>
      <c r="F843" s="172">
        <v>2.6966000000000001</v>
      </c>
      <c r="G843" s="172">
        <v>2.4756999999999998</v>
      </c>
      <c r="H843" s="172">
        <v>2.8591000000000002</v>
      </c>
      <c r="I843" s="172">
        <v>2.8923999999999999</v>
      </c>
      <c r="J843" s="172">
        <v>3.1381999999999999</v>
      </c>
      <c r="K843" s="172">
        <v>3.8012000000000001</v>
      </c>
      <c r="L843" s="172">
        <v>4.4977</v>
      </c>
      <c r="M843" s="172">
        <v>4.7854999999999999</v>
      </c>
      <c r="N843" s="172">
        <v>5.1060999999999996</v>
      </c>
      <c r="O843" s="172">
        <v>6.5159000000000002</v>
      </c>
      <c r="P843" s="172">
        <v>6.8559999999999999</v>
      </c>
      <c r="Q843" s="172">
        <v>4.3689999999999998</v>
      </c>
      <c r="R843" s="172">
        <v>6.2724000000000002</v>
      </c>
    </row>
    <row r="844" spans="1:18" x14ac:dyDescent="0.3">
      <c r="A844" s="168" t="s">
        <v>376</v>
      </c>
      <c r="B844" s="168" t="s">
        <v>129</v>
      </c>
      <c r="C844" s="168">
        <v>120038</v>
      </c>
      <c r="D844" s="171">
        <v>44041</v>
      </c>
      <c r="E844" s="172">
        <v>2005.4746</v>
      </c>
      <c r="F844" s="172">
        <v>2.7957999999999998</v>
      </c>
      <c r="G844" s="172">
        <v>2.5747</v>
      </c>
      <c r="H844" s="172">
        <v>2.9584000000000001</v>
      </c>
      <c r="I844" s="172">
        <v>2.9922</v>
      </c>
      <c r="J844" s="172">
        <v>3.2378</v>
      </c>
      <c r="K844" s="172">
        <v>3.9011999999999998</v>
      </c>
      <c r="L844" s="172">
        <v>4.6020000000000003</v>
      </c>
      <c r="M844" s="172">
        <v>4.8902999999999999</v>
      </c>
      <c r="N844" s="172">
        <v>5.2118000000000002</v>
      </c>
      <c r="O844" s="172">
        <v>6.5953999999999997</v>
      </c>
      <c r="P844" s="172">
        <v>6.9284999999999997</v>
      </c>
      <c r="Q844" s="172">
        <v>7.6676000000000002</v>
      </c>
      <c r="R844" s="172">
        <v>6.3593999999999999</v>
      </c>
    </row>
    <row r="845" spans="1:18" x14ac:dyDescent="0.3">
      <c r="A845" s="168" t="s">
        <v>376</v>
      </c>
      <c r="B845" s="168" t="s">
        <v>421</v>
      </c>
      <c r="C845" s="168">
        <v>118907</v>
      </c>
      <c r="D845" s="171">
        <v>44041</v>
      </c>
      <c r="E845" s="172">
        <v>2933.7503999999999</v>
      </c>
      <c r="F845" s="172">
        <v>1.9036</v>
      </c>
      <c r="G845" s="172">
        <v>1.6827000000000001</v>
      </c>
      <c r="H845" s="172">
        <v>2.0661</v>
      </c>
      <c r="I845" s="172">
        <v>2.0994999999999999</v>
      </c>
      <c r="J845" s="172">
        <v>2.3441999999999998</v>
      </c>
      <c r="K845" s="172">
        <v>3.0019</v>
      </c>
      <c r="L845" s="172">
        <v>3.6920000000000002</v>
      </c>
      <c r="M845" s="172">
        <v>3.9699</v>
      </c>
      <c r="N845" s="172">
        <v>4.2790999999999997</v>
      </c>
      <c r="O845" s="172">
        <v>5.6310000000000002</v>
      </c>
      <c r="P845" s="172">
        <v>5.9484000000000004</v>
      </c>
      <c r="Q845" s="172">
        <v>6.2828999999999997</v>
      </c>
      <c r="R845" s="172">
        <v>5.4043999999999999</v>
      </c>
    </row>
    <row r="846" spans="1:18" x14ac:dyDescent="0.3">
      <c r="A846" s="168" t="s">
        <v>376</v>
      </c>
      <c r="B846" s="168" t="s">
        <v>1034</v>
      </c>
      <c r="C846" s="168">
        <v>144947</v>
      </c>
      <c r="D846" s="171">
        <v>44041</v>
      </c>
      <c r="E846" s="172">
        <v>1065.4082160647499</v>
      </c>
      <c r="F846" s="172">
        <v>2.6427</v>
      </c>
      <c r="G846" s="172">
        <v>2.6084000000000001</v>
      </c>
      <c r="H846" s="172">
        <v>2.6402000000000001</v>
      </c>
      <c r="I846" s="172">
        <v>2.6436999999999999</v>
      </c>
      <c r="J846" s="172">
        <v>2.6089000000000002</v>
      </c>
      <c r="K846" s="172">
        <v>2.5095000000000001</v>
      </c>
      <c r="L846" s="172">
        <v>2.5526</v>
      </c>
      <c r="M846" s="172">
        <v>2.7557999999999998</v>
      </c>
      <c r="N846" s="172">
        <v>2.9174000000000002</v>
      </c>
      <c r="O846" s="172"/>
      <c r="P846" s="172"/>
      <c r="Q846" s="172">
        <v>3.4834999999999998</v>
      </c>
      <c r="R846" s="172"/>
    </row>
    <row r="847" spans="1:18" x14ac:dyDescent="0.3">
      <c r="A847" s="168" t="s">
        <v>376</v>
      </c>
      <c r="B847" s="168" t="s">
        <v>238</v>
      </c>
      <c r="C847" s="168">
        <v>103340</v>
      </c>
      <c r="D847" s="171">
        <v>44041</v>
      </c>
      <c r="E847" s="172">
        <v>296.77109999999999</v>
      </c>
      <c r="F847" s="172">
        <v>2.9397000000000002</v>
      </c>
      <c r="G847" s="172">
        <v>2.5832999999999999</v>
      </c>
      <c r="H847" s="172">
        <v>2.9306000000000001</v>
      </c>
      <c r="I847" s="172">
        <v>2.9674</v>
      </c>
      <c r="J847" s="172">
        <v>3.24</v>
      </c>
      <c r="K847" s="172">
        <v>4.1687000000000003</v>
      </c>
      <c r="L847" s="172">
        <v>4.9996</v>
      </c>
      <c r="M847" s="172">
        <v>5.0838000000000001</v>
      </c>
      <c r="N847" s="172">
        <v>5.3141999999999996</v>
      </c>
      <c r="O847" s="172">
        <v>6.5473999999999997</v>
      </c>
      <c r="P847" s="172">
        <v>6.8975999999999997</v>
      </c>
      <c r="Q847" s="172">
        <v>7.6768999999999998</v>
      </c>
      <c r="R847" s="172">
        <v>6.3464</v>
      </c>
    </row>
    <row r="848" spans="1:18" x14ac:dyDescent="0.3">
      <c r="A848" s="168" t="s">
        <v>376</v>
      </c>
      <c r="B848" s="168" t="s">
        <v>130</v>
      </c>
      <c r="C848" s="168">
        <v>120197</v>
      </c>
      <c r="D848" s="171">
        <v>44041</v>
      </c>
      <c r="E848" s="172">
        <v>298.18889999999999</v>
      </c>
      <c r="F848" s="172">
        <v>3.0604</v>
      </c>
      <c r="G848" s="172">
        <v>2.7017000000000002</v>
      </c>
      <c r="H848" s="172">
        <v>3.0497000000000001</v>
      </c>
      <c r="I848" s="172">
        <v>3.0874000000000001</v>
      </c>
      <c r="J848" s="172">
        <v>3.3603000000000001</v>
      </c>
      <c r="K848" s="172">
        <v>4.2900999999999998</v>
      </c>
      <c r="L848" s="172">
        <v>5.1148999999999996</v>
      </c>
      <c r="M848" s="172">
        <v>5.1867000000000001</v>
      </c>
      <c r="N848" s="172">
        <v>5.4109999999999996</v>
      </c>
      <c r="O848" s="172">
        <v>6.6291000000000002</v>
      </c>
      <c r="P848" s="172">
        <v>6.9676</v>
      </c>
      <c r="Q848" s="172">
        <v>7.7054</v>
      </c>
      <c r="R848" s="172">
        <v>6.4324000000000003</v>
      </c>
    </row>
    <row r="849" spans="1:18" x14ac:dyDescent="0.3">
      <c r="A849" s="168" t="s">
        <v>376</v>
      </c>
      <c r="B849" s="168" t="s">
        <v>239</v>
      </c>
      <c r="C849" s="168">
        <v>113096</v>
      </c>
      <c r="D849" s="171">
        <v>44041</v>
      </c>
      <c r="E849" s="172">
        <v>2147.7384999999999</v>
      </c>
      <c r="F849" s="172">
        <v>4.1250999999999998</v>
      </c>
      <c r="G849" s="172">
        <v>3.3222</v>
      </c>
      <c r="H849" s="172">
        <v>3.7016</v>
      </c>
      <c r="I849" s="172">
        <v>3.6585999999999999</v>
      </c>
      <c r="J849" s="172">
        <v>3.7980999999999998</v>
      </c>
      <c r="K849" s="172">
        <v>4.3958000000000004</v>
      </c>
      <c r="L849" s="172">
        <v>5.2648999999999999</v>
      </c>
      <c r="M849" s="172">
        <v>5.3242000000000003</v>
      </c>
      <c r="N849" s="172">
        <v>5.5026000000000002</v>
      </c>
      <c r="O849" s="172">
        <v>6.6364000000000001</v>
      </c>
      <c r="P849" s="172">
        <v>6.9108999999999998</v>
      </c>
      <c r="Q849" s="172">
        <v>7.8922999999999996</v>
      </c>
      <c r="R849" s="172">
        <v>6.4720000000000004</v>
      </c>
    </row>
    <row r="850" spans="1:18" x14ac:dyDescent="0.3">
      <c r="A850" s="168" t="s">
        <v>376</v>
      </c>
      <c r="B850" s="168" t="s">
        <v>131</v>
      </c>
      <c r="C850" s="168">
        <v>118345</v>
      </c>
      <c r="D850" s="171">
        <v>44041</v>
      </c>
      <c r="E850" s="172">
        <v>2163.7941999999998</v>
      </c>
      <c r="F850" s="172">
        <v>4.1653000000000002</v>
      </c>
      <c r="G850" s="172">
        <v>3.3622999999999998</v>
      </c>
      <c r="H850" s="172">
        <v>3.7416999999999998</v>
      </c>
      <c r="I850" s="172">
        <v>3.6987999999999999</v>
      </c>
      <c r="J850" s="172">
        <v>3.8384999999999998</v>
      </c>
      <c r="K850" s="172">
        <v>4.4363000000000001</v>
      </c>
      <c r="L850" s="172">
        <v>5.306</v>
      </c>
      <c r="M850" s="172">
        <v>5.3665000000000003</v>
      </c>
      <c r="N850" s="172">
        <v>5.5621999999999998</v>
      </c>
      <c r="O850" s="172">
        <v>6.7397</v>
      </c>
      <c r="P850" s="172">
        <v>7.0178000000000003</v>
      </c>
      <c r="Q850" s="172">
        <v>7.7046000000000001</v>
      </c>
      <c r="R850" s="172">
        <v>6.5621</v>
      </c>
    </row>
    <row r="851" spans="1:18" x14ac:dyDescent="0.3">
      <c r="A851" s="168" t="s">
        <v>376</v>
      </c>
      <c r="B851" s="168" t="s">
        <v>132</v>
      </c>
      <c r="C851" s="168">
        <v>118364</v>
      </c>
      <c r="D851" s="171">
        <v>44041</v>
      </c>
      <c r="E851" s="172">
        <v>2434.3346999999999</v>
      </c>
      <c r="F851" s="172">
        <v>2.5535999999999999</v>
      </c>
      <c r="G851" s="172">
        <v>2.2155</v>
      </c>
      <c r="H851" s="172">
        <v>2.7393000000000001</v>
      </c>
      <c r="I851" s="172">
        <v>2.7829999999999999</v>
      </c>
      <c r="J851" s="172">
        <v>3.0356000000000001</v>
      </c>
      <c r="K851" s="172">
        <v>3.7608000000000001</v>
      </c>
      <c r="L851" s="172">
        <v>4.6485000000000003</v>
      </c>
      <c r="M851" s="172">
        <v>4.7987000000000002</v>
      </c>
      <c r="N851" s="172">
        <v>5.0505000000000004</v>
      </c>
      <c r="O851" s="172">
        <v>6.4379</v>
      </c>
      <c r="P851" s="172">
        <v>6.8456000000000001</v>
      </c>
      <c r="Q851" s="172">
        <v>7.6056999999999997</v>
      </c>
      <c r="R851" s="172">
        <v>6.1489000000000003</v>
      </c>
    </row>
    <row r="852" spans="1:18" x14ac:dyDescent="0.3">
      <c r="A852" s="168" t="s">
        <v>376</v>
      </c>
      <c r="B852" s="168" t="s">
        <v>240</v>
      </c>
      <c r="C852" s="168">
        <v>108690</v>
      </c>
      <c r="D852" s="171">
        <v>44041</v>
      </c>
      <c r="E852" s="172">
        <v>2422.8973999999998</v>
      </c>
      <c r="F852" s="172">
        <v>2.5038999999999998</v>
      </c>
      <c r="G852" s="172">
        <v>2.1657000000000002</v>
      </c>
      <c r="H852" s="172">
        <v>2.6892999999999998</v>
      </c>
      <c r="I852" s="172">
        <v>2.7330000000000001</v>
      </c>
      <c r="J852" s="172">
        <v>2.9853999999999998</v>
      </c>
      <c r="K852" s="172">
        <v>3.7088999999999999</v>
      </c>
      <c r="L852" s="172">
        <v>4.5952999999999999</v>
      </c>
      <c r="M852" s="172">
        <v>4.7446000000000002</v>
      </c>
      <c r="N852" s="172">
        <v>4.9955999999999996</v>
      </c>
      <c r="O852" s="172">
        <v>6.3665000000000003</v>
      </c>
      <c r="P852" s="172">
        <v>6.7685000000000004</v>
      </c>
      <c r="Q852" s="172">
        <v>5.5664999999999996</v>
      </c>
      <c r="R852" s="172">
        <v>6.0839999999999996</v>
      </c>
    </row>
    <row r="853" spans="1:18" x14ac:dyDescent="0.3">
      <c r="A853" s="168" t="s">
        <v>376</v>
      </c>
      <c r="B853" s="168" t="s">
        <v>133</v>
      </c>
      <c r="C853" s="168">
        <v>125345</v>
      </c>
      <c r="D853" s="171">
        <v>44041</v>
      </c>
      <c r="E853" s="172">
        <v>1560.2747999999999</v>
      </c>
      <c r="F853" s="172">
        <v>3.8485999999999998</v>
      </c>
      <c r="G853" s="172">
        <v>2.3835000000000002</v>
      </c>
      <c r="H853" s="172">
        <v>2.7183999999999999</v>
      </c>
      <c r="I853" s="172">
        <v>2.6815000000000002</v>
      </c>
      <c r="J853" s="172">
        <v>2.8980000000000001</v>
      </c>
      <c r="K853" s="172">
        <v>3.2183000000000002</v>
      </c>
      <c r="L853" s="172">
        <v>3.7664</v>
      </c>
      <c r="M853" s="172">
        <v>4.1143000000000001</v>
      </c>
      <c r="N853" s="172">
        <v>4.4471999999999996</v>
      </c>
      <c r="O853" s="172">
        <v>5.9095000000000004</v>
      </c>
      <c r="P853" s="172">
        <v>6.3491999999999997</v>
      </c>
      <c r="Q853" s="172">
        <v>6.8483999999999998</v>
      </c>
      <c r="R853" s="172">
        <v>5.5686999999999998</v>
      </c>
    </row>
    <row r="854" spans="1:18" x14ac:dyDescent="0.3">
      <c r="A854" s="168" t="s">
        <v>376</v>
      </c>
      <c r="B854" s="168" t="s">
        <v>241</v>
      </c>
      <c r="C854" s="168">
        <v>125259</v>
      </c>
      <c r="D854" s="171">
        <v>44041</v>
      </c>
      <c r="E854" s="172">
        <v>1555.0363</v>
      </c>
      <c r="F854" s="172">
        <v>3.7957999999999998</v>
      </c>
      <c r="G854" s="172">
        <v>2.3319999999999999</v>
      </c>
      <c r="H854" s="172">
        <v>2.6678000000000002</v>
      </c>
      <c r="I854" s="172">
        <v>2.6240000000000001</v>
      </c>
      <c r="J854" s="172">
        <v>2.8443999999999998</v>
      </c>
      <c r="K854" s="172">
        <v>3.1669999999999998</v>
      </c>
      <c r="L854" s="172">
        <v>3.7149999999999999</v>
      </c>
      <c r="M854" s="172">
        <v>4.0625</v>
      </c>
      <c r="N854" s="172">
        <v>4.3948</v>
      </c>
      <c r="O854" s="172">
        <v>5.8564999999999996</v>
      </c>
      <c r="P854" s="172">
        <v>6.2960000000000003</v>
      </c>
      <c r="Q854" s="172">
        <v>6.7949000000000002</v>
      </c>
      <c r="R854" s="172">
        <v>5.5159000000000002</v>
      </c>
    </row>
    <row r="855" spans="1:18" x14ac:dyDescent="0.3">
      <c r="A855" s="168" t="s">
        <v>376</v>
      </c>
      <c r="B855" s="168" t="s">
        <v>242</v>
      </c>
      <c r="C855" s="168">
        <v>115991</v>
      </c>
      <c r="D855" s="171">
        <v>44041</v>
      </c>
      <c r="E855" s="172">
        <v>1948.2054000000001</v>
      </c>
      <c r="F855" s="172">
        <v>2.7824</v>
      </c>
      <c r="G855" s="172">
        <v>2.2454999999999998</v>
      </c>
      <c r="H855" s="172">
        <v>2.6901999999999999</v>
      </c>
      <c r="I855" s="172">
        <v>2.7031999999999998</v>
      </c>
      <c r="J855" s="172">
        <v>2.9295</v>
      </c>
      <c r="K855" s="172">
        <v>3.1688999999999998</v>
      </c>
      <c r="L855" s="172">
        <v>4.3103999999999996</v>
      </c>
      <c r="M855" s="172">
        <v>4.6425000000000001</v>
      </c>
      <c r="N855" s="172">
        <v>4.9695999999999998</v>
      </c>
      <c r="O855" s="172">
        <v>6.4066000000000001</v>
      </c>
      <c r="P855" s="172">
        <v>6.8794000000000004</v>
      </c>
      <c r="Q855" s="172">
        <v>7.9036999999999997</v>
      </c>
      <c r="R855" s="172">
        <v>6.1242999999999999</v>
      </c>
    </row>
    <row r="856" spans="1:18" x14ac:dyDescent="0.3">
      <c r="A856" s="168" t="s">
        <v>376</v>
      </c>
      <c r="B856" s="168" t="s">
        <v>134</v>
      </c>
      <c r="C856" s="168">
        <v>119135</v>
      </c>
      <c r="D856" s="171">
        <v>44041</v>
      </c>
      <c r="E856" s="172">
        <v>1962.6790000000001</v>
      </c>
      <c r="F856" s="172">
        <v>2.8828</v>
      </c>
      <c r="G856" s="172">
        <v>2.3454999999999999</v>
      </c>
      <c r="H856" s="172">
        <v>2.7902</v>
      </c>
      <c r="I856" s="172">
        <v>2.8033000000000001</v>
      </c>
      <c r="J856" s="172">
        <v>3.0297000000000001</v>
      </c>
      <c r="K856" s="172">
        <v>3.2696000000000001</v>
      </c>
      <c r="L856" s="172">
        <v>4.4122000000000003</v>
      </c>
      <c r="M856" s="172">
        <v>4.7457000000000003</v>
      </c>
      <c r="N856" s="172">
        <v>5.0744999999999996</v>
      </c>
      <c r="O856" s="172">
        <v>6.5130999999999997</v>
      </c>
      <c r="P856" s="172">
        <v>6.9866999999999999</v>
      </c>
      <c r="Q856" s="172">
        <v>7.7172000000000001</v>
      </c>
      <c r="R856" s="172">
        <v>6.2305000000000001</v>
      </c>
    </row>
    <row r="857" spans="1:18" x14ac:dyDescent="0.3">
      <c r="A857" s="168" t="s">
        <v>376</v>
      </c>
      <c r="B857" s="168" t="s">
        <v>135</v>
      </c>
      <c r="C857" s="168">
        <v>147938</v>
      </c>
      <c r="D857" s="171">
        <v>44041</v>
      </c>
      <c r="E857" s="172">
        <v>1959.4737</v>
      </c>
      <c r="F857" s="172">
        <v>1.4008</v>
      </c>
      <c r="G857" s="172">
        <v>0.93389999999999995</v>
      </c>
      <c r="H857" s="172">
        <v>1.2007000000000001</v>
      </c>
      <c r="I857" s="172">
        <v>1.5014000000000001</v>
      </c>
      <c r="J857" s="172">
        <v>1.7766999999999999</v>
      </c>
      <c r="K857" s="172">
        <v>2.8519999999999999</v>
      </c>
      <c r="L857" s="172">
        <v>4.0671999999999997</v>
      </c>
      <c r="M857" s="172"/>
      <c r="N857" s="172"/>
      <c r="O857" s="172"/>
      <c r="P857" s="172"/>
      <c r="Q857" s="172">
        <v>4.133</v>
      </c>
      <c r="R857" s="172"/>
    </row>
    <row r="858" spans="1:18" x14ac:dyDescent="0.3">
      <c r="A858" s="168" t="s">
        <v>376</v>
      </c>
      <c r="B858" s="168" t="s">
        <v>136</v>
      </c>
      <c r="C858" s="168">
        <v>147940</v>
      </c>
      <c r="D858" s="171">
        <v>44041</v>
      </c>
      <c r="E858" s="172">
        <v>1963.4455</v>
      </c>
      <c r="F858" s="172">
        <v>2.8778999999999999</v>
      </c>
      <c r="G858" s="172">
        <v>2.3774999999999999</v>
      </c>
      <c r="H858" s="172">
        <v>2.8252999999999999</v>
      </c>
      <c r="I858" s="172">
        <v>2.8267000000000002</v>
      </c>
      <c r="J858" s="172">
        <v>3.0769000000000002</v>
      </c>
      <c r="K858" s="172">
        <v>3.3085</v>
      </c>
      <c r="L858" s="172">
        <v>4.4467999999999996</v>
      </c>
      <c r="M858" s="172"/>
      <c r="N858" s="172"/>
      <c r="O858" s="172"/>
      <c r="P858" s="172"/>
      <c r="Q858" s="172">
        <v>4.4965000000000002</v>
      </c>
      <c r="R858" s="172"/>
    </row>
    <row r="859" spans="1:18" x14ac:dyDescent="0.3">
      <c r="A859" s="168" t="s">
        <v>376</v>
      </c>
      <c r="B859" s="168" t="s">
        <v>137</v>
      </c>
      <c r="C859" s="168">
        <v>147937</v>
      </c>
      <c r="D859" s="171">
        <v>44041</v>
      </c>
      <c r="E859" s="172">
        <v>1963.0378000000001</v>
      </c>
      <c r="F859" s="172">
        <v>2.8079000000000001</v>
      </c>
      <c r="G859" s="172">
        <v>2.3209</v>
      </c>
      <c r="H859" s="172">
        <v>2.7801999999999998</v>
      </c>
      <c r="I859" s="172">
        <v>2.8052999999999999</v>
      </c>
      <c r="J859" s="172">
        <v>3.0310000000000001</v>
      </c>
      <c r="K859" s="172">
        <v>3.2686999999999999</v>
      </c>
      <c r="L859" s="172">
        <v>4.4092000000000002</v>
      </c>
      <c r="M859" s="172"/>
      <c r="N859" s="172"/>
      <c r="O859" s="172"/>
      <c r="P859" s="172"/>
      <c r="Q859" s="172">
        <v>4.4595000000000002</v>
      </c>
      <c r="R859" s="172"/>
    </row>
    <row r="860" spans="1:18" x14ac:dyDescent="0.3">
      <c r="A860" s="168" t="s">
        <v>376</v>
      </c>
      <c r="B860" s="168" t="s">
        <v>138</v>
      </c>
      <c r="C860" s="168">
        <v>147939</v>
      </c>
      <c r="D860" s="171">
        <v>44041</v>
      </c>
      <c r="E860" s="172">
        <v>1963.0699</v>
      </c>
      <c r="F860" s="172">
        <v>2.9398</v>
      </c>
      <c r="G860" s="172">
        <v>2.3209</v>
      </c>
      <c r="H860" s="172">
        <v>2.6753999999999998</v>
      </c>
      <c r="I860" s="172">
        <v>2.7320000000000002</v>
      </c>
      <c r="J860" s="172">
        <v>2.9306999999999999</v>
      </c>
      <c r="K860" s="172">
        <v>3.2490000000000001</v>
      </c>
      <c r="L860" s="172">
        <v>4.3975</v>
      </c>
      <c r="M860" s="172"/>
      <c r="N860" s="172"/>
      <c r="O860" s="172"/>
      <c r="P860" s="172"/>
      <c r="Q860" s="172">
        <v>4.4562999999999997</v>
      </c>
      <c r="R860" s="172"/>
    </row>
    <row r="861" spans="1:18" x14ac:dyDescent="0.3">
      <c r="A861" s="168" t="s">
        <v>376</v>
      </c>
      <c r="B861" s="168" t="s">
        <v>243</v>
      </c>
      <c r="C861" s="168">
        <v>104486</v>
      </c>
      <c r="D861" s="171">
        <v>44041</v>
      </c>
      <c r="E861" s="172">
        <v>2752.1516999999999</v>
      </c>
      <c r="F861" s="172">
        <v>2.8397000000000001</v>
      </c>
      <c r="G861" s="172">
        <v>2.3576000000000001</v>
      </c>
      <c r="H861" s="172">
        <v>2.7850999999999999</v>
      </c>
      <c r="I861" s="172">
        <v>2.7751999999999999</v>
      </c>
      <c r="J861" s="172">
        <v>3.0813000000000001</v>
      </c>
      <c r="K861" s="172">
        <v>3.8374000000000001</v>
      </c>
      <c r="L861" s="172">
        <v>4.6440999999999999</v>
      </c>
      <c r="M861" s="172">
        <v>4.8147000000000002</v>
      </c>
      <c r="N861" s="172">
        <v>5.0514000000000001</v>
      </c>
      <c r="O861" s="172">
        <v>6.4564000000000004</v>
      </c>
      <c r="P861" s="172">
        <v>6.8521000000000001</v>
      </c>
      <c r="Q861" s="172">
        <v>7.6656000000000004</v>
      </c>
      <c r="R861" s="172">
        <v>6.1996000000000002</v>
      </c>
    </row>
    <row r="862" spans="1:18" x14ac:dyDescent="0.3">
      <c r="A862" s="168" t="s">
        <v>376</v>
      </c>
      <c r="B862" s="168" t="s">
        <v>139</v>
      </c>
      <c r="C862" s="168">
        <v>120537</v>
      </c>
      <c r="D862" s="171">
        <v>44041</v>
      </c>
      <c r="E862" s="172">
        <v>2766.3453</v>
      </c>
      <c r="F862" s="172">
        <v>2.9108999999999998</v>
      </c>
      <c r="G862" s="172">
        <v>2.4281999999999999</v>
      </c>
      <c r="H862" s="172">
        <v>2.8553000000000002</v>
      </c>
      <c r="I862" s="172">
        <v>2.8454000000000002</v>
      </c>
      <c r="J862" s="172">
        <v>3.1516999999999999</v>
      </c>
      <c r="K862" s="172">
        <v>3.9081999999999999</v>
      </c>
      <c r="L862" s="172">
        <v>4.7159000000000004</v>
      </c>
      <c r="M862" s="172">
        <v>4.8872999999999998</v>
      </c>
      <c r="N862" s="172">
        <v>5.125</v>
      </c>
      <c r="O862" s="172">
        <v>6.5309999999999997</v>
      </c>
      <c r="P862" s="172">
        <v>6.9268999999999998</v>
      </c>
      <c r="Q862" s="172">
        <v>7.6761999999999997</v>
      </c>
      <c r="R862" s="172">
        <v>6.2739000000000003</v>
      </c>
    </row>
    <row r="863" spans="1:18" x14ac:dyDescent="0.3">
      <c r="A863" s="168" t="s">
        <v>376</v>
      </c>
      <c r="B863" s="168" t="s">
        <v>422</v>
      </c>
      <c r="C863" s="168">
        <v>104488</v>
      </c>
      <c r="D863" s="171">
        <v>44041</v>
      </c>
      <c r="E863" s="172">
        <v>2501.4776000000002</v>
      </c>
      <c r="F863" s="172">
        <v>2.3113999999999999</v>
      </c>
      <c r="G863" s="172">
        <v>1.8281000000000001</v>
      </c>
      <c r="H863" s="172">
        <v>2.2551000000000001</v>
      </c>
      <c r="I863" s="172">
        <v>2.2446999999999999</v>
      </c>
      <c r="J863" s="172">
        <v>2.5501999999999998</v>
      </c>
      <c r="K863" s="172">
        <v>3.3027000000000002</v>
      </c>
      <c r="L863" s="172">
        <v>4.1032000000000002</v>
      </c>
      <c r="M863" s="172">
        <v>4.2733999999999996</v>
      </c>
      <c r="N863" s="172">
        <v>4.5015000000000001</v>
      </c>
      <c r="O863" s="172">
        <v>5.8815</v>
      </c>
      <c r="P863" s="172">
        <v>6.2457000000000003</v>
      </c>
      <c r="Q863" s="172">
        <v>6.9180000000000001</v>
      </c>
      <c r="R863" s="172">
        <v>5.6412000000000004</v>
      </c>
    </row>
    <row r="864" spans="1:18" x14ac:dyDescent="0.3">
      <c r="A864" s="168" t="s">
        <v>376</v>
      </c>
      <c r="B864" s="168" t="s">
        <v>140</v>
      </c>
      <c r="C864" s="168">
        <v>147157</v>
      </c>
      <c r="D864" s="171">
        <v>44041</v>
      </c>
      <c r="E864" s="172">
        <v>1058.8554999999999</v>
      </c>
      <c r="F864" s="172">
        <v>2.9853999999999998</v>
      </c>
      <c r="G864" s="172">
        <v>2.8767</v>
      </c>
      <c r="H864" s="172">
        <v>2.9493999999999998</v>
      </c>
      <c r="I864" s="172">
        <v>2.9611999999999998</v>
      </c>
      <c r="J864" s="172">
        <v>2.9784999999999999</v>
      </c>
      <c r="K864" s="172">
        <v>2.8908</v>
      </c>
      <c r="L864" s="172">
        <v>3.3860999999999999</v>
      </c>
      <c r="M864" s="172">
        <v>3.8269000000000002</v>
      </c>
      <c r="N864" s="172">
        <v>4.1985999999999999</v>
      </c>
      <c r="O864" s="172"/>
      <c r="P864" s="172"/>
      <c r="Q864" s="172">
        <v>4.6146000000000003</v>
      </c>
      <c r="R864" s="172"/>
    </row>
    <row r="865" spans="1:18" x14ac:dyDescent="0.3">
      <c r="A865" s="168" t="s">
        <v>376</v>
      </c>
      <c r="B865" s="168" t="s">
        <v>244</v>
      </c>
      <c r="C865" s="168">
        <v>147153</v>
      </c>
      <c r="D865" s="171">
        <v>44041</v>
      </c>
      <c r="E865" s="172">
        <v>1057.3828000000001</v>
      </c>
      <c r="F865" s="172">
        <v>2.8757000000000001</v>
      </c>
      <c r="G865" s="172">
        <v>2.7667999999999999</v>
      </c>
      <c r="H865" s="172">
        <v>2.8395000000000001</v>
      </c>
      <c r="I865" s="172">
        <v>2.8512</v>
      </c>
      <c r="J865" s="172">
        <v>2.8683000000000001</v>
      </c>
      <c r="K865" s="172">
        <v>2.78</v>
      </c>
      <c r="L865" s="172">
        <v>3.2746</v>
      </c>
      <c r="M865" s="172">
        <v>3.7141999999999999</v>
      </c>
      <c r="N865" s="172">
        <v>4.0842999999999998</v>
      </c>
      <c r="O865" s="172"/>
      <c r="P865" s="172"/>
      <c r="Q865" s="172">
        <v>4.4997999999999996</v>
      </c>
      <c r="R865" s="172"/>
    </row>
    <row r="866" spans="1:18" x14ac:dyDescent="0.3">
      <c r="A866" s="168" t="s">
        <v>376</v>
      </c>
      <c r="B866" s="168" t="s">
        <v>245</v>
      </c>
      <c r="C866" s="168">
        <v>100234</v>
      </c>
      <c r="D866" s="171">
        <v>44041</v>
      </c>
      <c r="E866" s="172">
        <v>54.725499999999997</v>
      </c>
      <c r="F866" s="172">
        <v>2.8014999999999999</v>
      </c>
      <c r="G866" s="172">
        <v>2.6461999999999999</v>
      </c>
      <c r="H866" s="172">
        <v>2.8980999999999999</v>
      </c>
      <c r="I866" s="172">
        <v>2.9140999999999999</v>
      </c>
      <c r="J866" s="172">
        <v>3.1339000000000001</v>
      </c>
      <c r="K866" s="172">
        <v>3.6454</v>
      </c>
      <c r="L866" s="172">
        <v>4.4593999999999996</v>
      </c>
      <c r="M866" s="172">
        <v>4.6883999999999997</v>
      </c>
      <c r="N866" s="172">
        <v>4.9943999999999997</v>
      </c>
      <c r="O866" s="172">
        <v>6.4687000000000001</v>
      </c>
      <c r="P866" s="172">
        <v>6.8887</v>
      </c>
      <c r="Q866" s="172">
        <v>7.8140000000000001</v>
      </c>
      <c r="R866" s="172">
        <v>6.2222</v>
      </c>
    </row>
    <row r="867" spans="1:18" x14ac:dyDescent="0.3">
      <c r="A867" s="168" t="s">
        <v>376</v>
      </c>
      <c r="B867" s="168" t="s">
        <v>141</v>
      </c>
      <c r="C867" s="168">
        <v>120406</v>
      </c>
      <c r="D867" s="171">
        <v>44041</v>
      </c>
      <c r="E867" s="172">
        <v>55.055100000000003</v>
      </c>
      <c r="F867" s="172">
        <v>2.9173</v>
      </c>
      <c r="G867" s="172">
        <v>2.7408999999999999</v>
      </c>
      <c r="H867" s="172">
        <v>2.9756</v>
      </c>
      <c r="I867" s="172">
        <v>2.9963000000000002</v>
      </c>
      <c r="J867" s="172">
        <v>3.2149999999999999</v>
      </c>
      <c r="K867" s="172">
        <v>3.7265000000000001</v>
      </c>
      <c r="L867" s="172">
        <v>4.5410000000000004</v>
      </c>
      <c r="M867" s="172">
        <v>4.7712000000000003</v>
      </c>
      <c r="N867" s="172">
        <v>5.0781000000000001</v>
      </c>
      <c r="O867" s="172">
        <v>6.5529999999999999</v>
      </c>
      <c r="P867" s="172">
        <v>6.9728000000000003</v>
      </c>
      <c r="Q867" s="172">
        <v>7.7276999999999996</v>
      </c>
      <c r="R867" s="172">
        <v>6.3071999999999999</v>
      </c>
    </row>
    <row r="868" spans="1:18" x14ac:dyDescent="0.3">
      <c r="A868" s="168" t="s">
        <v>376</v>
      </c>
      <c r="B868" s="168" t="s">
        <v>423</v>
      </c>
      <c r="C868" s="168">
        <v>100247</v>
      </c>
      <c r="D868" s="171">
        <v>44041</v>
      </c>
      <c r="E868" s="172">
        <v>31.468399999999999</v>
      </c>
      <c r="F868" s="172">
        <v>2.7839999999999998</v>
      </c>
      <c r="G868" s="172">
        <v>2.6682999999999999</v>
      </c>
      <c r="H868" s="172">
        <v>2.9013</v>
      </c>
      <c r="I868" s="172">
        <v>2.9196</v>
      </c>
      <c r="J868" s="172">
        <v>3.1358999999999999</v>
      </c>
      <c r="K868" s="172">
        <v>3.6463999999999999</v>
      </c>
      <c r="L868" s="172">
        <v>4.4592999999999998</v>
      </c>
      <c r="M868" s="172">
        <v>4.6889000000000003</v>
      </c>
      <c r="N868" s="172">
        <v>4.9946999999999999</v>
      </c>
      <c r="O868" s="172">
        <v>6.4687000000000001</v>
      </c>
      <c r="P868" s="172">
        <v>6.8887999999999998</v>
      </c>
      <c r="Q868" s="172">
        <v>7.3304</v>
      </c>
      <c r="R868" s="172">
        <v>6.2224000000000004</v>
      </c>
    </row>
    <row r="869" spans="1:18" x14ac:dyDescent="0.3">
      <c r="A869" s="168" t="s">
        <v>376</v>
      </c>
      <c r="B869" s="168" t="s">
        <v>142</v>
      </c>
      <c r="C869" s="168">
        <v>119766</v>
      </c>
      <c r="D869" s="171">
        <v>44041</v>
      </c>
      <c r="E869" s="172">
        <v>4071.1538999999998</v>
      </c>
      <c r="F869" s="172">
        <v>2.88</v>
      </c>
      <c r="G869" s="172">
        <v>2.4451000000000001</v>
      </c>
      <c r="H869" s="172">
        <v>2.8744999999999998</v>
      </c>
      <c r="I869" s="172">
        <v>2.9043000000000001</v>
      </c>
      <c r="J869" s="172">
        <v>3.2486000000000002</v>
      </c>
      <c r="K869" s="172">
        <v>4.0174000000000003</v>
      </c>
      <c r="L869" s="172">
        <v>4.7766999999999999</v>
      </c>
      <c r="M869" s="172">
        <v>4.9431000000000003</v>
      </c>
      <c r="N869" s="172">
        <v>5.1825000000000001</v>
      </c>
      <c r="O869" s="172">
        <v>6.5096999999999996</v>
      </c>
      <c r="P869" s="172">
        <v>6.8838999999999997</v>
      </c>
      <c r="Q869" s="172">
        <v>7.6394000000000002</v>
      </c>
      <c r="R869" s="172">
        <v>6.2618999999999998</v>
      </c>
    </row>
    <row r="870" spans="1:18" x14ac:dyDescent="0.3">
      <c r="A870" s="168" t="s">
        <v>376</v>
      </c>
      <c r="B870" s="168" t="s">
        <v>246</v>
      </c>
      <c r="C870" s="168">
        <v>100835</v>
      </c>
      <c r="D870" s="171">
        <v>44041</v>
      </c>
      <c r="E870" s="172">
        <v>4055.8681000000001</v>
      </c>
      <c r="F870" s="172">
        <v>2.8287</v>
      </c>
      <c r="G870" s="172">
        <v>2.3936999999999999</v>
      </c>
      <c r="H870" s="172">
        <v>2.8229000000000002</v>
      </c>
      <c r="I870" s="172">
        <v>2.8531</v>
      </c>
      <c r="J870" s="172">
        <v>3.1970000000000001</v>
      </c>
      <c r="K870" s="172">
        <v>3.9651000000000001</v>
      </c>
      <c r="L870" s="172">
        <v>4.7234999999999996</v>
      </c>
      <c r="M870" s="172">
        <v>4.8894000000000002</v>
      </c>
      <c r="N870" s="172">
        <v>5.1283000000000003</v>
      </c>
      <c r="O870" s="172">
        <v>6.4558</v>
      </c>
      <c r="P870" s="172">
        <v>6.8305999999999996</v>
      </c>
      <c r="Q870" s="172">
        <v>7.2929000000000004</v>
      </c>
      <c r="R870" s="172">
        <v>6.2077999999999998</v>
      </c>
    </row>
    <row r="871" spans="1:18" x14ac:dyDescent="0.3">
      <c r="A871" s="168" t="s">
        <v>376</v>
      </c>
      <c r="B871" s="168" t="s">
        <v>247</v>
      </c>
      <c r="C871" s="168">
        <v>112457</v>
      </c>
      <c r="D871" s="171">
        <v>44041</v>
      </c>
      <c r="E871" s="172">
        <v>2748.2395999999999</v>
      </c>
      <c r="F871" s="172">
        <v>3.0802</v>
      </c>
      <c r="G871" s="172">
        <v>2.6753999999999998</v>
      </c>
      <c r="H871" s="172">
        <v>2.9582999999999999</v>
      </c>
      <c r="I871" s="172">
        <v>2.9377</v>
      </c>
      <c r="J871" s="172">
        <v>3.1602000000000001</v>
      </c>
      <c r="K871" s="172">
        <v>3.871</v>
      </c>
      <c r="L871" s="172">
        <v>4.8857999999999997</v>
      </c>
      <c r="M871" s="172">
        <v>5.0193000000000003</v>
      </c>
      <c r="N871" s="172">
        <v>5.2335000000000003</v>
      </c>
      <c r="O871" s="172">
        <v>6.5284000000000004</v>
      </c>
      <c r="P871" s="172">
        <v>6.8865999999999996</v>
      </c>
      <c r="Q871" s="172">
        <v>7.5835999999999997</v>
      </c>
      <c r="R871" s="172">
        <v>6.2904999999999998</v>
      </c>
    </row>
    <row r="872" spans="1:18" x14ac:dyDescent="0.3">
      <c r="A872" s="168" t="s">
        <v>376</v>
      </c>
      <c r="B872" s="168" t="s">
        <v>143</v>
      </c>
      <c r="C872" s="168">
        <v>119790</v>
      </c>
      <c r="D872" s="171">
        <v>44041</v>
      </c>
      <c r="E872" s="172">
        <v>2759.7523000000001</v>
      </c>
      <c r="F872" s="172">
        <v>3.1307999999999998</v>
      </c>
      <c r="G872" s="172">
        <v>2.7256</v>
      </c>
      <c r="H872" s="172">
        <v>3.0083000000000002</v>
      </c>
      <c r="I872" s="172">
        <v>2.9878999999999998</v>
      </c>
      <c r="J872" s="172">
        <v>3.2103999999999999</v>
      </c>
      <c r="K872" s="172">
        <v>3.9215</v>
      </c>
      <c r="L872" s="172">
        <v>4.9370000000000003</v>
      </c>
      <c r="M872" s="172">
        <v>5.0711000000000004</v>
      </c>
      <c r="N872" s="172">
        <v>5.2859999999999996</v>
      </c>
      <c r="O872" s="172">
        <v>6.5857999999999999</v>
      </c>
      <c r="P872" s="172">
        <v>6.9486999999999997</v>
      </c>
      <c r="Q872" s="172">
        <v>7.6738999999999997</v>
      </c>
      <c r="R872" s="172">
        <v>6.3446999999999996</v>
      </c>
    </row>
    <row r="873" spans="1:18" x14ac:dyDescent="0.3">
      <c r="A873" s="168" t="s">
        <v>376</v>
      </c>
      <c r="B873" s="168" t="s">
        <v>248</v>
      </c>
      <c r="C873" s="168">
        <v>101185</v>
      </c>
      <c r="D873" s="171">
        <v>44041</v>
      </c>
      <c r="E873" s="172">
        <v>3626.1523000000002</v>
      </c>
      <c r="F873" s="172">
        <v>2.9756999999999998</v>
      </c>
      <c r="G873" s="172">
        <v>2.6280999999999999</v>
      </c>
      <c r="H873" s="172">
        <v>2.9622000000000002</v>
      </c>
      <c r="I873" s="172">
        <v>3.0169999999999999</v>
      </c>
      <c r="J873" s="172">
        <v>3.2444000000000002</v>
      </c>
      <c r="K873" s="172">
        <v>4.0251000000000001</v>
      </c>
      <c r="L873" s="172">
        <v>5.0133999999999999</v>
      </c>
      <c r="M873" s="172">
        <v>5.1070000000000002</v>
      </c>
      <c r="N873" s="172">
        <v>5.3228999999999997</v>
      </c>
      <c r="O873" s="172">
        <v>6.5014000000000003</v>
      </c>
      <c r="P873" s="172">
        <v>6.8510999999999997</v>
      </c>
      <c r="Q873" s="172">
        <v>7.2552000000000003</v>
      </c>
      <c r="R873" s="172">
        <v>6.2901999999999996</v>
      </c>
    </row>
    <row r="874" spans="1:18" x14ac:dyDescent="0.3">
      <c r="A874" s="168" t="s">
        <v>376</v>
      </c>
      <c r="B874" s="168" t="s">
        <v>144</v>
      </c>
      <c r="C874" s="168">
        <v>120249</v>
      </c>
      <c r="D874" s="171">
        <v>44041</v>
      </c>
      <c r="E874" s="172">
        <v>3656.0556999999999</v>
      </c>
      <c r="F874" s="172">
        <v>3.1160999999999999</v>
      </c>
      <c r="G874" s="172">
        <v>2.7684000000000002</v>
      </c>
      <c r="H874" s="172">
        <v>3.1023000000000001</v>
      </c>
      <c r="I874" s="172">
        <v>3.1572</v>
      </c>
      <c r="J874" s="172">
        <v>3.3849</v>
      </c>
      <c r="K874" s="172">
        <v>4.1665999999999999</v>
      </c>
      <c r="L874" s="172">
        <v>5.1567999999999996</v>
      </c>
      <c r="M874" s="172">
        <v>5.2447999999999997</v>
      </c>
      <c r="N874" s="172">
        <v>5.4645999999999999</v>
      </c>
      <c r="O874" s="172">
        <v>6.6486999999999998</v>
      </c>
      <c r="P874" s="172">
        <v>6.9962</v>
      </c>
      <c r="Q874" s="172">
        <v>7.6906999999999996</v>
      </c>
      <c r="R874" s="172">
        <v>6.4360999999999997</v>
      </c>
    </row>
    <row r="875" spans="1:18" x14ac:dyDescent="0.3">
      <c r="A875" s="168" t="s">
        <v>376</v>
      </c>
      <c r="B875" s="168" t="s">
        <v>437</v>
      </c>
      <c r="C875" s="168">
        <v>139538</v>
      </c>
      <c r="D875" s="171">
        <v>44041</v>
      </c>
      <c r="E875" s="172">
        <v>1307.6531</v>
      </c>
      <c r="F875" s="172">
        <v>3.4754</v>
      </c>
      <c r="G875" s="172">
        <v>2.7732999999999999</v>
      </c>
      <c r="H875" s="172">
        <v>3.1173000000000002</v>
      </c>
      <c r="I875" s="172">
        <v>3.1438000000000001</v>
      </c>
      <c r="J875" s="172">
        <v>3.4272999999999998</v>
      </c>
      <c r="K875" s="172">
        <v>4.1829999999999998</v>
      </c>
      <c r="L875" s="172">
        <v>4.9922000000000004</v>
      </c>
      <c r="M875" s="172">
        <v>5.1883999999999997</v>
      </c>
      <c r="N875" s="172">
        <v>5.4561000000000002</v>
      </c>
      <c r="O875" s="172">
        <v>6.7138999999999998</v>
      </c>
      <c r="P875" s="172"/>
      <c r="Q875" s="172">
        <v>6.8061999999999996</v>
      </c>
      <c r="R875" s="172">
        <v>6.5274999999999999</v>
      </c>
    </row>
    <row r="876" spans="1:18" x14ac:dyDescent="0.3">
      <c r="A876" s="168" t="s">
        <v>376</v>
      </c>
      <c r="B876" s="168" t="s">
        <v>438</v>
      </c>
      <c r="C876" s="168">
        <v>139537</v>
      </c>
      <c r="D876" s="171">
        <v>44041</v>
      </c>
      <c r="E876" s="172">
        <v>1300.8451</v>
      </c>
      <c r="F876" s="172">
        <v>3.3645</v>
      </c>
      <c r="G876" s="172">
        <v>2.6634000000000002</v>
      </c>
      <c r="H876" s="172">
        <v>3.0072000000000001</v>
      </c>
      <c r="I876" s="172">
        <v>3.0337000000000001</v>
      </c>
      <c r="J876" s="172">
        <v>3.3170000000000002</v>
      </c>
      <c r="K876" s="172">
        <v>4.0717999999999996</v>
      </c>
      <c r="L876" s="172">
        <v>4.8803000000000001</v>
      </c>
      <c r="M876" s="172">
        <v>5.0749000000000004</v>
      </c>
      <c r="N876" s="172">
        <v>5.3407</v>
      </c>
      <c r="O876" s="172">
        <v>6.5810000000000004</v>
      </c>
      <c r="P876" s="172"/>
      <c r="Q876" s="172">
        <v>6.6694000000000004</v>
      </c>
      <c r="R876" s="172">
        <v>6.4066999999999998</v>
      </c>
    </row>
    <row r="877" spans="1:18" x14ac:dyDescent="0.3">
      <c r="A877" s="168" t="s">
        <v>376</v>
      </c>
      <c r="B877" s="168" t="s">
        <v>146</v>
      </c>
      <c r="C877" s="168">
        <v>118859</v>
      </c>
      <c r="D877" s="171">
        <v>44041</v>
      </c>
      <c r="E877" s="172">
        <v>2123.5884000000001</v>
      </c>
      <c r="F877" s="172">
        <v>2.6745999999999999</v>
      </c>
      <c r="G877" s="172">
        <v>2.4944999999999999</v>
      </c>
      <c r="H877" s="172">
        <v>2.9487000000000001</v>
      </c>
      <c r="I877" s="172">
        <v>2.9634999999999998</v>
      </c>
      <c r="J877" s="172">
        <v>3.2290000000000001</v>
      </c>
      <c r="K877" s="172">
        <v>3.9403000000000001</v>
      </c>
      <c r="L877" s="172">
        <v>4.8308999999999997</v>
      </c>
      <c r="M877" s="172">
        <v>5.0082000000000004</v>
      </c>
      <c r="N877" s="172">
        <v>5.2638999999999996</v>
      </c>
      <c r="O877" s="172">
        <v>6.5913000000000004</v>
      </c>
      <c r="P877" s="172">
        <v>6.8520000000000003</v>
      </c>
      <c r="Q877" s="172">
        <v>7.4452999999999996</v>
      </c>
      <c r="R877" s="172">
        <v>6.3464999999999998</v>
      </c>
    </row>
    <row r="878" spans="1:18" x14ac:dyDescent="0.3">
      <c r="A878" s="168" t="s">
        <v>376</v>
      </c>
      <c r="B878" s="168" t="s">
        <v>250</v>
      </c>
      <c r="C878" s="168">
        <v>111646</v>
      </c>
      <c r="D878" s="171">
        <v>44041</v>
      </c>
      <c r="E878" s="172">
        <v>2097.9358000000002</v>
      </c>
      <c r="F878" s="172">
        <v>2.5872999999999999</v>
      </c>
      <c r="G878" s="172">
        <v>2.4037000000000002</v>
      </c>
      <c r="H878" s="172">
        <v>2.8561000000000001</v>
      </c>
      <c r="I878" s="172">
        <v>2.8704000000000001</v>
      </c>
      <c r="J878" s="172">
        <v>3.1354000000000002</v>
      </c>
      <c r="K878" s="172">
        <v>3.8472</v>
      </c>
      <c r="L878" s="172">
        <v>4.7229000000000001</v>
      </c>
      <c r="M878" s="172">
        <v>4.9024000000000001</v>
      </c>
      <c r="N878" s="172">
        <v>5.1597</v>
      </c>
      <c r="O878" s="172">
        <v>6.4973999999999998</v>
      </c>
      <c r="P878" s="172">
        <v>6.6863999999999999</v>
      </c>
      <c r="Q878" s="172">
        <v>6.625</v>
      </c>
      <c r="R878" s="172">
        <v>6.2625999999999999</v>
      </c>
    </row>
    <row r="879" spans="1:18" x14ac:dyDescent="0.3">
      <c r="A879" s="168" t="s">
        <v>376</v>
      </c>
      <c r="B879" s="168" t="s">
        <v>147</v>
      </c>
      <c r="C879" s="168">
        <v>145834</v>
      </c>
      <c r="D879" s="171">
        <v>44041</v>
      </c>
      <c r="E879" s="172">
        <v>10.820600000000001</v>
      </c>
      <c r="F879" s="172">
        <v>2.024</v>
      </c>
      <c r="G879" s="172">
        <v>2.3616999999999999</v>
      </c>
      <c r="H879" s="172">
        <v>2.6516999999999999</v>
      </c>
      <c r="I879" s="172">
        <v>2.7254999999999998</v>
      </c>
      <c r="J879" s="172">
        <v>2.8288000000000002</v>
      </c>
      <c r="K879" s="172">
        <v>3.0476999999999999</v>
      </c>
      <c r="L879" s="172">
        <v>3.7305000000000001</v>
      </c>
      <c r="M879" s="172">
        <v>4.0609000000000002</v>
      </c>
      <c r="N879" s="172">
        <v>4.4097</v>
      </c>
      <c r="O879" s="172"/>
      <c r="P879" s="172"/>
      <c r="Q879" s="172">
        <v>5.0174000000000003</v>
      </c>
      <c r="R879" s="172"/>
    </row>
    <row r="880" spans="1:18" x14ac:dyDescent="0.3">
      <c r="A880" s="168" t="s">
        <v>376</v>
      </c>
      <c r="B880" s="168" t="s">
        <v>251</v>
      </c>
      <c r="C880" s="168">
        <v>145946</v>
      </c>
      <c r="D880" s="171">
        <v>44041</v>
      </c>
      <c r="E880" s="172">
        <v>10.794499999999999</v>
      </c>
      <c r="F880" s="172">
        <v>1.6908000000000001</v>
      </c>
      <c r="G880" s="172">
        <v>2.1419000000000001</v>
      </c>
      <c r="H880" s="172">
        <v>2.5131000000000001</v>
      </c>
      <c r="I880" s="172">
        <v>2.5869</v>
      </c>
      <c r="J880" s="172">
        <v>2.6770999999999998</v>
      </c>
      <c r="K880" s="172">
        <v>2.8967999999999998</v>
      </c>
      <c r="L880" s="172">
        <v>3.5777999999999999</v>
      </c>
      <c r="M880" s="172">
        <v>3.9060000000000001</v>
      </c>
      <c r="N880" s="172">
        <v>4.2527999999999997</v>
      </c>
      <c r="O880" s="172"/>
      <c r="P880" s="172"/>
      <c r="Q880" s="172">
        <v>4.8601000000000001</v>
      </c>
      <c r="R880" s="172"/>
    </row>
    <row r="881" spans="1:18" x14ac:dyDescent="0.3">
      <c r="A881" s="168" t="s">
        <v>376</v>
      </c>
      <c r="B881" s="168" t="s">
        <v>1035</v>
      </c>
      <c r="C881" s="168">
        <v>140086</v>
      </c>
      <c r="D881" s="171">
        <v>44041</v>
      </c>
      <c r="E881" s="172">
        <v>2256.4070612989499</v>
      </c>
      <c r="F881" s="172">
        <v>2.4742999999999999</v>
      </c>
      <c r="G881" s="172">
        <v>2.4708000000000001</v>
      </c>
      <c r="H881" s="172">
        <v>2.4982000000000002</v>
      </c>
      <c r="I881" s="172">
        <v>2.5009999999999999</v>
      </c>
      <c r="J881" s="172">
        <v>3.1276000000000002</v>
      </c>
      <c r="K881" s="172">
        <v>2.5787</v>
      </c>
      <c r="L881" s="172">
        <v>2.5438000000000001</v>
      </c>
      <c r="M881" s="172">
        <v>2.7117</v>
      </c>
      <c r="N881" s="172">
        <v>2.8792</v>
      </c>
      <c r="O881" s="172">
        <v>3.6810999999999998</v>
      </c>
      <c r="P881" s="172">
        <v>3.9535999999999998</v>
      </c>
      <c r="Q881" s="172">
        <v>4.8823999999999996</v>
      </c>
      <c r="R881" s="172">
        <v>3.5301</v>
      </c>
    </row>
    <row r="882" spans="1:18" x14ac:dyDescent="0.3">
      <c r="A882" s="168" t="s">
        <v>376</v>
      </c>
      <c r="B882" s="168" t="s">
        <v>252</v>
      </c>
      <c r="C882" s="168">
        <v>100851</v>
      </c>
      <c r="D882" s="171">
        <v>44041</v>
      </c>
      <c r="E882" s="172">
        <v>4894.6710000000003</v>
      </c>
      <c r="F882" s="172">
        <v>2.8159999999999998</v>
      </c>
      <c r="G882" s="172">
        <v>2.4882</v>
      </c>
      <c r="H882" s="172">
        <v>2.8622000000000001</v>
      </c>
      <c r="I882" s="172">
        <v>2.9377</v>
      </c>
      <c r="J882" s="172">
        <v>3.2256</v>
      </c>
      <c r="K882" s="172">
        <v>4.1651999999999996</v>
      </c>
      <c r="L882" s="172">
        <v>4.9770000000000003</v>
      </c>
      <c r="M882" s="172">
        <v>5.0776000000000003</v>
      </c>
      <c r="N882" s="172">
        <v>5.3268000000000004</v>
      </c>
      <c r="O882" s="172">
        <v>6.6048999999999998</v>
      </c>
      <c r="P882" s="172">
        <v>6.9351000000000003</v>
      </c>
      <c r="Q882" s="172">
        <v>7.2747000000000002</v>
      </c>
      <c r="R882" s="172">
        <v>6.4188999999999998</v>
      </c>
    </row>
    <row r="883" spans="1:18" x14ac:dyDescent="0.3">
      <c r="A883" s="168" t="s">
        <v>376</v>
      </c>
      <c r="B883" s="168" t="s">
        <v>148</v>
      </c>
      <c r="C883" s="168">
        <v>118701</v>
      </c>
      <c r="D883" s="171">
        <v>44041</v>
      </c>
      <c r="E883" s="172">
        <v>4924.9396999999999</v>
      </c>
      <c r="F883" s="172">
        <v>2.9054000000000002</v>
      </c>
      <c r="G883" s="172">
        <v>2.5792000000000002</v>
      </c>
      <c r="H883" s="172">
        <v>2.9525000000000001</v>
      </c>
      <c r="I883" s="172">
        <v>3.028</v>
      </c>
      <c r="J883" s="172">
        <v>3.3159000000000001</v>
      </c>
      <c r="K883" s="172">
        <v>4.2561999999999998</v>
      </c>
      <c r="L883" s="172">
        <v>5.0835999999999997</v>
      </c>
      <c r="M883" s="172">
        <v>5.1772</v>
      </c>
      <c r="N883" s="172">
        <v>5.4236000000000004</v>
      </c>
      <c r="O883" s="172">
        <v>6.6944999999999997</v>
      </c>
      <c r="P883" s="172">
        <v>7.0246000000000004</v>
      </c>
      <c r="Q883" s="172">
        <v>7.7455999999999996</v>
      </c>
      <c r="R883" s="172">
        <v>6.5102000000000002</v>
      </c>
    </row>
    <row r="884" spans="1:18" x14ac:dyDescent="0.3">
      <c r="A884" s="168" t="s">
        <v>376</v>
      </c>
      <c r="B884" s="168" t="s">
        <v>424</v>
      </c>
      <c r="C884" s="168">
        <v>100837</v>
      </c>
      <c r="D884" s="171">
        <v>44041</v>
      </c>
      <c r="E884" s="172">
        <v>4464.8150999999998</v>
      </c>
      <c r="F884" s="172">
        <v>2.1354000000000002</v>
      </c>
      <c r="G884" s="172">
        <v>1.8093999999999999</v>
      </c>
      <c r="H884" s="172">
        <v>2.1823999999999999</v>
      </c>
      <c r="I884" s="172">
        <v>2.2574000000000001</v>
      </c>
      <c r="J884" s="172">
        <v>2.5440999999999998</v>
      </c>
      <c r="K884" s="172">
        <v>3.4788000000000001</v>
      </c>
      <c r="L884" s="172">
        <v>4.2817999999999996</v>
      </c>
      <c r="M884" s="172">
        <v>4.3743999999999996</v>
      </c>
      <c r="N884" s="172">
        <v>4.6139999999999999</v>
      </c>
      <c r="O884" s="172">
        <v>5.7713000000000001</v>
      </c>
      <c r="P884" s="172">
        <v>6.0640999999999998</v>
      </c>
      <c r="Q884" s="172">
        <v>6.9138000000000002</v>
      </c>
      <c r="R884" s="172">
        <v>5.6265000000000001</v>
      </c>
    </row>
    <row r="885" spans="1:18" x14ac:dyDescent="0.3">
      <c r="A885" s="168" t="s">
        <v>376</v>
      </c>
      <c r="B885" s="168" t="s">
        <v>149</v>
      </c>
      <c r="C885" s="168">
        <v>143269</v>
      </c>
      <c r="D885" s="171">
        <v>44041</v>
      </c>
      <c r="E885" s="172">
        <v>1129.7282</v>
      </c>
      <c r="F885" s="172">
        <v>2.5202</v>
      </c>
      <c r="G885" s="172">
        <v>2.5842000000000001</v>
      </c>
      <c r="H885" s="172">
        <v>2.7347000000000001</v>
      </c>
      <c r="I885" s="172">
        <v>2.7665000000000002</v>
      </c>
      <c r="J885" s="172">
        <v>2.8774999999999999</v>
      </c>
      <c r="K885" s="172">
        <v>3.2250000000000001</v>
      </c>
      <c r="L885" s="172">
        <v>4.0437000000000003</v>
      </c>
      <c r="M885" s="172">
        <v>4.335</v>
      </c>
      <c r="N885" s="172">
        <v>4.7221000000000002</v>
      </c>
      <c r="O885" s="172"/>
      <c r="P885" s="172"/>
      <c r="Q885" s="172">
        <v>5.6504000000000003</v>
      </c>
      <c r="R885" s="172">
        <v>5.5761000000000003</v>
      </c>
    </row>
    <row r="886" spans="1:18" x14ac:dyDescent="0.3">
      <c r="A886" s="168" t="s">
        <v>376</v>
      </c>
      <c r="B886" s="168" t="s">
        <v>253</v>
      </c>
      <c r="C886" s="168">
        <v>143260</v>
      </c>
      <c r="D886" s="171">
        <v>44041</v>
      </c>
      <c r="E886" s="172">
        <v>1127.0977</v>
      </c>
      <c r="F886" s="172">
        <v>2.4224999999999999</v>
      </c>
      <c r="G886" s="172">
        <v>2.4897999999999998</v>
      </c>
      <c r="H886" s="172">
        <v>2.6368999999999998</v>
      </c>
      <c r="I886" s="172">
        <v>2.6669999999999998</v>
      </c>
      <c r="J886" s="172">
        <v>2.7774000000000001</v>
      </c>
      <c r="K886" s="172">
        <v>3.1242999999999999</v>
      </c>
      <c r="L886" s="172">
        <v>3.9426000000000001</v>
      </c>
      <c r="M886" s="172">
        <v>4.2324999999999999</v>
      </c>
      <c r="N886" s="172">
        <v>4.6180000000000003</v>
      </c>
      <c r="O886" s="172"/>
      <c r="P886" s="172"/>
      <c r="Q886" s="172">
        <v>5.5393999999999997</v>
      </c>
      <c r="R886" s="172">
        <v>5.4676</v>
      </c>
    </row>
    <row r="887" spans="1:18" x14ac:dyDescent="0.3">
      <c r="A887" s="168" t="s">
        <v>376</v>
      </c>
      <c r="B887" s="168" t="s">
        <v>254</v>
      </c>
      <c r="C887" s="168">
        <v>138288</v>
      </c>
      <c r="D887" s="171">
        <v>44041</v>
      </c>
      <c r="E887" s="172">
        <v>260.78910000000002</v>
      </c>
      <c r="F887" s="172">
        <v>2.7294</v>
      </c>
      <c r="G887" s="172">
        <v>2.4870999999999999</v>
      </c>
      <c r="H887" s="172">
        <v>2.9508000000000001</v>
      </c>
      <c r="I887" s="172">
        <v>2.9836</v>
      </c>
      <c r="J887" s="172">
        <v>3.2736000000000001</v>
      </c>
      <c r="K887" s="172">
        <v>4.2454000000000001</v>
      </c>
      <c r="L887" s="172">
        <v>4.8380999999999998</v>
      </c>
      <c r="M887" s="172">
        <v>4.9988000000000001</v>
      </c>
      <c r="N887" s="172">
        <v>5.2679999999999998</v>
      </c>
      <c r="O887" s="172">
        <v>6.5914999999999999</v>
      </c>
      <c r="P887" s="172">
        <v>6.9485000000000001</v>
      </c>
      <c r="Q887" s="172">
        <v>7.7076000000000002</v>
      </c>
      <c r="R887" s="172">
        <v>6.3967999999999998</v>
      </c>
    </row>
    <row r="888" spans="1:18" x14ac:dyDescent="0.3">
      <c r="A888" s="168" t="s">
        <v>376</v>
      </c>
      <c r="B888" s="168" t="s">
        <v>150</v>
      </c>
      <c r="C888" s="168">
        <v>138299</v>
      </c>
      <c r="D888" s="171">
        <v>44041</v>
      </c>
      <c r="E888" s="172">
        <v>262.3048</v>
      </c>
      <c r="F888" s="172">
        <v>2.8527999999999998</v>
      </c>
      <c r="G888" s="172">
        <v>2.6212</v>
      </c>
      <c r="H888" s="172">
        <v>3.0910000000000002</v>
      </c>
      <c r="I888" s="172">
        <v>3.1227</v>
      </c>
      <c r="J888" s="172">
        <v>3.4146000000000001</v>
      </c>
      <c r="K888" s="172">
        <v>4.4351000000000003</v>
      </c>
      <c r="L888" s="172">
        <v>5.0365000000000002</v>
      </c>
      <c r="M888" s="172">
        <v>5.1959</v>
      </c>
      <c r="N888" s="172">
        <v>5.4321000000000002</v>
      </c>
      <c r="O888" s="172">
        <v>6.6858000000000004</v>
      </c>
      <c r="P888" s="172">
        <v>7.0266999999999999</v>
      </c>
      <c r="Q888" s="172">
        <v>7.7206000000000001</v>
      </c>
      <c r="R888" s="172">
        <v>6.5084</v>
      </c>
    </row>
    <row r="889" spans="1:18" x14ac:dyDescent="0.3">
      <c r="A889" s="168" t="s">
        <v>376</v>
      </c>
      <c r="B889" s="168" t="s">
        <v>255</v>
      </c>
      <c r="C889" s="168">
        <v>100898</v>
      </c>
      <c r="D889" s="171">
        <v>44041</v>
      </c>
      <c r="E889" s="172">
        <v>2832.1108800000002</v>
      </c>
      <c r="F889" s="172">
        <v>5.7396000000000003</v>
      </c>
      <c r="G889" s="172">
        <v>3.6103999999999998</v>
      </c>
      <c r="H889" s="172">
        <v>3.2846000000000002</v>
      </c>
      <c r="I889" s="172">
        <v>3.1111</v>
      </c>
      <c r="J889" s="172">
        <v>3.1116000000000001</v>
      </c>
      <c r="K889" s="172">
        <v>3.4355000000000002</v>
      </c>
      <c r="L889" s="172">
        <v>4.1167999999999996</v>
      </c>
      <c r="M889" s="172">
        <v>4.4276999999999997</v>
      </c>
      <c r="N889" s="172">
        <v>4.7594000000000003</v>
      </c>
      <c r="O889" s="172">
        <v>3.1461000000000001</v>
      </c>
      <c r="P889" s="172">
        <v>4.8569000000000004</v>
      </c>
      <c r="Q889" s="172">
        <v>6.7561999999999998</v>
      </c>
      <c r="R889" s="172">
        <v>1.2579</v>
      </c>
    </row>
    <row r="890" spans="1:18" x14ac:dyDescent="0.3">
      <c r="A890" s="168" t="s">
        <v>376</v>
      </c>
      <c r="B890" s="168" t="s">
        <v>151</v>
      </c>
      <c r="C890" s="168">
        <v>119468</v>
      </c>
      <c r="D890" s="171">
        <v>44041</v>
      </c>
      <c r="E890" s="172">
        <v>2847.5622400000002</v>
      </c>
      <c r="F890" s="172">
        <v>5.8398000000000003</v>
      </c>
      <c r="G890" s="172">
        <v>3.7111999999999998</v>
      </c>
      <c r="H890" s="172">
        <v>3.3847</v>
      </c>
      <c r="I890" s="172">
        <v>3.2111999999999998</v>
      </c>
      <c r="J890" s="172">
        <v>3.2118000000000002</v>
      </c>
      <c r="K890" s="172">
        <v>3.5363000000000002</v>
      </c>
      <c r="L890" s="172">
        <v>4.2074999999999996</v>
      </c>
      <c r="M890" s="172">
        <v>4.5023999999999997</v>
      </c>
      <c r="N890" s="172">
        <v>4.7938000000000001</v>
      </c>
      <c r="O890" s="172">
        <v>3.2073</v>
      </c>
      <c r="P890" s="172">
        <v>4.9236000000000004</v>
      </c>
      <c r="Q890" s="172">
        <v>6.3403999999999998</v>
      </c>
      <c r="R890" s="172">
        <v>1.3147</v>
      </c>
    </row>
    <row r="891" spans="1:18" x14ac:dyDescent="0.3">
      <c r="A891" s="168" t="s">
        <v>376</v>
      </c>
      <c r="B891" s="168" t="s">
        <v>256</v>
      </c>
      <c r="C891" s="168">
        <v>103225</v>
      </c>
      <c r="D891" s="171">
        <v>44041</v>
      </c>
      <c r="E891" s="172">
        <v>31.505700000000001</v>
      </c>
      <c r="F891" s="172">
        <v>3.8235000000000001</v>
      </c>
      <c r="G891" s="172">
        <v>3.5924999999999998</v>
      </c>
      <c r="H891" s="172">
        <v>3.6269999999999998</v>
      </c>
      <c r="I891" s="172">
        <v>3.3972000000000002</v>
      </c>
      <c r="J891" s="172">
        <v>4.4066999999999998</v>
      </c>
      <c r="K891" s="172">
        <v>4.6712999999999996</v>
      </c>
      <c r="L891" s="172">
        <v>5.0275999999999996</v>
      </c>
      <c r="M891" s="172">
        <v>5.4100999999999999</v>
      </c>
      <c r="N891" s="172">
        <v>5.7542</v>
      </c>
      <c r="O891" s="172">
        <v>6.6589999999999998</v>
      </c>
      <c r="P891" s="172">
        <v>7.0968</v>
      </c>
      <c r="Q891" s="172">
        <v>8.0393000000000008</v>
      </c>
      <c r="R891" s="172">
        <v>6.6429</v>
      </c>
    </row>
    <row r="892" spans="1:18" x14ac:dyDescent="0.3">
      <c r="A892" s="168" t="s">
        <v>376</v>
      </c>
      <c r="B892" s="168" t="s">
        <v>152</v>
      </c>
      <c r="C892" s="168">
        <v>120837</v>
      </c>
      <c r="D892" s="171">
        <v>44041</v>
      </c>
      <c r="E892" s="172">
        <v>31.892099999999999</v>
      </c>
      <c r="F892" s="172">
        <v>4.1205999999999996</v>
      </c>
      <c r="G892" s="172">
        <v>3.9306999999999999</v>
      </c>
      <c r="H892" s="172">
        <v>3.976</v>
      </c>
      <c r="I892" s="172">
        <v>3.7494999999999998</v>
      </c>
      <c r="J892" s="172">
        <v>4.7451999999999996</v>
      </c>
      <c r="K892" s="172">
        <v>5.0224000000000002</v>
      </c>
      <c r="L892" s="172">
        <v>5.3833000000000002</v>
      </c>
      <c r="M892" s="172">
        <v>5.7721</v>
      </c>
      <c r="N892" s="172">
        <v>6.1222000000000003</v>
      </c>
      <c r="O892" s="172">
        <v>6.9309000000000003</v>
      </c>
      <c r="P892" s="172">
        <v>7.2601000000000004</v>
      </c>
      <c r="Q892" s="172">
        <v>8.0748999999999995</v>
      </c>
      <c r="R892" s="172">
        <v>6.9675000000000002</v>
      </c>
    </row>
    <row r="893" spans="1:18" x14ac:dyDescent="0.3">
      <c r="A893" s="168" t="s">
        <v>376</v>
      </c>
      <c r="B893" s="168" t="s">
        <v>153</v>
      </c>
      <c r="C893" s="168">
        <v>103734</v>
      </c>
      <c r="D893" s="171">
        <v>44041</v>
      </c>
      <c r="E893" s="172">
        <v>27.223299999999998</v>
      </c>
      <c r="F893" s="172">
        <v>2.1453000000000002</v>
      </c>
      <c r="G893" s="172">
        <v>2.2349999999999999</v>
      </c>
      <c r="H893" s="172">
        <v>2.6637</v>
      </c>
      <c r="I893" s="172">
        <v>2.7323</v>
      </c>
      <c r="J893" s="172">
        <v>2.8445999999999998</v>
      </c>
      <c r="K893" s="172">
        <v>3.157</v>
      </c>
      <c r="L893" s="172">
        <v>3.9314</v>
      </c>
      <c r="M893" s="172">
        <v>4.2563000000000004</v>
      </c>
      <c r="N893" s="172">
        <v>4.5906000000000002</v>
      </c>
      <c r="O893" s="172">
        <v>5.8441999999999998</v>
      </c>
      <c r="P893" s="172">
        <v>6.1950000000000003</v>
      </c>
      <c r="Q893" s="172">
        <v>7.2436999999999996</v>
      </c>
      <c r="R893" s="172">
        <v>5.6679000000000004</v>
      </c>
    </row>
    <row r="894" spans="1:18" x14ac:dyDescent="0.3">
      <c r="A894" s="168" t="s">
        <v>376</v>
      </c>
      <c r="B894" s="168" t="s">
        <v>257</v>
      </c>
      <c r="C894" s="168">
        <v>141066</v>
      </c>
      <c r="D894" s="171">
        <v>44041</v>
      </c>
      <c r="E894" s="172">
        <v>27.166599999999999</v>
      </c>
      <c r="F894" s="172">
        <v>2.1497999999999999</v>
      </c>
      <c r="G894" s="172">
        <v>2.1501000000000001</v>
      </c>
      <c r="H894" s="172">
        <v>2.5731999999999999</v>
      </c>
      <c r="I894" s="172">
        <v>2.6322000000000001</v>
      </c>
      <c r="J894" s="172">
        <v>2.7425999999999999</v>
      </c>
      <c r="K894" s="172">
        <v>3.0571999999999999</v>
      </c>
      <c r="L894" s="172">
        <v>3.8308</v>
      </c>
      <c r="M894" s="172">
        <v>4.1679000000000004</v>
      </c>
      <c r="N894" s="172">
        <v>4.5079000000000002</v>
      </c>
      <c r="O894" s="172">
        <v>5.7774999999999999</v>
      </c>
      <c r="P894" s="172">
        <v>6.133</v>
      </c>
      <c r="Q894" s="172">
        <v>7.1870000000000003</v>
      </c>
      <c r="R894" s="172">
        <v>5.5951000000000004</v>
      </c>
    </row>
    <row r="895" spans="1:18" x14ac:dyDescent="0.3">
      <c r="A895" s="168" t="s">
        <v>376</v>
      </c>
      <c r="B895" s="168" t="s">
        <v>260</v>
      </c>
      <c r="C895" s="168">
        <v>105280</v>
      </c>
      <c r="D895" s="171">
        <v>44041</v>
      </c>
      <c r="E895" s="172">
        <v>3136.7184999999999</v>
      </c>
      <c r="F895" s="172">
        <v>2.8033999999999999</v>
      </c>
      <c r="G895" s="172">
        <v>2.4418000000000002</v>
      </c>
      <c r="H895" s="172">
        <v>2.8197000000000001</v>
      </c>
      <c r="I895" s="172">
        <v>2.9138000000000002</v>
      </c>
      <c r="J895" s="172">
        <v>3.1433</v>
      </c>
      <c r="K895" s="172">
        <v>3.9809000000000001</v>
      </c>
      <c r="L895" s="172">
        <v>4.8281999999999998</v>
      </c>
      <c r="M895" s="172">
        <v>4.9508999999999999</v>
      </c>
      <c r="N895" s="172">
        <v>5.2008000000000001</v>
      </c>
      <c r="O895" s="172">
        <v>6.4554999999999998</v>
      </c>
      <c r="P895" s="172">
        <v>6.8117999999999999</v>
      </c>
      <c r="Q895" s="172">
        <v>7.1692</v>
      </c>
      <c r="R895" s="172">
        <v>6.2408000000000001</v>
      </c>
    </row>
    <row r="896" spans="1:18" x14ac:dyDescent="0.3">
      <c r="A896" s="168" t="s">
        <v>376</v>
      </c>
      <c r="B896" s="168" t="s">
        <v>156</v>
      </c>
      <c r="C896" s="168">
        <v>119800</v>
      </c>
      <c r="D896" s="171">
        <v>44041</v>
      </c>
      <c r="E896" s="172">
        <v>3153.1680999999999</v>
      </c>
      <c r="F896" s="172">
        <v>2.8837000000000002</v>
      </c>
      <c r="G896" s="172">
        <v>2.5221</v>
      </c>
      <c r="H896" s="172">
        <v>2.8997999999999999</v>
      </c>
      <c r="I896" s="172">
        <v>2.9939</v>
      </c>
      <c r="J896" s="172">
        <v>3.2235</v>
      </c>
      <c r="K896" s="172">
        <v>4.0617999999999999</v>
      </c>
      <c r="L896" s="172">
        <v>4.9095000000000004</v>
      </c>
      <c r="M896" s="172">
        <v>5.0298999999999996</v>
      </c>
      <c r="N896" s="172">
        <v>5.2793000000000001</v>
      </c>
      <c r="O896" s="172">
        <v>6.5416999999999996</v>
      </c>
      <c r="P896" s="172">
        <v>6.8882000000000003</v>
      </c>
      <c r="Q896" s="172">
        <v>7.6322999999999999</v>
      </c>
      <c r="R896" s="172">
        <v>6.3284000000000002</v>
      </c>
    </row>
    <row r="897" spans="1:18" x14ac:dyDescent="0.3">
      <c r="A897" s="168" t="s">
        <v>376</v>
      </c>
      <c r="B897" s="168" t="s">
        <v>425</v>
      </c>
      <c r="C897" s="168">
        <v>105274</v>
      </c>
      <c r="D897" s="171">
        <v>44041</v>
      </c>
      <c r="E897" s="172">
        <v>3166.3395</v>
      </c>
      <c r="F897" s="172">
        <v>2.8037000000000001</v>
      </c>
      <c r="G897" s="172">
        <v>2.4420000000000002</v>
      </c>
      <c r="H897" s="172">
        <v>2.8201999999999998</v>
      </c>
      <c r="I897" s="172">
        <v>2.9140000000000001</v>
      </c>
      <c r="J897" s="172">
        <v>3.1434000000000002</v>
      </c>
      <c r="K897" s="172">
        <v>3.9811000000000001</v>
      </c>
      <c r="L897" s="172">
        <v>4.8297999999999996</v>
      </c>
      <c r="M897" s="172">
        <v>4.9520999999999997</v>
      </c>
      <c r="N897" s="172">
        <v>5.2016999999999998</v>
      </c>
      <c r="O897" s="172">
        <v>6.4568000000000003</v>
      </c>
      <c r="P897" s="172">
        <v>6.8129999999999997</v>
      </c>
      <c r="Q897" s="172">
        <v>7.1459999999999999</v>
      </c>
      <c r="R897" s="172">
        <v>6.2416</v>
      </c>
    </row>
    <row r="898" spans="1:18" x14ac:dyDescent="0.3">
      <c r="A898" s="168" t="s">
        <v>376</v>
      </c>
      <c r="B898" s="168" t="s">
        <v>157</v>
      </c>
      <c r="C898" s="168">
        <v>119686</v>
      </c>
      <c r="D898" s="171">
        <v>44041</v>
      </c>
      <c r="E898" s="172">
        <v>42.454900000000002</v>
      </c>
      <c r="F898" s="172">
        <v>3.2673000000000001</v>
      </c>
      <c r="G898" s="172">
        <v>2.6943999999999999</v>
      </c>
      <c r="H898" s="172">
        <v>3.0108000000000001</v>
      </c>
      <c r="I898" s="172">
        <v>3.2465000000000002</v>
      </c>
      <c r="J898" s="172">
        <v>3.2844000000000002</v>
      </c>
      <c r="K898" s="172">
        <v>3.9643000000000002</v>
      </c>
      <c r="L898" s="172">
        <v>4.8198999999999996</v>
      </c>
      <c r="M898" s="172">
        <v>5.0140000000000002</v>
      </c>
      <c r="N898" s="172">
        <v>5.2721</v>
      </c>
      <c r="O898" s="172">
        <v>6.5993000000000004</v>
      </c>
      <c r="P898" s="172">
        <v>6.9493</v>
      </c>
      <c r="Q898" s="172">
        <v>7.6859000000000002</v>
      </c>
      <c r="R898" s="172">
        <v>6.3891</v>
      </c>
    </row>
    <row r="899" spans="1:18" x14ac:dyDescent="0.3">
      <c r="A899" s="168" t="s">
        <v>376</v>
      </c>
      <c r="B899" s="168" t="s">
        <v>261</v>
      </c>
      <c r="C899" s="168">
        <v>103397</v>
      </c>
      <c r="D899" s="171">
        <v>44041</v>
      </c>
      <c r="E899" s="172">
        <v>42.209699999999998</v>
      </c>
      <c r="F899" s="172">
        <v>3.1133000000000002</v>
      </c>
      <c r="G899" s="172">
        <v>2.5947</v>
      </c>
      <c r="H899" s="172">
        <v>2.9169999999999998</v>
      </c>
      <c r="I899" s="172">
        <v>3.1539000000000001</v>
      </c>
      <c r="J899" s="172">
        <v>3.1934</v>
      </c>
      <c r="K899" s="172">
        <v>3.8721999999999999</v>
      </c>
      <c r="L899" s="172">
        <v>4.7295999999999996</v>
      </c>
      <c r="M899" s="172">
        <v>4.9269999999999996</v>
      </c>
      <c r="N899" s="172">
        <v>5.1852</v>
      </c>
      <c r="O899" s="172">
        <v>6.5113000000000003</v>
      </c>
      <c r="P899" s="172">
        <v>6.8573000000000004</v>
      </c>
      <c r="Q899" s="172">
        <v>7.5757000000000003</v>
      </c>
      <c r="R899" s="172">
        <v>6.3074000000000003</v>
      </c>
    </row>
    <row r="900" spans="1:18" x14ac:dyDescent="0.3">
      <c r="A900" s="168" t="s">
        <v>376</v>
      </c>
      <c r="B900" s="168" t="s">
        <v>426</v>
      </c>
      <c r="C900" s="168">
        <v>100618</v>
      </c>
      <c r="D900" s="171">
        <v>44041</v>
      </c>
      <c r="E900" s="172">
        <v>39.447299999999998</v>
      </c>
      <c r="F900" s="172">
        <v>3.1461999999999999</v>
      </c>
      <c r="G900" s="172">
        <v>2.5914000000000001</v>
      </c>
      <c r="H900" s="172">
        <v>2.9228999999999998</v>
      </c>
      <c r="I900" s="172">
        <v>3.1564000000000001</v>
      </c>
      <c r="J900" s="172">
        <v>3.1913</v>
      </c>
      <c r="K900" s="172">
        <v>3.8723999999999998</v>
      </c>
      <c r="L900" s="172">
        <v>4.7309000000000001</v>
      </c>
      <c r="M900" s="172">
        <v>4.9278000000000004</v>
      </c>
      <c r="N900" s="172">
        <v>5.1856</v>
      </c>
      <c r="O900" s="172">
        <v>6.5118</v>
      </c>
      <c r="P900" s="172">
        <v>6.8581000000000003</v>
      </c>
      <c r="Q900" s="172">
        <v>6.9549000000000003</v>
      </c>
      <c r="R900" s="172">
        <v>6.3078000000000003</v>
      </c>
    </row>
    <row r="901" spans="1:18" x14ac:dyDescent="0.3">
      <c r="A901" s="168" t="s">
        <v>376</v>
      </c>
      <c r="B901" s="168" t="s">
        <v>158</v>
      </c>
      <c r="C901" s="168">
        <v>119861</v>
      </c>
      <c r="D901" s="171">
        <v>44041</v>
      </c>
      <c r="E901" s="172">
        <v>3178.3597</v>
      </c>
      <c r="F901" s="172">
        <v>2.7724000000000002</v>
      </c>
      <c r="G901" s="172">
        <v>2.6595</v>
      </c>
      <c r="H901" s="172">
        <v>3.0880000000000001</v>
      </c>
      <c r="I901" s="172">
        <v>3.0573999999999999</v>
      </c>
      <c r="J901" s="172">
        <v>3.2431000000000001</v>
      </c>
      <c r="K901" s="172">
        <v>4.0941999999999998</v>
      </c>
      <c r="L901" s="172">
        <v>5.1836000000000002</v>
      </c>
      <c r="M901" s="172">
        <v>5.2466999999999997</v>
      </c>
      <c r="N901" s="172">
        <v>5.4523000000000001</v>
      </c>
      <c r="O901" s="172">
        <v>6.6619000000000002</v>
      </c>
      <c r="P901" s="172">
        <v>6.9927000000000001</v>
      </c>
      <c r="Q901" s="172">
        <v>7.7458</v>
      </c>
      <c r="R901" s="172">
        <v>6.4650999999999996</v>
      </c>
    </row>
    <row r="902" spans="1:18" x14ac:dyDescent="0.3">
      <c r="A902" s="168" t="s">
        <v>376</v>
      </c>
      <c r="B902" s="168" t="s">
        <v>262</v>
      </c>
      <c r="C902" s="168">
        <v>102672</v>
      </c>
      <c r="D902" s="171">
        <v>44041</v>
      </c>
      <c r="E902" s="172">
        <v>3158.4569000000001</v>
      </c>
      <c r="F902" s="172">
        <v>2.6581000000000001</v>
      </c>
      <c r="G902" s="172">
        <v>2.5455999999999999</v>
      </c>
      <c r="H902" s="172">
        <v>2.9742999999999999</v>
      </c>
      <c r="I902" s="172">
        <v>2.9434999999999998</v>
      </c>
      <c r="J902" s="172">
        <v>3.1309999999999998</v>
      </c>
      <c r="K902" s="172">
        <v>3.9811999999999999</v>
      </c>
      <c r="L902" s="172">
        <v>5.0621</v>
      </c>
      <c r="M902" s="172">
        <v>5.1219000000000001</v>
      </c>
      <c r="N902" s="172">
        <v>5.3234000000000004</v>
      </c>
      <c r="O902" s="172">
        <v>6.5731999999999999</v>
      </c>
      <c r="P902" s="172">
        <v>6.9134000000000002</v>
      </c>
      <c r="Q902" s="172">
        <v>7.4926000000000004</v>
      </c>
      <c r="R902" s="172">
        <v>6.3627000000000002</v>
      </c>
    </row>
    <row r="903" spans="1:18" x14ac:dyDescent="0.3">
      <c r="A903" s="168" t="s">
        <v>376</v>
      </c>
      <c r="B903" s="168" t="s">
        <v>1036</v>
      </c>
      <c r="C903" s="168">
        <v>139619</v>
      </c>
      <c r="D903" s="171">
        <v>44041</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44041</v>
      </c>
      <c r="E904" s="172">
        <v>1973.0153</v>
      </c>
      <c r="F904" s="172">
        <v>5.4192999999999998</v>
      </c>
      <c r="G904" s="172">
        <v>5.4172000000000002</v>
      </c>
      <c r="H904" s="172">
        <v>5.5357000000000003</v>
      </c>
      <c r="I904" s="172">
        <v>5.7408000000000001</v>
      </c>
      <c r="J904" s="172">
        <v>5.4530000000000003</v>
      </c>
      <c r="K904" s="172">
        <v>3.786</v>
      </c>
      <c r="L904" s="172">
        <v>3.5680000000000001</v>
      </c>
      <c r="M904" s="172">
        <v>3.8378000000000001</v>
      </c>
      <c r="N904" s="172">
        <v>4.0818000000000003</v>
      </c>
      <c r="O904" s="172">
        <v>5.12</v>
      </c>
      <c r="P904" s="172">
        <v>4.8754999999999997</v>
      </c>
      <c r="Q904" s="172">
        <v>6.1990999999999996</v>
      </c>
      <c r="R904" s="172">
        <v>4.9523000000000001</v>
      </c>
    </row>
    <row r="905" spans="1:18" x14ac:dyDescent="0.3">
      <c r="A905" s="168" t="s">
        <v>376</v>
      </c>
      <c r="B905" s="168" t="s">
        <v>159</v>
      </c>
      <c r="C905" s="168">
        <v>118893</v>
      </c>
      <c r="D905" s="171">
        <v>44041</v>
      </c>
      <c r="E905" s="172">
        <v>1976.9422999999999</v>
      </c>
      <c r="F905" s="172">
        <v>2.4742000000000002</v>
      </c>
      <c r="G905" s="172">
        <v>2.4542000000000002</v>
      </c>
      <c r="H905" s="172">
        <v>2.5390999999999999</v>
      </c>
      <c r="I905" s="172">
        <v>2.6943999999999999</v>
      </c>
      <c r="J905" s="172">
        <v>2.6856</v>
      </c>
      <c r="K905" s="172">
        <v>2.6850999999999998</v>
      </c>
      <c r="L905" s="172">
        <v>3.0331999999999999</v>
      </c>
      <c r="M905" s="172">
        <v>3.4925999999999999</v>
      </c>
      <c r="N905" s="172">
        <v>3.8304999999999998</v>
      </c>
      <c r="O905" s="172">
        <v>5.0877999999999997</v>
      </c>
      <c r="P905" s="172">
        <v>4.8893000000000004</v>
      </c>
      <c r="Q905" s="172">
        <v>6.3581000000000003</v>
      </c>
      <c r="R905" s="172">
        <v>4.8448000000000002</v>
      </c>
    </row>
    <row r="906" spans="1:18" x14ac:dyDescent="0.3">
      <c r="A906" s="168" t="s">
        <v>376</v>
      </c>
      <c r="B906" s="168" t="s">
        <v>428</v>
      </c>
      <c r="C906" s="168">
        <v>104241</v>
      </c>
      <c r="D906" s="171">
        <v>44041</v>
      </c>
      <c r="E906" s="172">
        <v>2307.2442000000001</v>
      </c>
      <c r="F906" s="172">
        <v>5.4191000000000003</v>
      </c>
      <c r="G906" s="172">
        <v>5.4165000000000001</v>
      </c>
      <c r="H906" s="172">
        <v>5.5342000000000002</v>
      </c>
      <c r="I906" s="172">
        <v>5.7390999999999996</v>
      </c>
      <c r="J906" s="172">
        <v>5.452</v>
      </c>
      <c r="K906" s="172">
        <v>3.7850999999999999</v>
      </c>
      <c r="L906" s="172">
        <v>3.5358000000000001</v>
      </c>
      <c r="M906" s="172">
        <v>3.7734000000000001</v>
      </c>
      <c r="N906" s="172">
        <v>3.9984999999999999</v>
      </c>
      <c r="O906" s="172">
        <v>4.9985999999999997</v>
      </c>
      <c r="P906" s="172">
        <v>4.6134000000000004</v>
      </c>
      <c r="Q906" s="172">
        <v>6.1898999999999997</v>
      </c>
      <c r="R906" s="172">
        <v>4.8426</v>
      </c>
    </row>
    <row r="907" spans="1:18" x14ac:dyDescent="0.3">
      <c r="A907" s="168" t="s">
        <v>376</v>
      </c>
      <c r="B907" s="168" t="s">
        <v>263</v>
      </c>
      <c r="C907" s="168">
        <v>115398</v>
      </c>
      <c r="D907" s="171">
        <v>44041</v>
      </c>
      <c r="E907" s="172">
        <v>1925.0081</v>
      </c>
      <c r="F907" s="172">
        <v>2.7761</v>
      </c>
      <c r="G907" s="172">
        <v>2.4781</v>
      </c>
      <c r="H907" s="172">
        <v>2.859</v>
      </c>
      <c r="I907" s="172">
        <v>3.0373999999999999</v>
      </c>
      <c r="J907" s="172">
        <v>3.0882000000000001</v>
      </c>
      <c r="K907" s="172">
        <v>3.9923000000000002</v>
      </c>
      <c r="L907" s="172">
        <v>5.0499000000000001</v>
      </c>
      <c r="M907" s="172">
        <v>5.1138000000000003</v>
      </c>
      <c r="N907" s="172">
        <v>5.2801</v>
      </c>
      <c r="O907" s="172">
        <v>5.2117000000000004</v>
      </c>
      <c r="P907" s="172">
        <v>6.0096999999999996</v>
      </c>
      <c r="Q907" s="172">
        <v>7.4359000000000002</v>
      </c>
      <c r="R907" s="172">
        <v>4.3754999999999997</v>
      </c>
    </row>
    <row r="908" spans="1:18" x14ac:dyDescent="0.3">
      <c r="A908" s="168" t="s">
        <v>376</v>
      </c>
      <c r="B908" s="168" t="s">
        <v>160</v>
      </c>
      <c r="C908" s="168">
        <v>119303</v>
      </c>
      <c r="D908" s="171">
        <v>44041</v>
      </c>
      <c r="E908" s="172">
        <v>1939.3692000000001</v>
      </c>
      <c r="F908" s="172">
        <v>2.8721999999999999</v>
      </c>
      <c r="G908" s="172">
        <v>2.5771000000000002</v>
      </c>
      <c r="H908" s="172">
        <v>2.9586999999999999</v>
      </c>
      <c r="I908" s="172">
        <v>3.1374</v>
      </c>
      <c r="J908" s="172">
        <v>3.1884000000000001</v>
      </c>
      <c r="K908" s="172">
        <v>4.0932000000000004</v>
      </c>
      <c r="L908" s="172">
        <v>5.1523000000000003</v>
      </c>
      <c r="M908" s="172">
        <v>5.2175000000000002</v>
      </c>
      <c r="N908" s="172">
        <v>5.3852000000000002</v>
      </c>
      <c r="O908" s="172">
        <v>5.3148999999999997</v>
      </c>
      <c r="P908" s="172">
        <v>6.1280999999999999</v>
      </c>
      <c r="Q908" s="172">
        <v>7.1284000000000001</v>
      </c>
      <c r="R908" s="172">
        <v>4.4847999999999999</v>
      </c>
    </row>
    <row r="909" spans="1:18" x14ac:dyDescent="0.3">
      <c r="A909" s="168" t="s">
        <v>376</v>
      </c>
      <c r="B909" s="168" t="s">
        <v>161</v>
      </c>
      <c r="C909" s="168">
        <v>120304</v>
      </c>
      <c r="D909" s="171">
        <v>44041</v>
      </c>
      <c r="E909" s="172">
        <v>3298.4081000000001</v>
      </c>
      <c r="F909" s="172">
        <v>2.6549</v>
      </c>
      <c r="G909" s="172">
        <v>2.4173</v>
      </c>
      <c r="H909" s="172">
        <v>2.8210999999999999</v>
      </c>
      <c r="I909" s="172">
        <v>2.9197000000000002</v>
      </c>
      <c r="J909" s="172">
        <v>3.2275</v>
      </c>
      <c r="K909" s="172">
        <v>4.0759999999999996</v>
      </c>
      <c r="L909" s="172">
        <v>4.9119999999999999</v>
      </c>
      <c r="M909" s="172">
        <v>5.0414000000000003</v>
      </c>
      <c r="N909" s="172">
        <v>5.2927</v>
      </c>
      <c r="O909" s="172">
        <v>6.6166999999999998</v>
      </c>
      <c r="P909" s="172">
        <v>6.9535</v>
      </c>
      <c r="Q909" s="172">
        <v>7.6677</v>
      </c>
      <c r="R909" s="172">
        <v>6.4032999999999998</v>
      </c>
    </row>
    <row r="910" spans="1:18" x14ac:dyDescent="0.3">
      <c r="A910" s="168" t="s">
        <v>376</v>
      </c>
      <c r="B910" s="168" t="s">
        <v>429</v>
      </c>
      <c r="C910" s="168">
        <v>102009</v>
      </c>
      <c r="D910" s="171">
        <v>44041</v>
      </c>
      <c r="E910" s="172">
        <v>3046.9250000000002</v>
      </c>
      <c r="F910" s="172">
        <v>2.0474000000000001</v>
      </c>
      <c r="G910" s="172">
        <v>1.8087</v>
      </c>
      <c r="H910" s="172">
        <v>2.2122999999999999</v>
      </c>
      <c r="I910" s="172">
        <v>2.3105000000000002</v>
      </c>
      <c r="J910" s="172">
        <v>2.6175000000000002</v>
      </c>
      <c r="K910" s="172">
        <v>3.4626999999999999</v>
      </c>
      <c r="L910" s="172">
        <v>4.2878999999999996</v>
      </c>
      <c r="M910" s="172">
        <v>4.4112999999999998</v>
      </c>
      <c r="N910" s="172">
        <v>4.6452</v>
      </c>
      <c r="O910" s="172">
        <v>5.9260999999999999</v>
      </c>
      <c r="P910" s="172">
        <v>6.2610999999999999</v>
      </c>
      <c r="Q910" s="172">
        <v>6.7295999999999996</v>
      </c>
      <c r="R910" s="172">
        <v>5.7361000000000004</v>
      </c>
    </row>
    <row r="911" spans="1:18" x14ac:dyDescent="0.3">
      <c r="A911" s="168" t="s">
        <v>376</v>
      </c>
      <c r="B911" s="168" t="s">
        <v>264</v>
      </c>
      <c r="C911" s="168">
        <v>102012</v>
      </c>
      <c r="D911" s="171">
        <v>44041</v>
      </c>
      <c r="E911" s="172">
        <v>3283.1107999999999</v>
      </c>
      <c r="F911" s="172">
        <v>2.585</v>
      </c>
      <c r="G911" s="172">
        <v>2.3473999999999999</v>
      </c>
      <c r="H911" s="172">
        <v>2.7511000000000001</v>
      </c>
      <c r="I911" s="172">
        <v>2.8496000000000001</v>
      </c>
      <c r="J911" s="172">
        <v>3.1503000000000001</v>
      </c>
      <c r="K911" s="172">
        <v>3.9826999999999999</v>
      </c>
      <c r="L911" s="172">
        <v>4.7961</v>
      </c>
      <c r="M911" s="172">
        <v>4.9363000000000001</v>
      </c>
      <c r="N911" s="172">
        <v>5.1969000000000003</v>
      </c>
      <c r="O911" s="172">
        <v>6.5449999999999999</v>
      </c>
      <c r="P911" s="172">
        <v>6.8932000000000002</v>
      </c>
      <c r="Q911" s="172">
        <v>7.2596999999999996</v>
      </c>
      <c r="R911" s="172">
        <v>6.3230000000000004</v>
      </c>
    </row>
    <row r="912" spans="1:18" x14ac:dyDescent="0.3">
      <c r="A912" s="168" t="s">
        <v>376</v>
      </c>
      <c r="B912" s="168" t="s">
        <v>162</v>
      </c>
      <c r="C912" s="168">
        <v>145971</v>
      </c>
      <c r="D912" s="171">
        <v>44041</v>
      </c>
      <c r="E912" s="172">
        <v>1089.9934000000001</v>
      </c>
      <c r="F912" s="172">
        <v>1.5404</v>
      </c>
      <c r="G912" s="172">
        <v>2.0329999999999999</v>
      </c>
      <c r="H912" s="172">
        <v>2.5552999999999999</v>
      </c>
      <c r="I912" s="172">
        <v>2.6215000000000002</v>
      </c>
      <c r="J912" s="172">
        <v>2.8073000000000001</v>
      </c>
      <c r="K912" s="172">
        <v>3.1656</v>
      </c>
      <c r="L912" s="172">
        <v>3.9584999999999999</v>
      </c>
      <c r="M912" s="172">
        <v>4.3979999999999997</v>
      </c>
      <c r="N912" s="172">
        <v>4.8861999999999997</v>
      </c>
      <c r="O912" s="172"/>
      <c r="P912" s="172"/>
      <c r="Q912" s="172">
        <v>5.7626999999999997</v>
      </c>
      <c r="R912" s="172"/>
    </row>
    <row r="913" spans="1:18" x14ac:dyDescent="0.3">
      <c r="A913" s="168" t="s">
        <v>376</v>
      </c>
      <c r="B913" s="168" t="s">
        <v>265</v>
      </c>
      <c r="C913" s="168">
        <v>145968</v>
      </c>
      <c r="D913" s="171">
        <v>44041</v>
      </c>
      <c r="E913" s="172">
        <v>1088.674</v>
      </c>
      <c r="F913" s="172">
        <v>1.4618</v>
      </c>
      <c r="G913" s="172">
        <v>1.9527000000000001</v>
      </c>
      <c r="H913" s="172">
        <v>2.4754999999999998</v>
      </c>
      <c r="I913" s="172">
        <v>2.5411999999999999</v>
      </c>
      <c r="J913" s="172">
        <v>2.7267999999999999</v>
      </c>
      <c r="K913" s="172">
        <v>3.0847000000000002</v>
      </c>
      <c r="L913" s="172">
        <v>3.8773</v>
      </c>
      <c r="M913" s="172">
        <v>4.3178000000000001</v>
      </c>
      <c r="N913" s="172">
        <v>4.8041</v>
      </c>
      <c r="O913" s="172"/>
      <c r="P913" s="172"/>
      <c r="Q913" s="172">
        <v>5.6794000000000002</v>
      </c>
      <c r="R913" s="172"/>
    </row>
    <row r="914" spans="1:18" x14ac:dyDescent="0.3">
      <c r="A914" s="173" t="s">
        <v>27</v>
      </c>
      <c r="B914" s="168"/>
      <c r="C914" s="168"/>
      <c r="D914" s="168"/>
      <c r="E914" s="168"/>
      <c r="F914" s="174">
        <v>2.8440666666666656</v>
      </c>
      <c r="G914" s="174">
        <v>2.5253607843137251</v>
      </c>
      <c r="H914" s="174">
        <v>2.8471539215686286</v>
      </c>
      <c r="I914" s="174">
        <v>2.8819735294117641</v>
      </c>
      <c r="J914" s="174">
        <v>3.0936156862745108</v>
      </c>
      <c r="K914" s="174">
        <v>3.6470892156862749</v>
      </c>
      <c r="L914" s="174">
        <v>4.4688813725490197</v>
      </c>
      <c r="M914" s="174">
        <v>4.6733551020408166</v>
      </c>
      <c r="N914" s="174">
        <v>4.9420795918367357</v>
      </c>
      <c r="O914" s="174">
        <v>6.2128034090909088</v>
      </c>
      <c r="P914" s="174">
        <v>6.6433705882352916</v>
      </c>
      <c r="Q914" s="174">
        <v>6.8615313725490186</v>
      </c>
      <c r="R914" s="174">
        <v>5.9114340659340652</v>
      </c>
    </row>
    <row r="915" spans="1:18" x14ac:dyDescent="0.3">
      <c r="A915" s="173" t="s">
        <v>409</v>
      </c>
      <c r="B915" s="168"/>
      <c r="C915" s="168"/>
      <c r="D915" s="168"/>
      <c r="E915" s="168"/>
      <c r="F915" s="174">
        <v>2.80355</v>
      </c>
      <c r="G915" s="174">
        <v>2.4876499999999999</v>
      </c>
      <c r="H915" s="174">
        <v>2.8590499999999999</v>
      </c>
      <c r="I915" s="174">
        <v>2.88835</v>
      </c>
      <c r="J915" s="174">
        <v>3.1019000000000001</v>
      </c>
      <c r="K915" s="174">
        <v>3.7855499999999997</v>
      </c>
      <c r="L915" s="174">
        <v>4.7232000000000003</v>
      </c>
      <c r="M915" s="174">
        <v>4.9089</v>
      </c>
      <c r="N915" s="174">
        <v>5.1853999999999996</v>
      </c>
      <c r="O915" s="174">
        <v>6.5145</v>
      </c>
      <c r="P915" s="174">
        <v>6.8794000000000004</v>
      </c>
      <c r="Q915" s="174">
        <v>7.3178000000000001</v>
      </c>
      <c r="R915" s="174">
        <v>6.2901999999999996</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44041</v>
      </c>
      <c r="E918" s="172">
        <v>70.717299999999994</v>
      </c>
      <c r="F918" s="172">
        <v>32.494100000000003</v>
      </c>
      <c r="G918" s="172">
        <v>-1.5378000000000001</v>
      </c>
      <c r="H918" s="172">
        <v>10.247</v>
      </c>
      <c r="I918" s="172">
        <v>7.4573999999999998</v>
      </c>
      <c r="J918" s="172">
        <v>21.3368</v>
      </c>
      <c r="K918" s="172">
        <v>16.630099999999999</v>
      </c>
      <c r="L918" s="172">
        <v>17.4468</v>
      </c>
      <c r="M918" s="172">
        <v>14.6022</v>
      </c>
      <c r="N918" s="172">
        <v>10.804600000000001</v>
      </c>
      <c r="O918" s="172">
        <v>8.8717000000000006</v>
      </c>
      <c r="P918" s="172">
        <v>10.015599999999999</v>
      </c>
      <c r="Q918" s="172">
        <v>9.2673000000000005</v>
      </c>
      <c r="R918" s="172">
        <v>13.554399999999999</v>
      </c>
    </row>
    <row r="919" spans="1:18" x14ac:dyDescent="0.3">
      <c r="A919" s="168" t="s">
        <v>1038</v>
      </c>
      <c r="B919" s="168" t="s">
        <v>1040</v>
      </c>
      <c r="C919" s="168">
        <v>120743</v>
      </c>
      <c r="D919" s="171">
        <v>44041</v>
      </c>
      <c r="E919" s="172">
        <v>75.293700000000001</v>
      </c>
      <c r="F919" s="172">
        <v>33.091200000000001</v>
      </c>
      <c r="G919" s="172">
        <v>-0.93059999999999998</v>
      </c>
      <c r="H919" s="172">
        <v>10.8467</v>
      </c>
      <c r="I919" s="172">
        <v>8.0616000000000003</v>
      </c>
      <c r="J919" s="172">
        <v>21.9482</v>
      </c>
      <c r="K919" s="172">
        <v>17.103300000000001</v>
      </c>
      <c r="L919" s="172">
        <v>17.875499999999999</v>
      </c>
      <c r="M919" s="172">
        <v>15.108000000000001</v>
      </c>
      <c r="N919" s="172">
        <v>11.332000000000001</v>
      </c>
      <c r="O919" s="172">
        <v>9.5035000000000007</v>
      </c>
      <c r="P919" s="172">
        <v>10.8248</v>
      </c>
      <c r="Q919" s="172">
        <v>10.0548</v>
      </c>
      <c r="R919" s="172">
        <v>14.1455</v>
      </c>
    </row>
    <row r="920" spans="1:18" x14ac:dyDescent="0.3">
      <c r="A920" s="168" t="s">
        <v>1038</v>
      </c>
      <c r="B920" s="168" t="s">
        <v>1041</v>
      </c>
      <c r="C920" s="168">
        <v>143702</v>
      </c>
      <c r="D920" s="171">
        <v>44041</v>
      </c>
      <c r="E920" s="172">
        <v>13.8224</v>
      </c>
      <c r="F920" s="172">
        <v>33.831499999999998</v>
      </c>
      <c r="G920" s="172">
        <v>2.0074000000000001</v>
      </c>
      <c r="H920" s="172">
        <v>8.3124000000000002</v>
      </c>
      <c r="I920" s="172">
        <v>9.7310999999999996</v>
      </c>
      <c r="J920" s="172">
        <v>32.182600000000001</v>
      </c>
      <c r="K920" s="172">
        <v>24.912099999999999</v>
      </c>
      <c r="L920" s="172">
        <v>24.0337</v>
      </c>
      <c r="M920" s="172">
        <v>18.951000000000001</v>
      </c>
      <c r="N920" s="172">
        <v>12.2324</v>
      </c>
      <c r="O920" s="172"/>
      <c r="P920" s="172"/>
      <c r="Q920" s="172">
        <v>16.964600000000001</v>
      </c>
      <c r="R920" s="172">
        <v>17.417200000000001</v>
      </c>
    </row>
    <row r="921" spans="1:18" x14ac:dyDescent="0.3">
      <c r="A921" s="168" t="s">
        <v>1038</v>
      </c>
      <c r="B921" s="168" t="s">
        <v>1042</v>
      </c>
      <c r="C921" s="168">
        <v>143704</v>
      </c>
      <c r="D921" s="171">
        <v>44041</v>
      </c>
      <c r="E921" s="172">
        <v>13.916700000000001</v>
      </c>
      <c r="F921" s="172">
        <v>34.127600000000001</v>
      </c>
      <c r="G921" s="172">
        <v>2.3087</v>
      </c>
      <c r="H921" s="172">
        <v>8.6318999999999999</v>
      </c>
      <c r="I921" s="172">
        <v>10.042400000000001</v>
      </c>
      <c r="J921" s="172">
        <v>32.502299999999998</v>
      </c>
      <c r="K921" s="172">
        <v>25.25</v>
      </c>
      <c r="L921" s="172">
        <v>24.3904</v>
      </c>
      <c r="M921" s="172">
        <v>19.315999999999999</v>
      </c>
      <c r="N921" s="172">
        <v>12.591100000000001</v>
      </c>
      <c r="O921" s="172"/>
      <c r="P921" s="172"/>
      <c r="Q921" s="172">
        <v>17.350200000000001</v>
      </c>
      <c r="R921" s="172">
        <v>17.792000000000002</v>
      </c>
    </row>
    <row r="922" spans="1:18" x14ac:dyDescent="0.3">
      <c r="A922" s="173" t="s">
        <v>27</v>
      </c>
      <c r="B922" s="168"/>
      <c r="C922" s="168"/>
      <c r="D922" s="168"/>
      <c r="E922" s="168"/>
      <c r="F922" s="174">
        <v>33.386099999999999</v>
      </c>
      <c r="G922" s="174">
        <v>0.46192500000000003</v>
      </c>
      <c r="H922" s="174">
        <v>9.5094999999999992</v>
      </c>
      <c r="I922" s="174">
        <v>8.823125000000001</v>
      </c>
      <c r="J922" s="174">
        <v>26.992474999999999</v>
      </c>
      <c r="K922" s="174">
        <v>20.973875</v>
      </c>
      <c r="L922" s="174">
        <v>20.936599999999999</v>
      </c>
      <c r="M922" s="174">
        <v>16.994299999999999</v>
      </c>
      <c r="N922" s="174">
        <v>11.740024999999999</v>
      </c>
      <c r="O922" s="174">
        <v>9.1875999999999998</v>
      </c>
      <c r="P922" s="174">
        <v>10.420199999999999</v>
      </c>
      <c r="Q922" s="174">
        <v>13.409224999999999</v>
      </c>
      <c r="R922" s="174">
        <v>15.727275000000001</v>
      </c>
    </row>
    <row r="923" spans="1:18" x14ac:dyDescent="0.3">
      <c r="A923" s="173" t="s">
        <v>409</v>
      </c>
      <c r="B923" s="168"/>
      <c r="C923" s="168"/>
      <c r="D923" s="168"/>
      <c r="E923" s="168"/>
      <c r="F923" s="174">
        <v>33.461349999999996</v>
      </c>
      <c r="G923" s="174">
        <v>0.5384000000000001</v>
      </c>
      <c r="H923" s="174">
        <v>9.4394500000000008</v>
      </c>
      <c r="I923" s="174">
        <v>8.89635</v>
      </c>
      <c r="J923" s="174">
        <v>27.0654</v>
      </c>
      <c r="K923" s="174">
        <v>21.0077</v>
      </c>
      <c r="L923" s="174">
        <v>20.954599999999999</v>
      </c>
      <c r="M923" s="174">
        <v>17.029499999999999</v>
      </c>
      <c r="N923" s="174">
        <v>11.7822</v>
      </c>
      <c r="O923" s="174">
        <v>9.1875999999999998</v>
      </c>
      <c r="P923" s="174">
        <v>10.420199999999999</v>
      </c>
      <c r="Q923" s="174">
        <v>13.5097</v>
      </c>
      <c r="R923" s="174">
        <v>15.78135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44041</v>
      </c>
      <c r="E926" s="172">
        <v>500.32909999999998</v>
      </c>
      <c r="F926" s="172">
        <v>11.8001</v>
      </c>
      <c r="G926" s="172">
        <v>6.5699999999999995E-2</v>
      </c>
      <c r="H926" s="172">
        <v>2.0173999999999999</v>
      </c>
      <c r="I926" s="172">
        <v>2.4472</v>
      </c>
      <c r="J926" s="172">
        <v>8.4588000000000001</v>
      </c>
      <c r="K926" s="172">
        <v>13.0756</v>
      </c>
      <c r="L926" s="172">
        <v>9.1362000000000005</v>
      </c>
      <c r="M926" s="172">
        <v>8.1889000000000003</v>
      </c>
      <c r="N926" s="172">
        <v>8.5149000000000008</v>
      </c>
      <c r="O926" s="172">
        <v>7.5622999999999996</v>
      </c>
      <c r="P926" s="172">
        <v>7.7160000000000002</v>
      </c>
      <c r="Q926" s="172">
        <v>7.5134999999999996</v>
      </c>
      <c r="R926" s="172">
        <v>8.3745999999999992</v>
      </c>
    </row>
    <row r="927" spans="1:18" x14ac:dyDescent="0.3">
      <c r="A927" s="168" t="s">
        <v>1044</v>
      </c>
      <c r="B927" s="168" t="s">
        <v>1046</v>
      </c>
      <c r="C927" s="168">
        <v>119523</v>
      </c>
      <c r="D927" s="171">
        <v>44041</v>
      </c>
      <c r="E927" s="172">
        <v>532.6934</v>
      </c>
      <c r="F927" s="172">
        <v>12.6188</v>
      </c>
      <c r="G927" s="172">
        <v>0.88400000000000001</v>
      </c>
      <c r="H927" s="172">
        <v>2.8372999999999999</v>
      </c>
      <c r="I927" s="172">
        <v>3.2665999999999999</v>
      </c>
      <c r="J927" s="172">
        <v>9.2804000000000002</v>
      </c>
      <c r="K927" s="172">
        <v>13.9215</v>
      </c>
      <c r="L927" s="172">
        <v>10.008599999999999</v>
      </c>
      <c r="M927" s="172">
        <v>9.0809999999999995</v>
      </c>
      <c r="N927" s="172">
        <v>9.4306000000000001</v>
      </c>
      <c r="O927" s="172">
        <v>8.4654000000000007</v>
      </c>
      <c r="P927" s="172">
        <v>8.6079000000000008</v>
      </c>
      <c r="Q927" s="172">
        <v>8.9882000000000009</v>
      </c>
      <c r="R927" s="172">
        <v>9.2858000000000001</v>
      </c>
    </row>
    <row r="928" spans="1:18" x14ac:dyDescent="0.3">
      <c r="A928" s="168" t="s">
        <v>1044</v>
      </c>
      <c r="B928" s="168" t="s">
        <v>1047</v>
      </c>
      <c r="C928" s="168">
        <v>120513</v>
      </c>
      <c r="D928" s="171">
        <v>44041</v>
      </c>
      <c r="E928" s="172">
        <v>2406.3552</v>
      </c>
      <c r="F928" s="172">
        <v>8.6889000000000003</v>
      </c>
      <c r="G928" s="172">
        <v>-0.108</v>
      </c>
      <c r="H928" s="172">
        <v>1.6406000000000001</v>
      </c>
      <c r="I928" s="172">
        <v>3.1070000000000002</v>
      </c>
      <c r="J928" s="172">
        <v>8.6236999999999995</v>
      </c>
      <c r="K928" s="172">
        <v>12.6455</v>
      </c>
      <c r="L928" s="172">
        <v>9.3173999999999992</v>
      </c>
      <c r="M928" s="172">
        <v>8.5739999999999998</v>
      </c>
      <c r="N928" s="172">
        <v>8.9025999999999996</v>
      </c>
      <c r="O928" s="172">
        <v>8.3397000000000006</v>
      </c>
      <c r="P928" s="172">
        <v>8.3351000000000006</v>
      </c>
      <c r="Q928" s="172">
        <v>8.7120999999999995</v>
      </c>
      <c r="R928" s="172">
        <v>8.9968000000000004</v>
      </c>
    </row>
    <row r="929" spans="1:18" x14ac:dyDescent="0.3">
      <c r="A929" s="168" t="s">
        <v>1044</v>
      </c>
      <c r="B929" s="168" t="s">
        <v>1048</v>
      </c>
      <c r="C929" s="168">
        <v>112214</v>
      </c>
      <c r="D929" s="171">
        <v>44041</v>
      </c>
      <c r="E929" s="172">
        <v>2332.1651000000002</v>
      </c>
      <c r="F929" s="172">
        <v>8.3781999999999996</v>
      </c>
      <c r="G929" s="172">
        <v>-0.4178</v>
      </c>
      <c r="H929" s="172">
        <v>1.3306</v>
      </c>
      <c r="I929" s="172">
        <v>2.7966000000000002</v>
      </c>
      <c r="J929" s="172">
        <v>8.3115000000000006</v>
      </c>
      <c r="K929" s="172">
        <v>12.329700000000001</v>
      </c>
      <c r="L929" s="172">
        <v>9.0014000000000003</v>
      </c>
      <c r="M929" s="172">
        <v>8.2538</v>
      </c>
      <c r="N929" s="172">
        <v>8.5759000000000007</v>
      </c>
      <c r="O929" s="172">
        <v>7.8921000000000001</v>
      </c>
      <c r="P929" s="172">
        <v>7.8810000000000002</v>
      </c>
      <c r="Q929" s="172">
        <v>8.1477000000000004</v>
      </c>
      <c r="R929" s="172">
        <v>8.6212</v>
      </c>
    </row>
    <row r="930" spans="1:18" x14ac:dyDescent="0.3">
      <c r="A930" s="168" t="s">
        <v>1044</v>
      </c>
      <c r="B930" s="168" t="s">
        <v>1049</v>
      </c>
      <c r="C930" s="168">
        <v>112029</v>
      </c>
      <c r="D930" s="171">
        <v>44041</v>
      </c>
      <c r="E930" s="172">
        <v>1457.1036999999999</v>
      </c>
      <c r="F930" s="172">
        <v>8.1806000000000001</v>
      </c>
      <c r="G930" s="172">
        <v>7.5387000000000004</v>
      </c>
      <c r="H930" s="172">
        <v>5.5975000000000001</v>
      </c>
      <c r="I930" s="172">
        <v>668.23130000000003</v>
      </c>
      <c r="J930" s="172">
        <v>319.49209999999999</v>
      </c>
      <c r="K930" s="172">
        <v>76.689899999999994</v>
      </c>
      <c r="L930" s="172">
        <v>-32.013199999999998</v>
      </c>
      <c r="M930" s="172">
        <v>-22.729600000000001</v>
      </c>
      <c r="N930" s="172">
        <v>-19.2989</v>
      </c>
      <c r="O930" s="172">
        <v>-9.1523000000000003</v>
      </c>
      <c r="P930" s="172">
        <v>-2.3540999999999999</v>
      </c>
      <c r="Q930" s="172">
        <v>3.4483000000000001</v>
      </c>
      <c r="R930" s="172">
        <v>-16.1114</v>
      </c>
    </row>
    <row r="931" spans="1:18" x14ac:dyDescent="0.3">
      <c r="A931" s="168" t="s">
        <v>1044</v>
      </c>
      <c r="B931" s="168" t="s">
        <v>1050</v>
      </c>
      <c r="C931" s="168">
        <v>119410</v>
      </c>
      <c r="D931" s="171">
        <v>44041</v>
      </c>
      <c r="E931" s="172">
        <v>1492.1419000000001</v>
      </c>
      <c r="F931" s="172">
        <v>8.3947000000000003</v>
      </c>
      <c r="G931" s="172">
        <v>7.7507999999999999</v>
      </c>
      <c r="H931" s="172">
        <v>5.8094000000000001</v>
      </c>
      <c r="I931" s="172">
        <v>668.49530000000004</v>
      </c>
      <c r="J931" s="172">
        <v>319.75790000000001</v>
      </c>
      <c r="K931" s="172">
        <v>76.987700000000004</v>
      </c>
      <c r="L931" s="172">
        <v>-31.777899999999999</v>
      </c>
      <c r="M931" s="172">
        <v>-22.489100000000001</v>
      </c>
      <c r="N931" s="172">
        <v>-19.061</v>
      </c>
      <c r="O931" s="172">
        <v>-8.8849999999999998</v>
      </c>
      <c r="P931" s="172">
        <v>-2.0253999999999999</v>
      </c>
      <c r="Q931" s="172">
        <v>1.7968</v>
      </c>
      <c r="R931" s="172">
        <v>-15.863</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44041</v>
      </c>
      <c r="E934" s="172">
        <v>30.915900000000001</v>
      </c>
      <c r="F934" s="172">
        <v>26.701599999999999</v>
      </c>
      <c r="G934" s="172">
        <v>2.3599999999999999E-2</v>
      </c>
      <c r="H934" s="172">
        <v>1.569</v>
      </c>
      <c r="I934" s="172">
        <v>1.9748000000000001</v>
      </c>
      <c r="J934" s="172">
        <v>7.1252000000000004</v>
      </c>
      <c r="K934" s="172">
        <v>11.1106</v>
      </c>
      <c r="L934" s="172">
        <v>9.3177000000000003</v>
      </c>
      <c r="M934" s="172">
        <v>8.3565000000000005</v>
      </c>
      <c r="N934" s="172">
        <v>8.4977</v>
      </c>
      <c r="O934" s="172">
        <v>7.2506000000000004</v>
      </c>
      <c r="P934" s="172">
        <v>7.3989000000000003</v>
      </c>
      <c r="Q934" s="172">
        <v>7.9352999999999998</v>
      </c>
      <c r="R934" s="172">
        <v>7.7820999999999998</v>
      </c>
    </row>
    <row r="935" spans="1:18" x14ac:dyDescent="0.3">
      <c r="A935" s="168" t="s">
        <v>1044</v>
      </c>
      <c r="B935" s="168" t="s">
        <v>1054</v>
      </c>
      <c r="C935" s="168">
        <v>120008</v>
      </c>
      <c r="D935" s="171">
        <v>44041</v>
      </c>
      <c r="E935" s="172">
        <v>32.600700000000003</v>
      </c>
      <c r="F935" s="172">
        <v>27.6753</v>
      </c>
      <c r="G935" s="172">
        <v>0.91820000000000002</v>
      </c>
      <c r="H935" s="172">
        <v>2.4483000000000001</v>
      </c>
      <c r="I935" s="172">
        <v>2.8500999999999999</v>
      </c>
      <c r="J935" s="172">
        <v>8.0015000000000001</v>
      </c>
      <c r="K935" s="172">
        <v>11.9999</v>
      </c>
      <c r="L935" s="172">
        <v>10.1991</v>
      </c>
      <c r="M935" s="172">
        <v>9.2423000000000002</v>
      </c>
      <c r="N935" s="172">
        <v>9.4055999999999997</v>
      </c>
      <c r="O935" s="172">
        <v>8.0521999999999991</v>
      </c>
      <c r="P935" s="172">
        <v>8.1560000000000006</v>
      </c>
      <c r="Q935" s="172">
        <v>8.5952000000000002</v>
      </c>
      <c r="R935" s="172">
        <v>8.6631</v>
      </c>
    </row>
    <row r="936" spans="1:18" x14ac:dyDescent="0.3">
      <c r="A936" s="168" t="s">
        <v>1044</v>
      </c>
      <c r="B936" s="168" t="s">
        <v>1055</v>
      </c>
      <c r="C936" s="168">
        <v>118291</v>
      </c>
      <c r="D936" s="171">
        <v>44041</v>
      </c>
      <c r="E936" s="172">
        <v>32.771000000000001</v>
      </c>
      <c r="F936" s="172">
        <v>9.5810999999999993</v>
      </c>
      <c r="G936" s="172">
        <v>-0.49</v>
      </c>
      <c r="H936" s="172">
        <v>0.55700000000000005</v>
      </c>
      <c r="I936" s="172">
        <v>1.3132999999999999</v>
      </c>
      <c r="J936" s="172">
        <v>6.3781999999999996</v>
      </c>
      <c r="K936" s="172">
        <v>10.3866</v>
      </c>
      <c r="L936" s="172">
        <v>8.3120999999999992</v>
      </c>
      <c r="M936" s="172">
        <v>7.6630000000000003</v>
      </c>
      <c r="N936" s="172">
        <v>7.8930999999999996</v>
      </c>
      <c r="O936" s="172">
        <v>7.5765000000000002</v>
      </c>
      <c r="P936" s="172">
        <v>7.8183999999999996</v>
      </c>
      <c r="Q936" s="172">
        <v>8.2802000000000007</v>
      </c>
      <c r="R936" s="172">
        <v>8.1480999999999995</v>
      </c>
    </row>
    <row r="937" spans="1:18" x14ac:dyDescent="0.3">
      <c r="A937" s="168" t="s">
        <v>1044</v>
      </c>
      <c r="B937" s="168" t="s">
        <v>1056</v>
      </c>
      <c r="C937" s="168">
        <v>102913</v>
      </c>
      <c r="D937" s="171">
        <v>44041</v>
      </c>
      <c r="E937" s="172">
        <v>32.319400000000002</v>
      </c>
      <c r="F937" s="172">
        <v>9.2629999999999999</v>
      </c>
      <c r="G937" s="172">
        <v>-0.79049999999999998</v>
      </c>
      <c r="H937" s="172">
        <v>0.29039999999999999</v>
      </c>
      <c r="I937" s="172">
        <v>1.0571999999999999</v>
      </c>
      <c r="J937" s="172">
        <v>6.133</v>
      </c>
      <c r="K937" s="172">
        <v>10.139900000000001</v>
      </c>
      <c r="L937" s="172">
        <v>8.08</v>
      </c>
      <c r="M937" s="172">
        <v>7.4234999999999998</v>
      </c>
      <c r="N937" s="172">
        <v>7.6444000000000001</v>
      </c>
      <c r="O937" s="172">
        <v>7.3449</v>
      </c>
      <c r="P937" s="172">
        <v>7.6014999999999997</v>
      </c>
      <c r="Q937" s="172">
        <v>7.9077000000000002</v>
      </c>
      <c r="R937" s="172">
        <v>7.8930999999999996</v>
      </c>
    </row>
    <row r="938" spans="1:18" x14ac:dyDescent="0.3">
      <c r="A938" s="168" t="s">
        <v>1044</v>
      </c>
      <c r="B938" s="168" t="s">
        <v>1057</v>
      </c>
      <c r="C938" s="168">
        <v>133925</v>
      </c>
      <c r="D938" s="171">
        <v>44041</v>
      </c>
      <c r="E938" s="172">
        <v>15.3788</v>
      </c>
      <c r="F938" s="172">
        <v>0.94940000000000002</v>
      </c>
      <c r="G938" s="172">
        <v>-1.3289</v>
      </c>
      <c r="H938" s="172">
        <v>1.3905000000000001</v>
      </c>
      <c r="I938" s="172">
        <v>2.5284</v>
      </c>
      <c r="J938" s="172">
        <v>5.8826999999999998</v>
      </c>
      <c r="K938" s="172">
        <v>11.0275</v>
      </c>
      <c r="L938" s="172">
        <v>8.3612000000000002</v>
      </c>
      <c r="M938" s="172">
        <v>7.8673000000000002</v>
      </c>
      <c r="N938" s="172">
        <v>9.6107999999999993</v>
      </c>
      <c r="O938" s="172">
        <v>7.9909999999999997</v>
      </c>
      <c r="P938" s="172">
        <v>8.1595999999999993</v>
      </c>
      <c r="Q938" s="172">
        <v>8.3099000000000007</v>
      </c>
      <c r="R938" s="172">
        <v>8.7151999999999994</v>
      </c>
    </row>
    <row r="939" spans="1:18" x14ac:dyDescent="0.3">
      <c r="A939" s="168" t="s">
        <v>1044</v>
      </c>
      <c r="B939" s="168" t="s">
        <v>1058</v>
      </c>
      <c r="C939" s="168">
        <v>133926</v>
      </c>
      <c r="D939" s="171">
        <v>44041</v>
      </c>
      <c r="E939" s="172">
        <v>15.114599999999999</v>
      </c>
      <c r="F939" s="172">
        <v>0.72450000000000003</v>
      </c>
      <c r="G939" s="172">
        <v>-1.5934999999999999</v>
      </c>
      <c r="H939" s="172">
        <v>1.1042000000000001</v>
      </c>
      <c r="I939" s="172">
        <v>2.2443</v>
      </c>
      <c r="J939" s="172">
        <v>5.5960000000000001</v>
      </c>
      <c r="K939" s="172">
        <v>10.741099999999999</v>
      </c>
      <c r="L939" s="172">
        <v>8.0817999999999994</v>
      </c>
      <c r="M939" s="172">
        <v>7.5628000000000002</v>
      </c>
      <c r="N939" s="172">
        <v>9.2890999999999995</v>
      </c>
      <c r="O939" s="172">
        <v>7.6670999999999996</v>
      </c>
      <c r="P939" s="172">
        <v>7.8148</v>
      </c>
      <c r="Q939" s="172">
        <v>7.9622999999999999</v>
      </c>
      <c r="R939" s="172">
        <v>8.3926999999999996</v>
      </c>
    </row>
    <row r="940" spans="1:18" x14ac:dyDescent="0.3">
      <c r="A940" s="168" t="s">
        <v>1044</v>
      </c>
      <c r="B940" s="168" t="s">
        <v>1059</v>
      </c>
      <c r="C940" s="168">
        <v>140220</v>
      </c>
      <c r="D940" s="171">
        <v>44041</v>
      </c>
      <c r="E940" s="172">
        <v>2018.6612</v>
      </c>
      <c r="F940" s="172">
        <v>5.2118000000000002</v>
      </c>
      <c r="G940" s="172">
        <v>4.1958000000000002</v>
      </c>
      <c r="H940" s="172">
        <v>5.2499000000000002</v>
      </c>
      <c r="I940" s="172">
        <v>-18.766300000000001</v>
      </c>
      <c r="J940" s="172">
        <v>-83.704800000000006</v>
      </c>
      <c r="K940" s="172">
        <v>-27.1569</v>
      </c>
      <c r="L940" s="172">
        <v>-11.0616</v>
      </c>
      <c r="M940" s="172">
        <v>-5.1680999999999999</v>
      </c>
      <c r="N940" s="172">
        <v>-1.8474999999999999</v>
      </c>
      <c r="O940" s="172">
        <v>0.252</v>
      </c>
      <c r="P940" s="172">
        <v>1.2509999999999999</v>
      </c>
      <c r="Q940" s="172">
        <v>3.9405000000000001</v>
      </c>
      <c r="R940" s="172">
        <v>-3.1183999999999998</v>
      </c>
    </row>
    <row r="941" spans="1:18" x14ac:dyDescent="0.3">
      <c r="A941" s="168" t="s">
        <v>1044</v>
      </c>
      <c r="B941" s="168" t="s">
        <v>1060</v>
      </c>
      <c r="C941" s="168">
        <v>140207</v>
      </c>
      <c r="D941" s="171">
        <v>44041</v>
      </c>
      <c r="E941" s="172">
        <v>1957.5054</v>
      </c>
      <c r="F941" s="172">
        <v>4.4141000000000004</v>
      </c>
      <c r="G941" s="172">
        <v>3.3959000000000001</v>
      </c>
      <c r="H941" s="172">
        <v>4.4493</v>
      </c>
      <c r="I941" s="172">
        <v>-19.560199999999998</v>
      </c>
      <c r="J941" s="172">
        <v>-84.4495</v>
      </c>
      <c r="K941" s="172">
        <v>-27.902000000000001</v>
      </c>
      <c r="L941" s="172">
        <v>-11.8178</v>
      </c>
      <c r="M941" s="172">
        <v>-5.9353999999999996</v>
      </c>
      <c r="N941" s="172">
        <v>-2.6295000000000002</v>
      </c>
      <c r="O941" s="172">
        <v>-0.53769999999999996</v>
      </c>
      <c r="P941" s="172">
        <v>0.70709999999999995</v>
      </c>
      <c r="Q941" s="172">
        <v>5.0750000000000002</v>
      </c>
      <c r="R941" s="172">
        <v>-3.8843000000000001</v>
      </c>
    </row>
    <row r="942" spans="1:18" x14ac:dyDescent="0.3">
      <c r="A942" s="168" t="s">
        <v>1044</v>
      </c>
      <c r="B942" s="168" t="s">
        <v>1061</v>
      </c>
      <c r="C942" s="168">
        <v>100503</v>
      </c>
      <c r="D942" s="171">
        <v>44041</v>
      </c>
      <c r="E942" s="172">
        <v>39.255686483149603</v>
      </c>
      <c r="F942" s="172">
        <v>16.4664</v>
      </c>
      <c r="G942" s="172">
        <v>6.3647</v>
      </c>
      <c r="H942" s="172">
        <v>0.3206</v>
      </c>
      <c r="I942" s="172">
        <v>-3.2290000000000001</v>
      </c>
      <c r="J942" s="172">
        <v>7.8307000000000002</v>
      </c>
      <c r="K942" s="172">
        <v>11.766999999999999</v>
      </c>
      <c r="L942" s="172">
        <v>1.5660000000000001</v>
      </c>
      <c r="M942" s="172">
        <v>-8.1776</v>
      </c>
      <c r="N942" s="172">
        <v>-5.2404000000000002</v>
      </c>
      <c r="O942" s="172">
        <v>1.7618</v>
      </c>
      <c r="P942" s="172">
        <v>3.8321000000000001</v>
      </c>
      <c r="Q942" s="172">
        <v>6.9025999999999996</v>
      </c>
      <c r="R942" s="172">
        <v>0.18709999999999999</v>
      </c>
    </row>
    <row r="943" spans="1:18" x14ac:dyDescent="0.3">
      <c r="A943" s="168" t="s">
        <v>1044</v>
      </c>
      <c r="B943" s="168" t="s">
        <v>1062</v>
      </c>
      <c r="C943" s="168">
        <v>118528</v>
      </c>
      <c r="D943" s="171">
        <v>44041</v>
      </c>
      <c r="E943" s="172">
        <v>15.5013512981334</v>
      </c>
      <c r="F943" s="172">
        <v>17.029800000000002</v>
      </c>
      <c r="G943" s="172">
        <v>6.8151000000000002</v>
      </c>
      <c r="H943" s="172">
        <v>0.72440000000000004</v>
      </c>
      <c r="I943" s="172">
        <v>-2.8424999999999998</v>
      </c>
      <c r="J943" s="172">
        <v>8.2036999999999995</v>
      </c>
      <c r="K943" s="172">
        <v>12.1411</v>
      </c>
      <c r="L943" s="172">
        <v>1.9226000000000001</v>
      </c>
      <c r="M943" s="172">
        <v>-7.8258999999999999</v>
      </c>
      <c r="N943" s="172">
        <v>-4.8674999999999997</v>
      </c>
      <c r="O943" s="172">
        <v>2.1715</v>
      </c>
      <c r="P943" s="172">
        <v>4.2281000000000004</v>
      </c>
      <c r="Q943" s="172">
        <v>5.4535999999999998</v>
      </c>
      <c r="R943" s="172">
        <v>0.59409999999999996</v>
      </c>
    </row>
    <row r="944" spans="1:18" x14ac:dyDescent="0.3">
      <c r="A944" s="168" t="s">
        <v>1044</v>
      </c>
      <c r="B944" s="168" t="s">
        <v>1063</v>
      </c>
      <c r="C944" s="168">
        <v>147990</v>
      </c>
      <c r="D944" s="171">
        <v>44029</v>
      </c>
      <c r="E944" s="172">
        <v>0.49930000000000002</v>
      </c>
      <c r="F944" s="172">
        <v>0</v>
      </c>
      <c r="G944" s="172">
        <v>0</v>
      </c>
      <c r="H944" s="172">
        <v>0</v>
      </c>
      <c r="I944" s="172"/>
      <c r="J944" s="172"/>
      <c r="K944" s="172"/>
      <c r="L944" s="172"/>
      <c r="M944" s="172"/>
      <c r="N944" s="172"/>
      <c r="O944" s="172"/>
      <c r="P944" s="172"/>
      <c r="Q944" s="172">
        <v>0</v>
      </c>
      <c r="R944" s="172"/>
    </row>
    <row r="945" spans="1:18" x14ac:dyDescent="0.3">
      <c r="A945" s="168" t="s">
        <v>1044</v>
      </c>
      <c r="B945" s="168" t="s">
        <v>1064</v>
      </c>
      <c r="C945" s="168">
        <v>147991</v>
      </c>
      <c r="D945" s="171">
        <v>44029</v>
      </c>
      <c r="E945" s="172">
        <v>0.51480000000000004</v>
      </c>
      <c r="F945" s="172">
        <v>0</v>
      </c>
      <c r="G945" s="172">
        <v>0</v>
      </c>
      <c r="H945" s="172">
        <v>0</v>
      </c>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44041</v>
      </c>
      <c r="E948" s="172">
        <v>43.475299999999997</v>
      </c>
      <c r="F948" s="172">
        <v>5.5419</v>
      </c>
      <c r="G948" s="172">
        <v>-0.4869</v>
      </c>
      <c r="H948" s="172">
        <v>2.7719999999999998</v>
      </c>
      <c r="I948" s="172">
        <v>3.4527000000000001</v>
      </c>
      <c r="J948" s="172">
        <v>10.921900000000001</v>
      </c>
      <c r="K948" s="172">
        <v>14.618600000000001</v>
      </c>
      <c r="L948" s="172">
        <v>9.0190000000000001</v>
      </c>
      <c r="M948" s="172">
        <v>8.2062000000000008</v>
      </c>
      <c r="N948" s="172">
        <v>8.2475000000000005</v>
      </c>
      <c r="O948" s="172">
        <v>7.2548000000000004</v>
      </c>
      <c r="P948" s="172">
        <v>7.5076999999999998</v>
      </c>
      <c r="Q948" s="172">
        <v>7.3540999999999999</v>
      </c>
      <c r="R948" s="172">
        <v>8.0763999999999996</v>
      </c>
    </row>
    <row r="949" spans="1:18" x14ac:dyDescent="0.3">
      <c r="A949" s="168" t="s">
        <v>1044</v>
      </c>
      <c r="B949" s="168" t="s">
        <v>1068</v>
      </c>
      <c r="C949" s="168">
        <v>118942</v>
      </c>
      <c r="D949" s="171">
        <v>44041</v>
      </c>
      <c r="E949" s="172">
        <v>45.767899999999997</v>
      </c>
      <c r="F949" s="172">
        <v>6.2215999999999996</v>
      </c>
      <c r="G949" s="172">
        <v>0.12759999999999999</v>
      </c>
      <c r="H949" s="172">
        <v>3.3858999999999999</v>
      </c>
      <c r="I949" s="172">
        <v>4.0564999999999998</v>
      </c>
      <c r="J949" s="172">
        <v>11.5312</v>
      </c>
      <c r="K949" s="172">
        <v>15.242599999999999</v>
      </c>
      <c r="L949" s="172">
        <v>9.6454000000000004</v>
      </c>
      <c r="M949" s="172">
        <v>8.8434000000000008</v>
      </c>
      <c r="N949" s="172">
        <v>8.8972999999999995</v>
      </c>
      <c r="O949" s="172">
        <v>7.9208999999999996</v>
      </c>
      <c r="P949" s="172">
        <v>8.2226999999999997</v>
      </c>
      <c r="Q949" s="172">
        <v>8.5063999999999993</v>
      </c>
      <c r="R949" s="172">
        <v>8.7311999999999994</v>
      </c>
    </row>
    <row r="950" spans="1:18" x14ac:dyDescent="0.3">
      <c r="A950" s="168" t="s">
        <v>1044</v>
      </c>
      <c r="B950" s="168" t="s">
        <v>1069</v>
      </c>
      <c r="C950" s="168">
        <v>104344</v>
      </c>
      <c r="D950" s="171">
        <v>44041</v>
      </c>
      <c r="E950" s="172">
        <v>15.7827</v>
      </c>
      <c r="F950" s="172">
        <v>5.3198999999999996</v>
      </c>
      <c r="G950" s="172">
        <v>-1.9883</v>
      </c>
      <c r="H950" s="172">
        <v>0.16520000000000001</v>
      </c>
      <c r="I950" s="172">
        <v>0.72699999999999998</v>
      </c>
      <c r="J950" s="172">
        <v>99.468800000000002</v>
      </c>
      <c r="K950" s="172">
        <v>-7.6200000000000004E-2</v>
      </c>
      <c r="L950" s="172">
        <v>1.7884</v>
      </c>
      <c r="M950" s="172">
        <v>2.9125999999999999</v>
      </c>
      <c r="N950" s="172">
        <v>4.1292</v>
      </c>
      <c r="O950" s="172">
        <v>2.4336000000000002</v>
      </c>
      <c r="P950" s="172">
        <v>4.4099000000000004</v>
      </c>
      <c r="Q950" s="172">
        <v>3.3641000000000001</v>
      </c>
      <c r="R950" s="172">
        <v>0.80369999999999997</v>
      </c>
    </row>
    <row r="951" spans="1:18" x14ac:dyDescent="0.3">
      <c r="A951" s="168" t="s">
        <v>1044</v>
      </c>
      <c r="B951" s="168" t="s">
        <v>1070</v>
      </c>
      <c r="C951" s="168">
        <v>120066</v>
      </c>
      <c r="D951" s="171">
        <v>44041</v>
      </c>
      <c r="E951" s="172">
        <v>16.6874</v>
      </c>
      <c r="F951" s="172">
        <v>6.1254</v>
      </c>
      <c r="G951" s="172">
        <v>-1.1809000000000001</v>
      </c>
      <c r="H951" s="172">
        <v>1.0001</v>
      </c>
      <c r="I951" s="172">
        <v>1.5476000000000001</v>
      </c>
      <c r="J951" s="172">
        <v>100.35890000000001</v>
      </c>
      <c r="K951" s="172">
        <v>0.75129999999999997</v>
      </c>
      <c r="L951" s="172">
        <v>2.6139000000000001</v>
      </c>
      <c r="M951" s="172">
        <v>3.7458</v>
      </c>
      <c r="N951" s="172">
        <v>4.9762000000000004</v>
      </c>
      <c r="O951" s="172">
        <v>3.2621000000000002</v>
      </c>
      <c r="P951" s="172">
        <v>5.2563000000000004</v>
      </c>
      <c r="Q951" s="172">
        <v>6.6704999999999997</v>
      </c>
      <c r="R951" s="172">
        <v>1.6180000000000001</v>
      </c>
    </row>
    <row r="952" spans="1:18" x14ac:dyDescent="0.3">
      <c r="A952" s="168" t="s">
        <v>1044</v>
      </c>
      <c r="B952" s="168" t="s">
        <v>1071</v>
      </c>
      <c r="C952" s="168">
        <v>101619</v>
      </c>
      <c r="D952" s="171">
        <v>44041</v>
      </c>
      <c r="E952" s="172">
        <v>402.30860000000001</v>
      </c>
      <c r="F952" s="172">
        <v>3.4026000000000001</v>
      </c>
      <c r="G952" s="172">
        <v>-0.90720000000000001</v>
      </c>
      <c r="H952" s="172">
        <v>0.55089999999999995</v>
      </c>
      <c r="I952" s="172">
        <v>2.1040000000000001</v>
      </c>
      <c r="J952" s="172">
        <v>10.994999999999999</v>
      </c>
      <c r="K952" s="172">
        <v>15.1745</v>
      </c>
      <c r="L952" s="172">
        <v>9.57</v>
      </c>
      <c r="M952" s="172">
        <v>8.9098000000000006</v>
      </c>
      <c r="N952" s="172">
        <v>9.0173000000000005</v>
      </c>
      <c r="O952" s="172">
        <v>7.9725000000000001</v>
      </c>
      <c r="P952" s="172">
        <v>8.2281999999999993</v>
      </c>
      <c r="Q952" s="172">
        <v>8.1111000000000004</v>
      </c>
      <c r="R952" s="172">
        <v>8.7964000000000002</v>
      </c>
    </row>
    <row r="953" spans="1:18" x14ac:dyDescent="0.3">
      <c r="A953" s="168" t="s">
        <v>1044</v>
      </c>
      <c r="B953" s="168" t="s">
        <v>1072</v>
      </c>
      <c r="C953" s="168">
        <v>120398</v>
      </c>
      <c r="D953" s="171">
        <v>44041</v>
      </c>
      <c r="E953" s="172">
        <v>405.57380000000001</v>
      </c>
      <c r="F953" s="172">
        <v>3.5102000000000002</v>
      </c>
      <c r="G953" s="172">
        <v>-0.79730000000000001</v>
      </c>
      <c r="H953" s="172">
        <v>0.66090000000000004</v>
      </c>
      <c r="I953" s="172">
        <v>2.2139000000000002</v>
      </c>
      <c r="J953" s="172">
        <v>11.1052</v>
      </c>
      <c r="K953" s="172">
        <v>15.2746</v>
      </c>
      <c r="L953" s="172">
        <v>9.6676000000000002</v>
      </c>
      <c r="M953" s="172">
        <v>9.0078999999999994</v>
      </c>
      <c r="N953" s="172">
        <v>9.1170000000000009</v>
      </c>
      <c r="O953" s="172">
        <v>8.1054999999999993</v>
      </c>
      <c r="P953" s="172">
        <v>8.3598999999999997</v>
      </c>
      <c r="Q953" s="172">
        <v>8.7700999999999993</v>
      </c>
      <c r="R953" s="172">
        <v>8.9222000000000001</v>
      </c>
    </row>
    <row r="954" spans="1:18" x14ac:dyDescent="0.3">
      <c r="A954" s="168" t="s">
        <v>1044</v>
      </c>
      <c r="B954" s="168" t="s">
        <v>1073</v>
      </c>
      <c r="C954" s="168">
        <v>118371</v>
      </c>
      <c r="D954" s="171">
        <v>44041</v>
      </c>
      <c r="E954" s="172">
        <v>29.8261</v>
      </c>
      <c r="F954" s="172">
        <v>7.4664999999999999</v>
      </c>
      <c r="G954" s="172">
        <v>-0.3916</v>
      </c>
      <c r="H954" s="172">
        <v>0.1399</v>
      </c>
      <c r="I954" s="172">
        <v>1.9858</v>
      </c>
      <c r="J954" s="172">
        <v>6.9330999999999996</v>
      </c>
      <c r="K954" s="172">
        <v>11.323399999999999</v>
      </c>
      <c r="L954" s="172">
        <v>9.0014000000000003</v>
      </c>
      <c r="M954" s="172">
        <v>8.2507999999999999</v>
      </c>
      <c r="N954" s="172">
        <v>8.5200999999999993</v>
      </c>
      <c r="O954" s="172">
        <v>7.8813000000000004</v>
      </c>
      <c r="P954" s="172">
        <v>8.1318999999999999</v>
      </c>
      <c r="Q954" s="172">
        <v>8.6006</v>
      </c>
      <c r="R954" s="172">
        <v>8.6110000000000007</v>
      </c>
    </row>
    <row r="955" spans="1:18" x14ac:dyDescent="0.3">
      <c r="A955" s="168" t="s">
        <v>1044</v>
      </c>
      <c r="B955" s="168" t="s">
        <v>1074</v>
      </c>
      <c r="C955" s="168">
        <v>108632</v>
      </c>
      <c r="D955" s="171">
        <v>44041</v>
      </c>
      <c r="E955" s="172">
        <v>29.466799999999999</v>
      </c>
      <c r="F955" s="172">
        <v>7.3097000000000003</v>
      </c>
      <c r="G955" s="172">
        <v>-0.59450000000000003</v>
      </c>
      <c r="H955" s="172">
        <v>-7.0800000000000002E-2</v>
      </c>
      <c r="I955" s="172">
        <v>1.7706999999999999</v>
      </c>
      <c r="J955" s="172">
        <v>6.7133000000000003</v>
      </c>
      <c r="K955" s="172">
        <v>11.097099999999999</v>
      </c>
      <c r="L955" s="172">
        <v>8.7737999999999996</v>
      </c>
      <c r="M955" s="172">
        <v>8.0164000000000009</v>
      </c>
      <c r="N955" s="172">
        <v>8.2836999999999996</v>
      </c>
      <c r="O955" s="172">
        <v>7.6562000000000001</v>
      </c>
      <c r="P955" s="172">
        <v>7.9316000000000004</v>
      </c>
      <c r="Q955" s="172">
        <v>7.7157999999999998</v>
      </c>
      <c r="R955" s="172">
        <v>8.3760999999999992</v>
      </c>
    </row>
    <row r="956" spans="1:18" x14ac:dyDescent="0.3">
      <c r="A956" s="168" t="s">
        <v>1044</v>
      </c>
      <c r="B956" s="168" t="s">
        <v>1075</v>
      </c>
      <c r="C956" s="168">
        <v>104726</v>
      </c>
      <c r="D956" s="171">
        <v>44041</v>
      </c>
      <c r="E956" s="172">
        <v>2885.7116999999998</v>
      </c>
      <c r="F956" s="172">
        <v>4.4111000000000002</v>
      </c>
      <c r="G956" s="172">
        <v>-1.2223999999999999</v>
      </c>
      <c r="H956" s="172">
        <v>1.5826</v>
      </c>
      <c r="I956" s="172">
        <v>2.9072</v>
      </c>
      <c r="J956" s="172">
        <v>7.5323000000000002</v>
      </c>
      <c r="K956" s="172">
        <v>12.3848</v>
      </c>
      <c r="L956" s="172">
        <v>8.8506999999999998</v>
      </c>
      <c r="M956" s="172">
        <v>8.1837999999999997</v>
      </c>
      <c r="N956" s="172">
        <v>8.6273</v>
      </c>
      <c r="O956" s="172">
        <v>7.7756999999999996</v>
      </c>
      <c r="P956" s="172">
        <v>7.8429000000000002</v>
      </c>
      <c r="Q956" s="172">
        <v>8.1417000000000002</v>
      </c>
      <c r="R956" s="172">
        <v>8.6796000000000006</v>
      </c>
    </row>
    <row r="957" spans="1:18" x14ac:dyDescent="0.3">
      <c r="A957" s="168" t="s">
        <v>1044</v>
      </c>
      <c r="B957" s="168" t="s">
        <v>1076</v>
      </c>
      <c r="C957" s="168">
        <v>120570</v>
      </c>
      <c r="D957" s="171">
        <v>44041</v>
      </c>
      <c r="E957" s="172">
        <v>2963.2492000000002</v>
      </c>
      <c r="F957" s="172">
        <v>4.7317999999999998</v>
      </c>
      <c r="G957" s="172">
        <v>-0.90249999999999997</v>
      </c>
      <c r="H957" s="172">
        <v>1.9027000000000001</v>
      </c>
      <c r="I957" s="172">
        <v>3.2275999999999998</v>
      </c>
      <c r="J957" s="172">
        <v>7.8544999999999998</v>
      </c>
      <c r="K957" s="172">
        <v>12.7073</v>
      </c>
      <c r="L957" s="172">
        <v>9.1679999999999993</v>
      </c>
      <c r="M957" s="172">
        <v>8.5042000000000009</v>
      </c>
      <c r="N957" s="172">
        <v>8.9545999999999992</v>
      </c>
      <c r="O957" s="172">
        <v>8.1156000000000006</v>
      </c>
      <c r="P957" s="172">
        <v>8.2216000000000005</v>
      </c>
      <c r="Q957" s="172">
        <v>8.5693000000000001</v>
      </c>
      <c r="R957" s="172">
        <v>9.0062999999999995</v>
      </c>
    </row>
    <row r="958" spans="1:18" x14ac:dyDescent="0.3">
      <c r="A958" s="168" t="s">
        <v>1044</v>
      </c>
      <c r="B958" s="168" t="s">
        <v>1077</v>
      </c>
      <c r="C958" s="168">
        <v>143607</v>
      </c>
      <c r="D958" s="171">
        <v>44041</v>
      </c>
      <c r="E958" s="172">
        <v>28.529800000000002</v>
      </c>
      <c r="F958" s="172">
        <v>11.133900000000001</v>
      </c>
      <c r="G958" s="172">
        <v>-0.48609999999999998</v>
      </c>
      <c r="H958" s="172">
        <v>-0.45689999999999997</v>
      </c>
      <c r="I958" s="172">
        <v>2.1309999999999998</v>
      </c>
      <c r="J958" s="172">
        <v>248.0669</v>
      </c>
      <c r="K958" s="172">
        <v>90.964200000000005</v>
      </c>
      <c r="L958" s="172">
        <v>48.198900000000002</v>
      </c>
      <c r="M958" s="172">
        <v>34.214300000000001</v>
      </c>
      <c r="N958" s="172">
        <v>18.096499999999999</v>
      </c>
      <c r="O958" s="172">
        <v>6.2906000000000004</v>
      </c>
      <c r="P958" s="172">
        <v>6.9865000000000004</v>
      </c>
      <c r="Q958" s="172">
        <v>7.8653000000000004</v>
      </c>
      <c r="R958" s="172">
        <v>6.3346999999999998</v>
      </c>
    </row>
    <row r="959" spans="1:18" x14ac:dyDescent="0.3">
      <c r="A959" s="168" t="s">
        <v>1044</v>
      </c>
      <c r="B959" s="168" t="s">
        <v>1078</v>
      </c>
      <c r="C959" s="168">
        <v>143612</v>
      </c>
      <c r="D959" s="171">
        <v>44041</v>
      </c>
      <c r="E959" s="172">
        <v>28.761500000000002</v>
      </c>
      <c r="F959" s="172">
        <v>11.171099999999999</v>
      </c>
      <c r="G959" s="172">
        <v>-0.38069999999999998</v>
      </c>
      <c r="H959" s="172">
        <v>-0.34439999999999998</v>
      </c>
      <c r="I959" s="172">
        <v>2.2317999999999998</v>
      </c>
      <c r="J959" s="172">
        <v>248.18709999999999</v>
      </c>
      <c r="K959" s="172">
        <v>91.087400000000002</v>
      </c>
      <c r="L959" s="172">
        <v>48.322400000000002</v>
      </c>
      <c r="M959" s="172">
        <v>34.340600000000002</v>
      </c>
      <c r="N959" s="172">
        <v>18.2148</v>
      </c>
      <c r="O959" s="172">
        <v>6.3979999999999997</v>
      </c>
      <c r="P959" s="172">
        <v>7.1040999999999999</v>
      </c>
      <c r="Q959" s="172">
        <v>7.7956000000000003</v>
      </c>
      <c r="R959" s="172">
        <v>6.4423000000000004</v>
      </c>
    </row>
    <row r="960" spans="1:18" x14ac:dyDescent="0.3">
      <c r="A960" s="168" t="s">
        <v>1044</v>
      </c>
      <c r="B960" s="168" t="s">
        <v>1079</v>
      </c>
      <c r="C960" s="168">
        <v>133805</v>
      </c>
      <c r="D960" s="171">
        <v>44041</v>
      </c>
      <c r="E960" s="172">
        <v>2550.9418000000001</v>
      </c>
      <c r="F960" s="172">
        <v>7.1871</v>
      </c>
      <c r="G960" s="172">
        <v>0.4914</v>
      </c>
      <c r="H960" s="172">
        <v>2.2193999999999998</v>
      </c>
      <c r="I960" s="172">
        <v>2.5236000000000001</v>
      </c>
      <c r="J960" s="172">
        <v>8.141</v>
      </c>
      <c r="K960" s="172">
        <v>16.072500000000002</v>
      </c>
      <c r="L960" s="172">
        <v>9.3084000000000007</v>
      </c>
      <c r="M960" s="172">
        <v>8.7409999999999997</v>
      </c>
      <c r="N960" s="172">
        <v>9.1492000000000004</v>
      </c>
      <c r="O960" s="172">
        <v>7.8323999999999998</v>
      </c>
      <c r="P960" s="172">
        <v>8.1652000000000005</v>
      </c>
      <c r="Q960" s="172">
        <v>7.8410000000000002</v>
      </c>
      <c r="R960" s="172">
        <v>8.4758999999999993</v>
      </c>
    </row>
    <row r="961" spans="1:18" x14ac:dyDescent="0.3">
      <c r="A961" s="168" t="s">
        <v>1044</v>
      </c>
      <c r="B961" s="168" t="s">
        <v>1080</v>
      </c>
      <c r="C961" s="168">
        <v>133810</v>
      </c>
      <c r="D961" s="171">
        <v>44041</v>
      </c>
      <c r="E961" s="172">
        <v>2678.4632000000001</v>
      </c>
      <c r="F961" s="172">
        <v>7.9287000000000001</v>
      </c>
      <c r="G961" s="172">
        <v>1.2321</v>
      </c>
      <c r="H961" s="172">
        <v>2.9601000000000002</v>
      </c>
      <c r="I961" s="172">
        <v>3.2648000000000001</v>
      </c>
      <c r="J961" s="172">
        <v>8.8864000000000001</v>
      </c>
      <c r="K961" s="172">
        <v>16.8445</v>
      </c>
      <c r="L961" s="172">
        <v>10.0931</v>
      </c>
      <c r="M961" s="172">
        <v>9.5442999999999998</v>
      </c>
      <c r="N961" s="172">
        <v>9.9693000000000005</v>
      </c>
      <c r="O961" s="172">
        <v>8.6374999999999993</v>
      </c>
      <c r="P961" s="172">
        <v>8.9738000000000007</v>
      </c>
      <c r="Q961" s="172">
        <v>8.9882000000000009</v>
      </c>
      <c r="R961" s="172">
        <v>9.2887000000000004</v>
      </c>
    </row>
    <row r="962" spans="1:18" x14ac:dyDescent="0.3">
      <c r="A962" s="168" t="s">
        <v>1044</v>
      </c>
      <c r="B962" s="168" t="s">
        <v>1081</v>
      </c>
      <c r="C962" s="168">
        <v>119809</v>
      </c>
      <c r="D962" s="171">
        <v>44041</v>
      </c>
      <c r="E962" s="172">
        <v>22.123699999999999</v>
      </c>
      <c r="F962" s="172">
        <v>9.2413000000000007</v>
      </c>
      <c r="G962" s="172">
        <v>-0.39589999999999997</v>
      </c>
      <c r="H962" s="172">
        <v>3.3252999999999999</v>
      </c>
      <c r="I962" s="172">
        <v>2.0992999999999999</v>
      </c>
      <c r="J962" s="172">
        <v>32.418799999999997</v>
      </c>
      <c r="K962" s="172">
        <v>19.9648</v>
      </c>
      <c r="L962" s="172">
        <v>8.1622000000000003</v>
      </c>
      <c r="M962" s="172">
        <v>8.3360000000000003</v>
      </c>
      <c r="N962" s="172">
        <v>7.9287999999999998</v>
      </c>
      <c r="O962" s="172">
        <v>6.7690000000000001</v>
      </c>
      <c r="P962" s="172">
        <v>8.0646000000000004</v>
      </c>
      <c r="Q962" s="172">
        <v>8.4460999999999995</v>
      </c>
      <c r="R962" s="172">
        <v>6.9938000000000002</v>
      </c>
    </row>
    <row r="963" spans="1:18" x14ac:dyDescent="0.3">
      <c r="A963" s="168" t="s">
        <v>1044</v>
      </c>
      <c r="B963" s="168" t="s">
        <v>1082</v>
      </c>
      <c r="C963" s="168">
        <v>118133</v>
      </c>
      <c r="D963" s="171">
        <v>44041</v>
      </c>
      <c r="E963" s="172">
        <v>21.532299999999999</v>
      </c>
      <c r="F963" s="172">
        <v>8.4776000000000007</v>
      </c>
      <c r="G963" s="172">
        <v>-1.0508</v>
      </c>
      <c r="H963" s="172">
        <v>2.6894</v>
      </c>
      <c r="I963" s="172">
        <v>1.4538</v>
      </c>
      <c r="J963" s="172">
        <v>31.826499999999999</v>
      </c>
      <c r="K963" s="172">
        <v>19.414200000000001</v>
      </c>
      <c r="L963" s="172">
        <v>7.6211000000000002</v>
      </c>
      <c r="M963" s="172">
        <v>7.7906000000000004</v>
      </c>
      <c r="N963" s="172">
        <v>7.3792</v>
      </c>
      <c r="O963" s="172">
        <v>6.2648999999999999</v>
      </c>
      <c r="P963" s="172">
        <v>7.6204999999999998</v>
      </c>
      <c r="Q963" s="172">
        <v>8.2654999999999994</v>
      </c>
      <c r="R963" s="172">
        <v>6.4653999999999998</v>
      </c>
    </row>
    <row r="964" spans="1:18" x14ac:dyDescent="0.3">
      <c r="A964" s="168" t="s">
        <v>1044</v>
      </c>
      <c r="B964" s="168" t="s">
        <v>1083</v>
      </c>
      <c r="C964" s="168">
        <v>101830</v>
      </c>
      <c r="D964" s="171">
        <v>44041</v>
      </c>
      <c r="E964" s="172">
        <v>30.4375</v>
      </c>
      <c r="F964" s="172">
        <v>7.7962999999999996</v>
      </c>
      <c r="G964" s="172">
        <v>-0.21579999999999999</v>
      </c>
      <c r="H964" s="172">
        <v>0.41120000000000001</v>
      </c>
      <c r="I964" s="172">
        <v>2.4950000000000001</v>
      </c>
      <c r="J964" s="172">
        <v>18.681899999999999</v>
      </c>
      <c r="K964" s="172">
        <v>14.2547</v>
      </c>
      <c r="L964" s="172">
        <v>9.1456</v>
      </c>
      <c r="M964" s="172">
        <v>8.2662999999999993</v>
      </c>
      <c r="N964" s="172">
        <v>8.2939000000000007</v>
      </c>
      <c r="O964" s="172">
        <v>6.1157000000000004</v>
      </c>
      <c r="P964" s="172">
        <v>6.7441000000000004</v>
      </c>
      <c r="Q964" s="172">
        <v>6.6997999999999998</v>
      </c>
      <c r="R964" s="172">
        <v>5.9519000000000002</v>
      </c>
    </row>
    <row r="965" spans="1:18" x14ac:dyDescent="0.3">
      <c r="A965" s="168" t="s">
        <v>1044</v>
      </c>
      <c r="B965" s="168" t="s">
        <v>1084</v>
      </c>
      <c r="C965" s="168">
        <v>120315</v>
      </c>
      <c r="D965" s="171">
        <v>44041</v>
      </c>
      <c r="E965" s="172">
        <v>32.035499999999999</v>
      </c>
      <c r="F965" s="172">
        <v>8.2051999999999996</v>
      </c>
      <c r="G965" s="172">
        <v>0.34179999999999999</v>
      </c>
      <c r="H965" s="172">
        <v>0.96050000000000002</v>
      </c>
      <c r="I965" s="172">
        <v>3.0390999999999999</v>
      </c>
      <c r="J965" s="172">
        <v>19.2395</v>
      </c>
      <c r="K965" s="172">
        <v>14.824199999999999</v>
      </c>
      <c r="L965" s="172">
        <v>9.7234999999999996</v>
      </c>
      <c r="M965" s="172">
        <v>8.8026999999999997</v>
      </c>
      <c r="N965" s="172">
        <v>8.8519000000000005</v>
      </c>
      <c r="O965" s="172">
        <v>6.6803999999999997</v>
      </c>
      <c r="P965" s="172">
        <v>7.4454000000000002</v>
      </c>
      <c r="Q965" s="172">
        <v>7.9950999999999999</v>
      </c>
      <c r="R965" s="172">
        <v>6.4911000000000003</v>
      </c>
    </row>
    <row r="966" spans="1:18" x14ac:dyDescent="0.3">
      <c r="A966" s="168" t="s">
        <v>1044</v>
      </c>
      <c r="B966" s="168" t="s">
        <v>1085</v>
      </c>
      <c r="C966" s="168">
        <v>140613</v>
      </c>
      <c r="D966" s="171">
        <v>44041</v>
      </c>
      <c r="E966" s="172">
        <v>1303.2544</v>
      </c>
      <c r="F966" s="172">
        <v>9.5107999999999997</v>
      </c>
      <c r="G966" s="172">
        <v>1.8792</v>
      </c>
      <c r="H966" s="172">
        <v>3.4855999999999998</v>
      </c>
      <c r="I966" s="172">
        <v>3.4308999999999998</v>
      </c>
      <c r="J966" s="172">
        <v>7.3659999999999997</v>
      </c>
      <c r="K966" s="172">
        <v>10.7818</v>
      </c>
      <c r="L966" s="172">
        <v>8.4808000000000003</v>
      </c>
      <c r="M966" s="172">
        <v>8.0976999999999997</v>
      </c>
      <c r="N966" s="172">
        <v>8.3575999999999997</v>
      </c>
      <c r="O966" s="172">
        <v>7.9682000000000004</v>
      </c>
      <c r="P966" s="172"/>
      <c r="Q966" s="172">
        <v>7.9747000000000003</v>
      </c>
      <c r="R966" s="172">
        <v>8.5637000000000008</v>
      </c>
    </row>
    <row r="967" spans="1:18" x14ac:dyDescent="0.3">
      <c r="A967" s="168" t="s">
        <v>1044</v>
      </c>
      <c r="B967" s="168" t="s">
        <v>1086</v>
      </c>
      <c r="C967" s="168">
        <v>140620</v>
      </c>
      <c r="D967" s="171">
        <v>44041</v>
      </c>
      <c r="E967" s="172">
        <v>1263.4789000000001</v>
      </c>
      <c r="F967" s="172">
        <v>8.6917000000000009</v>
      </c>
      <c r="G967" s="172">
        <v>1.0598000000000001</v>
      </c>
      <c r="H967" s="172">
        <v>2.6669</v>
      </c>
      <c r="I967" s="172">
        <v>2.6120999999999999</v>
      </c>
      <c r="J967" s="172">
        <v>6.5427</v>
      </c>
      <c r="K967" s="172">
        <v>9.9415999999999993</v>
      </c>
      <c r="L967" s="172">
        <v>7.6292</v>
      </c>
      <c r="M967" s="172">
        <v>7.2324000000000002</v>
      </c>
      <c r="N967" s="172">
        <v>7.4794</v>
      </c>
      <c r="O967" s="172">
        <v>7.0086000000000004</v>
      </c>
      <c r="P967" s="172"/>
      <c r="Q967" s="172">
        <v>7.0095000000000001</v>
      </c>
      <c r="R967" s="172">
        <v>7.6656000000000004</v>
      </c>
    </row>
    <row r="968" spans="1:18" x14ac:dyDescent="0.3">
      <c r="A968" s="168" t="s">
        <v>1044</v>
      </c>
      <c r="B968" s="168" t="s">
        <v>1087</v>
      </c>
      <c r="C968" s="168">
        <v>118840</v>
      </c>
      <c r="D968" s="171">
        <v>44041</v>
      </c>
      <c r="E968" s="172">
        <v>1834.9988000000001</v>
      </c>
      <c r="F968" s="172">
        <v>10.6906</v>
      </c>
      <c r="G968" s="172">
        <v>0.69389999999999996</v>
      </c>
      <c r="H968" s="172">
        <v>2.5480999999999998</v>
      </c>
      <c r="I968" s="172">
        <v>3.5731000000000002</v>
      </c>
      <c r="J968" s="172">
        <v>13.463699999999999</v>
      </c>
      <c r="K968" s="172">
        <v>12.315</v>
      </c>
      <c r="L968" s="172">
        <v>8.6946999999999992</v>
      </c>
      <c r="M968" s="172">
        <v>7.4040999999999997</v>
      </c>
      <c r="N968" s="172">
        <v>7.6245000000000003</v>
      </c>
      <c r="O968" s="172">
        <v>7.0518999999999998</v>
      </c>
      <c r="P968" s="172">
        <v>7.2500999999999998</v>
      </c>
      <c r="Q968" s="172">
        <v>7.7161999999999997</v>
      </c>
      <c r="R968" s="172">
        <v>7.4065000000000003</v>
      </c>
    </row>
    <row r="969" spans="1:18" x14ac:dyDescent="0.3">
      <c r="A969" s="168" t="s">
        <v>1044</v>
      </c>
      <c r="B969" s="168" t="s">
        <v>1088</v>
      </c>
      <c r="C969" s="168">
        <v>107705</v>
      </c>
      <c r="D969" s="171">
        <v>44041</v>
      </c>
      <c r="E969" s="172">
        <v>1737.8425999999999</v>
      </c>
      <c r="F969" s="172">
        <v>10.092700000000001</v>
      </c>
      <c r="G969" s="172">
        <v>9.6600000000000005E-2</v>
      </c>
      <c r="H969" s="172">
        <v>1.9545999999999999</v>
      </c>
      <c r="I969" s="172">
        <v>2.9777</v>
      </c>
      <c r="J969" s="172">
        <v>12.8729</v>
      </c>
      <c r="K969" s="172">
        <v>11.7211</v>
      </c>
      <c r="L969" s="172">
        <v>8.1059000000000001</v>
      </c>
      <c r="M969" s="172">
        <v>6.7853000000000003</v>
      </c>
      <c r="N969" s="172">
        <v>6.9734999999999996</v>
      </c>
      <c r="O969" s="172">
        <v>6.3449</v>
      </c>
      <c r="P969" s="172">
        <v>6.49</v>
      </c>
      <c r="Q969" s="172">
        <v>4.5545</v>
      </c>
      <c r="R969" s="172">
        <v>6.7149999999999999</v>
      </c>
    </row>
    <row r="970" spans="1:18" x14ac:dyDescent="0.3">
      <c r="A970" s="168" t="s">
        <v>1044</v>
      </c>
      <c r="B970" s="168" t="s">
        <v>1089</v>
      </c>
      <c r="C970" s="168">
        <v>111753</v>
      </c>
      <c r="D970" s="171">
        <v>44041</v>
      </c>
      <c r="E970" s="172">
        <v>2826.5063</v>
      </c>
      <c r="F970" s="172">
        <v>12.251200000000001</v>
      </c>
      <c r="G970" s="172">
        <v>-1.5036</v>
      </c>
      <c r="H970" s="172">
        <v>0.1232</v>
      </c>
      <c r="I970" s="172">
        <v>2.0236999999999998</v>
      </c>
      <c r="J970" s="172">
        <v>7.6764000000000001</v>
      </c>
      <c r="K970" s="172">
        <v>12.2248</v>
      </c>
      <c r="L970" s="172">
        <v>7.9672000000000001</v>
      </c>
      <c r="M970" s="172">
        <v>7.8986999999999998</v>
      </c>
      <c r="N970" s="172">
        <v>8.4849999999999994</v>
      </c>
      <c r="O970" s="172">
        <v>7.1425000000000001</v>
      </c>
      <c r="P970" s="172">
        <v>7.5103999999999997</v>
      </c>
      <c r="Q970" s="172">
        <v>8.0815000000000001</v>
      </c>
      <c r="R970" s="172">
        <v>7.5560999999999998</v>
      </c>
    </row>
    <row r="971" spans="1:18" x14ac:dyDescent="0.3">
      <c r="A971" s="168" t="s">
        <v>1044</v>
      </c>
      <c r="B971" s="168" t="s">
        <v>1090</v>
      </c>
      <c r="C971" s="168">
        <v>118709</v>
      </c>
      <c r="D971" s="171">
        <v>44041</v>
      </c>
      <c r="E971" s="172">
        <v>2906.306</v>
      </c>
      <c r="F971" s="172">
        <v>12.961600000000001</v>
      </c>
      <c r="G971" s="172">
        <v>-0.79359999999999997</v>
      </c>
      <c r="H971" s="172">
        <v>0.83330000000000004</v>
      </c>
      <c r="I971" s="172">
        <v>2.7349999999999999</v>
      </c>
      <c r="J971" s="172">
        <v>8.3912999999999993</v>
      </c>
      <c r="K971" s="172">
        <v>12.9566</v>
      </c>
      <c r="L971" s="172">
        <v>8.7058999999999997</v>
      </c>
      <c r="M971" s="172">
        <v>8.5602</v>
      </c>
      <c r="N971" s="172">
        <v>9.0769000000000002</v>
      </c>
      <c r="O971" s="172">
        <v>7.5627000000000004</v>
      </c>
      <c r="P971" s="172">
        <v>7.8952999999999998</v>
      </c>
      <c r="Q971" s="172">
        <v>8.4619</v>
      </c>
      <c r="R971" s="172">
        <v>8.0161999999999995</v>
      </c>
    </row>
    <row r="972" spans="1:18" x14ac:dyDescent="0.3">
      <c r="A972" s="168" t="s">
        <v>1044</v>
      </c>
      <c r="B972" s="168" t="s">
        <v>1091</v>
      </c>
      <c r="C972" s="168">
        <v>138423</v>
      </c>
      <c r="D972" s="171">
        <v>44041</v>
      </c>
      <c r="E972" s="172">
        <v>22.6172</v>
      </c>
      <c r="F972" s="172">
        <v>3.0665</v>
      </c>
      <c r="G972" s="172">
        <v>0</v>
      </c>
      <c r="H972" s="172">
        <v>0.92230000000000001</v>
      </c>
      <c r="I972" s="172">
        <v>3.2663000000000002</v>
      </c>
      <c r="J972" s="172">
        <v>-23.393599999999999</v>
      </c>
      <c r="K972" s="172">
        <v>-4.1855000000000002</v>
      </c>
      <c r="L972" s="172">
        <v>-1.1347</v>
      </c>
      <c r="M972" s="172">
        <v>1.5491999999999999</v>
      </c>
      <c r="N972" s="172">
        <v>3.6568000000000001</v>
      </c>
      <c r="O972" s="172">
        <v>-0.18410000000000001</v>
      </c>
      <c r="P972" s="172">
        <v>3.2696999999999998</v>
      </c>
      <c r="Q972" s="172">
        <v>6.4218999999999999</v>
      </c>
      <c r="R972" s="172">
        <v>-3.2915000000000001</v>
      </c>
    </row>
    <row r="973" spans="1:18" x14ac:dyDescent="0.3">
      <c r="A973" s="168" t="s">
        <v>1044</v>
      </c>
      <c r="B973" s="168" t="s">
        <v>1092</v>
      </c>
      <c r="C973" s="168">
        <v>138443</v>
      </c>
      <c r="D973" s="171">
        <v>44041</v>
      </c>
      <c r="E973" s="172">
        <v>23.678899999999999</v>
      </c>
      <c r="F973" s="172">
        <v>3.8540000000000001</v>
      </c>
      <c r="G973" s="172">
        <v>0.70909999999999995</v>
      </c>
      <c r="H973" s="172">
        <v>1.63</v>
      </c>
      <c r="I973" s="172">
        <v>3.9807999999999999</v>
      </c>
      <c r="J973" s="172">
        <v>-22.705500000000001</v>
      </c>
      <c r="K973" s="172">
        <v>-3.4344000000000001</v>
      </c>
      <c r="L973" s="172">
        <v>-0.377</v>
      </c>
      <c r="M973" s="172">
        <v>2.3203999999999998</v>
      </c>
      <c r="N973" s="172">
        <v>4.4363999999999999</v>
      </c>
      <c r="O973" s="172">
        <v>0.51590000000000003</v>
      </c>
      <c r="P973" s="172">
        <v>3.9472999999999998</v>
      </c>
      <c r="Q973" s="172">
        <v>5.9202000000000004</v>
      </c>
      <c r="R973" s="172">
        <v>-2.5880999999999998</v>
      </c>
    </row>
    <row r="974" spans="1:18" x14ac:dyDescent="0.3">
      <c r="A974" s="168" t="s">
        <v>1044</v>
      </c>
      <c r="B974" s="168" t="s">
        <v>1093</v>
      </c>
      <c r="C974" s="168">
        <v>102722</v>
      </c>
      <c r="D974" s="171">
        <v>44041</v>
      </c>
      <c r="E974" s="172">
        <v>2667.0778</v>
      </c>
      <c r="F974" s="172">
        <v>2.3650000000000002</v>
      </c>
      <c r="G974" s="172">
        <v>-0.85719999999999996</v>
      </c>
      <c r="H974" s="172">
        <v>1.2756000000000001</v>
      </c>
      <c r="I974" s="172">
        <v>1.669</v>
      </c>
      <c r="J974" s="172">
        <v>71.807400000000001</v>
      </c>
      <c r="K974" s="172">
        <v>4.7716000000000003</v>
      </c>
      <c r="L974" s="172">
        <v>5.4222999999999999</v>
      </c>
      <c r="M974" s="172">
        <v>5.8689999999999998</v>
      </c>
      <c r="N974" s="172">
        <v>6.2046000000000001</v>
      </c>
      <c r="O974" s="172">
        <v>0.22950000000000001</v>
      </c>
      <c r="P974" s="172">
        <v>3.3820000000000001</v>
      </c>
      <c r="Q974" s="172">
        <v>6.3714000000000004</v>
      </c>
      <c r="R974" s="172">
        <v>-2.8007</v>
      </c>
    </row>
    <row r="975" spans="1:18" x14ac:dyDescent="0.3">
      <c r="A975" s="168" t="s">
        <v>1044</v>
      </c>
      <c r="B975" s="168" t="s">
        <v>1094</v>
      </c>
      <c r="C975" s="168">
        <v>119448</v>
      </c>
      <c r="D975" s="171">
        <v>44041</v>
      </c>
      <c r="E975" s="172">
        <v>2773.7309</v>
      </c>
      <c r="F975" s="172">
        <v>2.6044</v>
      </c>
      <c r="G975" s="172">
        <v>-0.61739999999999995</v>
      </c>
      <c r="H975" s="172">
        <v>1.5156000000000001</v>
      </c>
      <c r="I975" s="172">
        <v>1.909</v>
      </c>
      <c r="J975" s="172">
        <v>72.061499999999995</v>
      </c>
      <c r="K975" s="172">
        <v>4.9977999999999998</v>
      </c>
      <c r="L975" s="172">
        <v>5.6519000000000004</v>
      </c>
      <c r="M975" s="172">
        <v>6.0488999999999997</v>
      </c>
      <c r="N975" s="172">
        <v>6.3628</v>
      </c>
      <c r="O975" s="172">
        <v>0.53500000000000003</v>
      </c>
      <c r="P975" s="172">
        <v>3.8026</v>
      </c>
      <c r="Q975" s="172">
        <v>5.6822999999999997</v>
      </c>
      <c r="R975" s="172">
        <v>-2.5508999999999999</v>
      </c>
    </row>
    <row r="976" spans="1:18" x14ac:dyDescent="0.3">
      <c r="A976" s="168" t="s">
        <v>1044</v>
      </c>
      <c r="B976" s="168" t="s">
        <v>1095</v>
      </c>
      <c r="C976" s="168">
        <v>106212</v>
      </c>
      <c r="D976" s="171">
        <v>44041</v>
      </c>
      <c r="E976" s="172">
        <v>2683.7709</v>
      </c>
      <c r="F976" s="172">
        <v>6.3266</v>
      </c>
      <c r="G976" s="172">
        <v>0.86560000000000004</v>
      </c>
      <c r="H976" s="172">
        <v>1.5476000000000001</v>
      </c>
      <c r="I976" s="172">
        <v>2.2519999999999998</v>
      </c>
      <c r="J976" s="172">
        <v>7.1379000000000001</v>
      </c>
      <c r="K976" s="172">
        <v>10.656000000000001</v>
      </c>
      <c r="L976" s="172">
        <v>8.4484999999999992</v>
      </c>
      <c r="M976" s="172">
        <v>7.7973999999999997</v>
      </c>
      <c r="N976" s="172">
        <v>8.1033000000000008</v>
      </c>
      <c r="O976" s="172">
        <v>7.6638000000000002</v>
      </c>
      <c r="P976" s="172">
        <v>7.7728999999999999</v>
      </c>
      <c r="Q976" s="172">
        <v>7.8776999999999999</v>
      </c>
      <c r="R976" s="172">
        <v>8.2453000000000003</v>
      </c>
    </row>
    <row r="977" spans="1:18" x14ac:dyDescent="0.3">
      <c r="A977" s="168" t="s">
        <v>1044</v>
      </c>
      <c r="B977" s="168" t="s">
        <v>1096</v>
      </c>
      <c r="C977" s="168">
        <v>119812</v>
      </c>
      <c r="D977" s="171">
        <v>44041</v>
      </c>
      <c r="E977" s="172">
        <v>2717.5585999999998</v>
      </c>
      <c r="F977" s="172">
        <v>6.9760999999999997</v>
      </c>
      <c r="G977" s="172">
        <v>1.5162</v>
      </c>
      <c r="H977" s="172">
        <v>2.1983000000000001</v>
      </c>
      <c r="I977" s="172">
        <v>2.9039000000000001</v>
      </c>
      <c r="J977" s="172">
        <v>7.7930999999999999</v>
      </c>
      <c r="K977" s="172">
        <v>11.3238</v>
      </c>
      <c r="L977" s="172">
        <v>9.0473999999999997</v>
      </c>
      <c r="M977" s="172">
        <v>8.4189000000000007</v>
      </c>
      <c r="N977" s="172">
        <v>8.7286999999999999</v>
      </c>
      <c r="O977" s="172">
        <v>7.9745999999999997</v>
      </c>
      <c r="P977" s="172">
        <v>8.0007000000000001</v>
      </c>
      <c r="Q977" s="172">
        <v>8.3954000000000004</v>
      </c>
      <c r="R977" s="172">
        <v>8.6594999999999995</v>
      </c>
    </row>
    <row r="978" spans="1:18" x14ac:dyDescent="0.3">
      <c r="A978" s="168" t="s">
        <v>1044</v>
      </c>
      <c r="B978" s="168" t="s">
        <v>1097</v>
      </c>
      <c r="C978" s="168">
        <v>119680</v>
      </c>
      <c r="D978" s="171">
        <v>44041</v>
      </c>
      <c r="E978" s="172">
        <v>26.398499999999999</v>
      </c>
      <c r="F978" s="172">
        <v>12.4481</v>
      </c>
      <c r="G978" s="172">
        <v>1.1339999999999999</v>
      </c>
      <c r="H978" s="172">
        <v>1.1854</v>
      </c>
      <c r="I978" s="172">
        <v>2.0657000000000001</v>
      </c>
      <c r="J978" s="172">
        <v>7.1626000000000003</v>
      </c>
      <c r="K978" s="172">
        <v>10.6579</v>
      </c>
      <c r="L978" s="172">
        <v>7.9798999999999998</v>
      </c>
      <c r="M978" s="172">
        <v>7.7575000000000003</v>
      </c>
      <c r="N978" s="172">
        <v>3.5034000000000001</v>
      </c>
      <c r="O978" s="172">
        <v>4.2827999999999999</v>
      </c>
      <c r="P978" s="172">
        <v>5.8483000000000001</v>
      </c>
      <c r="Q978" s="172">
        <v>7.1475999999999997</v>
      </c>
      <c r="R978" s="172">
        <v>2.9872000000000001</v>
      </c>
    </row>
    <row r="979" spans="1:18" x14ac:dyDescent="0.3">
      <c r="A979" s="168" t="s">
        <v>1044</v>
      </c>
      <c r="B979" s="168" t="s">
        <v>1098</v>
      </c>
      <c r="C979" s="168">
        <v>105563</v>
      </c>
      <c r="D979" s="171">
        <v>44041</v>
      </c>
      <c r="E979" s="172">
        <v>25.3889</v>
      </c>
      <c r="F979" s="172">
        <v>11.936299999999999</v>
      </c>
      <c r="G979" s="172">
        <v>0.63260000000000005</v>
      </c>
      <c r="H979" s="172">
        <v>0.67779999999999996</v>
      </c>
      <c r="I979" s="172">
        <v>1.5618000000000001</v>
      </c>
      <c r="J979" s="172">
        <v>6.6589999999999998</v>
      </c>
      <c r="K979" s="172">
        <v>10.1729</v>
      </c>
      <c r="L979" s="172">
        <v>7.5438000000000001</v>
      </c>
      <c r="M979" s="172">
        <v>7.2962999999999996</v>
      </c>
      <c r="N979" s="172">
        <v>3.0390000000000001</v>
      </c>
      <c r="O979" s="172">
        <v>3.7035999999999998</v>
      </c>
      <c r="P979" s="172">
        <v>5.2460000000000004</v>
      </c>
      <c r="Q979" s="172">
        <v>7.2698999999999998</v>
      </c>
      <c r="R979" s="172">
        <v>2.4687999999999999</v>
      </c>
    </row>
    <row r="980" spans="1:18" x14ac:dyDescent="0.3">
      <c r="A980" s="168" t="s">
        <v>1044</v>
      </c>
      <c r="B980" s="168" t="s">
        <v>1099</v>
      </c>
      <c r="C980" s="168">
        <v>103159</v>
      </c>
      <c r="D980" s="171">
        <v>44041</v>
      </c>
      <c r="E980" s="172">
        <v>2985.1588000000002</v>
      </c>
      <c r="F980" s="172">
        <v>4.2359999999999998</v>
      </c>
      <c r="G980" s="172">
        <v>-1.2474000000000001</v>
      </c>
      <c r="H980" s="172">
        <v>0.8206</v>
      </c>
      <c r="I980" s="172">
        <v>2.6040999999999999</v>
      </c>
      <c r="J980" s="172">
        <v>7.9607999999999999</v>
      </c>
      <c r="K980" s="172">
        <v>11.8683</v>
      </c>
      <c r="L980" s="172">
        <v>9.0260999999999996</v>
      </c>
      <c r="M980" s="172">
        <v>8.2166999999999994</v>
      </c>
      <c r="N980" s="172">
        <v>8.3600999999999992</v>
      </c>
      <c r="O980" s="172">
        <v>5.7239000000000004</v>
      </c>
      <c r="P980" s="172">
        <v>6.6748000000000003</v>
      </c>
      <c r="Q980" s="172">
        <v>7.6139000000000001</v>
      </c>
      <c r="R980" s="172">
        <v>5.2954999999999997</v>
      </c>
    </row>
    <row r="981" spans="1:18" x14ac:dyDescent="0.3">
      <c r="A981" s="168" t="s">
        <v>1044</v>
      </c>
      <c r="B981" s="168" t="s">
        <v>1100</v>
      </c>
      <c r="C981" s="168">
        <v>147399</v>
      </c>
      <c r="D981" s="171">
        <v>44041</v>
      </c>
      <c r="E981" s="172">
        <v>31.1722</v>
      </c>
      <c r="F981" s="172">
        <v>0</v>
      </c>
      <c r="G981" s="172">
        <v>0</v>
      </c>
      <c r="H981" s="172">
        <v>0</v>
      </c>
      <c r="I981" s="172">
        <v>0</v>
      </c>
      <c r="J981" s="172">
        <v>-83.574600000000004</v>
      </c>
      <c r="K981" s="172">
        <v>-82.119399999999999</v>
      </c>
      <c r="L981" s="172">
        <v>-41.059699999999999</v>
      </c>
      <c r="M981" s="172">
        <v>-40.742800000000003</v>
      </c>
      <c r="N981" s="172">
        <v>-33.014000000000003</v>
      </c>
      <c r="O981" s="172"/>
      <c r="P981" s="172"/>
      <c r="Q981" s="172">
        <v>-29.587599999999998</v>
      </c>
      <c r="R981" s="172"/>
    </row>
    <row r="982" spans="1:18" x14ac:dyDescent="0.3">
      <c r="A982" s="168" t="s">
        <v>1044</v>
      </c>
      <c r="B982" s="168" t="s">
        <v>1101</v>
      </c>
      <c r="C982" s="168">
        <v>119863</v>
      </c>
      <c r="D982" s="171">
        <v>44041</v>
      </c>
      <c r="E982" s="172">
        <v>3024.0744</v>
      </c>
      <c r="F982" s="172">
        <v>4.4241000000000001</v>
      </c>
      <c r="G982" s="172">
        <v>-1.0762</v>
      </c>
      <c r="H982" s="172">
        <v>0.997</v>
      </c>
      <c r="I982" s="172">
        <v>2.7867000000000002</v>
      </c>
      <c r="J982" s="172">
        <v>8.1457999999999995</v>
      </c>
      <c r="K982" s="172">
        <v>12.027699999999999</v>
      </c>
      <c r="L982" s="172">
        <v>9.1801999999999992</v>
      </c>
      <c r="M982" s="172">
        <v>8.3811999999999998</v>
      </c>
      <c r="N982" s="172">
        <v>8.5345999999999993</v>
      </c>
      <c r="O982" s="172">
        <v>5.923</v>
      </c>
      <c r="P982" s="172">
        <v>6.8804999999999996</v>
      </c>
      <c r="Q982" s="172">
        <v>7.7225000000000001</v>
      </c>
      <c r="R982" s="172">
        <v>5.4828000000000001</v>
      </c>
    </row>
    <row r="983" spans="1:18" x14ac:dyDescent="0.3">
      <c r="A983" s="168" t="s">
        <v>1044</v>
      </c>
      <c r="B983" s="168" t="s">
        <v>1102</v>
      </c>
      <c r="C983" s="168">
        <v>147396</v>
      </c>
      <c r="D983" s="171">
        <v>44041</v>
      </c>
      <c r="E983" s="172">
        <v>31.5182</v>
      </c>
      <c r="F983" s="172">
        <v>0</v>
      </c>
      <c r="G983" s="172">
        <v>0</v>
      </c>
      <c r="H983" s="172">
        <v>0</v>
      </c>
      <c r="I983" s="172">
        <v>0</v>
      </c>
      <c r="J983" s="172">
        <v>-83.573999999999998</v>
      </c>
      <c r="K983" s="172">
        <v>-82.118799999999993</v>
      </c>
      <c r="L983" s="172">
        <v>-41.059399999999997</v>
      </c>
      <c r="M983" s="172">
        <v>-40.742699999999999</v>
      </c>
      <c r="N983" s="172">
        <v>-33.016399999999997</v>
      </c>
      <c r="O983" s="172"/>
      <c r="P983" s="172"/>
      <c r="Q983" s="172">
        <v>-29.5898</v>
      </c>
      <c r="R983" s="172"/>
    </row>
    <row r="984" spans="1:18" x14ac:dyDescent="0.3">
      <c r="A984" s="168" t="s">
        <v>1044</v>
      </c>
      <c r="B984" s="168" t="s">
        <v>1103</v>
      </c>
      <c r="C984" s="168">
        <v>120735</v>
      </c>
      <c r="D984" s="171">
        <v>44041</v>
      </c>
      <c r="E984" s="172">
        <v>2571.7498999999998</v>
      </c>
      <c r="F984" s="172">
        <v>12.6174</v>
      </c>
      <c r="G984" s="172">
        <v>1.1619999999999999</v>
      </c>
      <c r="H984" s="172">
        <v>2.4940000000000002</v>
      </c>
      <c r="I984" s="172">
        <v>2.7563</v>
      </c>
      <c r="J984" s="172">
        <v>8.4768000000000008</v>
      </c>
      <c r="K984" s="172">
        <v>11.952999999999999</v>
      </c>
      <c r="L984" s="172">
        <v>9.3617000000000008</v>
      </c>
      <c r="M984" s="172">
        <v>8.5090000000000003</v>
      </c>
      <c r="N984" s="172">
        <v>8.6607000000000003</v>
      </c>
      <c r="O984" s="172">
        <v>3.6185</v>
      </c>
      <c r="P984" s="172">
        <v>5.5834000000000001</v>
      </c>
      <c r="Q984" s="172">
        <v>6.9001000000000001</v>
      </c>
      <c r="R984" s="172">
        <v>2.1282000000000001</v>
      </c>
    </row>
    <row r="985" spans="1:18" x14ac:dyDescent="0.3">
      <c r="A985" s="168" t="s">
        <v>1044</v>
      </c>
      <c r="B985" s="168" t="s">
        <v>1104</v>
      </c>
      <c r="C985" s="168">
        <v>102544</v>
      </c>
      <c r="D985" s="171">
        <v>44041</v>
      </c>
      <c r="E985" s="172">
        <v>2544.3968</v>
      </c>
      <c r="F985" s="172">
        <v>12.547800000000001</v>
      </c>
      <c r="G985" s="172">
        <v>1.0918000000000001</v>
      </c>
      <c r="H985" s="172">
        <v>2.4239999999999999</v>
      </c>
      <c r="I985" s="172">
        <v>2.6861999999999999</v>
      </c>
      <c r="J985" s="172">
        <v>8.4016000000000002</v>
      </c>
      <c r="K985" s="172">
        <v>11.865500000000001</v>
      </c>
      <c r="L985" s="172">
        <v>9.2657000000000007</v>
      </c>
      <c r="M985" s="172">
        <v>8.4085000000000001</v>
      </c>
      <c r="N985" s="172">
        <v>8.5518999999999998</v>
      </c>
      <c r="O985" s="172">
        <v>3.4813000000000001</v>
      </c>
      <c r="P985" s="172">
        <v>5.4352999999999998</v>
      </c>
      <c r="Q985" s="172">
        <v>7.2873999999999999</v>
      </c>
      <c r="R985" s="172">
        <v>1.9991000000000001</v>
      </c>
    </row>
    <row r="986" spans="1:18" x14ac:dyDescent="0.3">
      <c r="A986" s="173" t="s">
        <v>27</v>
      </c>
      <c r="B986" s="168"/>
      <c r="C986" s="168"/>
      <c r="D986" s="168"/>
      <c r="E986" s="168"/>
      <c r="F986" s="174">
        <v>8.0153767857142846</v>
      </c>
      <c r="G986" s="174">
        <v>0.5207357142857143</v>
      </c>
      <c r="H986" s="174">
        <v>1.6158982142857146</v>
      </c>
      <c r="I986" s="174">
        <v>26.054440740740755</v>
      </c>
      <c r="J986" s="174">
        <v>27.749170370370372</v>
      </c>
      <c r="K986" s="174">
        <v>11.670490740740741</v>
      </c>
      <c r="L986" s="174">
        <v>5.2256925925925923</v>
      </c>
      <c r="M986" s="174">
        <v>4.6216666666666679</v>
      </c>
      <c r="N986" s="174">
        <v>4.8441203703703701</v>
      </c>
      <c r="O986" s="174">
        <v>5.2627961538461534</v>
      </c>
      <c r="P986" s="174">
        <v>6.306683999999998</v>
      </c>
      <c r="Q986" s="174">
        <v>5.6767928571428588</v>
      </c>
      <c r="R986" s="174">
        <v>4.7442269230769218</v>
      </c>
    </row>
    <row r="987" spans="1:18" x14ac:dyDescent="0.3">
      <c r="A987" s="173" t="s">
        <v>409</v>
      </c>
      <c r="B987" s="168"/>
      <c r="C987" s="168"/>
      <c r="D987" s="168"/>
      <c r="E987" s="168"/>
      <c r="F987" s="174">
        <v>7.8624999999999998</v>
      </c>
      <c r="G987" s="174">
        <v>0</v>
      </c>
      <c r="H987" s="174">
        <v>1.3605499999999999</v>
      </c>
      <c r="I987" s="174">
        <v>2.4710999999999999</v>
      </c>
      <c r="J987" s="174">
        <v>8.1747499999999995</v>
      </c>
      <c r="K987" s="174">
        <v>11.91065</v>
      </c>
      <c r="L987" s="174">
        <v>8.5877499999999998</v>
      </c>
      <c r="M987" s="174">
        <v>8.0570500000000003</v>
      </c>
      <c r="N987" s="174">
        <v>8.3257499999999993</v>
      </c>
      <c r="O987" s="174">
        <v>7.0302500000000006</v>
      </c>
      <c r="P987" s="174">
        <v>7.4765499999999996</v>
      </c>
      <c r="Q987" s="174">
        <v>7.7193500000000004</v>
      </c>
      <c r="R987" s="174">
        <v>7.4813000000000001</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44041</v>
      </c>
      <c r="E990" s="172">
        <v>23.704799999999999</v>
      </c>
      <c r="F990" s="172">
        <v>24.961400000000001</v>
      </c>
      <c r="G990" s="172">
        <v>5.1772999999999998</v>
      </c>
      <c r="H990" s="172">
        <v>7.4234999999999998</v>
      </c>
      <c r="I990" s="172">
        <v>3.5794000000000001</v>
      </c>
      <c r="J990" s="172">
        <v>65.393500000000003</v>
      </c>
      <c r="K990" s="172">
        <v>37.889800000000001</v>
      </c>
      <c r="L990" s="172">
        <v>7.2441000000000004</v>
      </c>
      <c r="M990" s="172">
        <v>-2.1654</v>
      </c>
      <c r="N990" s="172">
        <v>-2.4971000000000001</v>
      </c>
      <c r="O990" s="172">
        <v>2.7743000000000002</v>
      </c>
      <c r="P990" s="172">
        <v>5.9027000000000003</v>
      </c>
      <c r="Q990" s="172">
        <v>7.7582000000000004</v>
      </c>
      <c r="R990" s="172">
        <v>1.2604</v>
      </c>
    </row>
    <row r="991" spans="1:18" x14ac:dyDescent="0.3">
      <c r="A991" s="168" t="s">
        <v>1106</v>
      </c>
      <c r="B991" s="168" t="s">
        <v>1108</v>
      </c>
      <c r="C991" s="168">
        <v>111803</v>
      </c>
      <c r="D991" s="171">
        <v>44041</v>
      </c>
      <c r="E991" s="172">
        <v>22.5486</v>
      </c>
      <c r="F991" s="172">
        <v>24.135000000000002</v>
      </c>
      <c r="G991" s="172">
        <v>4.3731999999999998</v>
      </c>
      <c r="H991" s="172">
        <v>6.6220999999999997</v>
      </c>
      <c r="I991" s="172">
        <v>2.7778999999999998</v>
      </c>
      <c r="J991" s="172">
        <v>64.392099999999999</v>
      </c>
      <c r="K991" s="172">
        <v>36.964799999999997</v>
      </c>
      <c r="L991" s="172">
        <v>6.4120999999999997</v>
      </c>
      <c r="M991" s="172">
        <v>-2.9361000000000002</v>
      </c>
      <c r="N991" s="172">
        <v>-3.2016</v>
      </c>
      <c r="O991" s="172">
        <v>2.0251999999999999</v>
      </c>
      <c r="P991" s="172">
        <v>5.15</v>
      </c>
      <c r="Q991" s="172">
        <v>7.4242999999999997</v>
      </c>
      <c r="R991" s="172">
        <v>0.54079999999999995</v>
      </c>
    </row>
    <row r="992" spans="1:18" x14ac:dyDescent="0.3">
      <c r="A992" s="168" t="s">
        <v>1106</v>
      </c>
      <c r="B992" s="168" t="s">
        <v>1109</v>
      </c>
      <c r="C992" s="168">
        <v>147816</v>
      </c>
      <c r="D992" s="171">
        <v>44041</v>
      </c>
      <c r="E992" s="172">
        <v>1.3931</v>
      </c>
      <c r="F992" s="172">
        <v>0</v>
      </c>
      <c r="G992" s="172">
        <v>0</v>
      </c>
      <c r="H992" s="172">
        <v>0</v>
      </c>
      <c r="I992" s="172">
        <v>0</v>
      </c>
      <c r="J992" s="172">
        <v>0</v>
      </c>
      <c r="K992" s="172">
        <v>0</v>
      </c>
      <c r="L992" s="172">
        <v>-50.503599999999999</v>
      </c>
      <c r="M992" s="172"/>
      <c r="N992" s="172"/>
      <c r="O992" s="172"/>
      <c r="P992" s="172"/>
      <c r="Q992" s="172">
        <v>-35.372</v>
      </c>
      <c r="R992" s="172"/>
    </row>
    <row r="993" spans="1:18" x14ac:dyDescent="0.3">
      <c r="A993" s="168" t="s">
        <v>1106</v>
      </c>
      <c r="B993" s="168" t="s">
        <v>1110</v>
      </c>
      <c r="C993" s="168">
        <v>147820</v>
      </c>
      <c r="D993" s="171">
        <v>44041</v>
      </c>
      <c r="E993" s="172">
        <v>1.3322000000000001</v>
      </c>
      <c r="F993" s="172">
        <v>0</v>
      </c>
      <c r="G993" s="172">
        <v>0</v>
      </c>
      <c r="H993" s="172">
        <v>0</v>
      </c>
      <c r="I993" s="172">
        <v>0</v>
      </c>
      <c r="J993" s="172">
        <v>0</v>
      </c>
      <c r="K993" s="172">
        <v>0</v>
      </c>
      <c r="L993" s="172">
        <v>-50.511800000000001</v>
      </c>
      <c r="M993" s="172"/>
      <c r="N993" s="172"/>
      <c r="O993" s="172"/>
      <c r="P993" s="172"/>
      <c r="Q993" s="172">
        <v>-35.376199999999997</v>
      </c>
      <c r="R993" s="172"/>
    </row>
    <row r="994" spans="1:18" x14ac:dyDescent="0.3">
      <c r="A994" s="168" t="s">
        <v>1106</v>
      </c>
      <c r="B994" s="168" t="s">
        <v>1111</v>
      </c>
      <c r="C994" s="168">
        <v>120475</v>
      </c>
      <c r="D994" s="171">
        <v>44041</v>
      </c>
      <c r="E994" s="172">
        <v>21.450500000000002</v>
      </c>
      <c r="F994" s="172">
        <v>16.1723</v>
      </c>
      <c r="G994" s="172">
        <v>-3.6736</v>
      </c>
      <c r="H994" s="172">
        <v>1.9211</v>
      </c>
      <c r="I994" s="172">
        <v>2.8228</v>
      </c>
      <c r="J994" s="172">
        <v>16.499300000000002</v>
      </c>
      <c r="K994" s="172">
        <v>17.360299999999999</v>
      </c>
      <c r="L994" s="172">
        <v>11.5563</v>
      </c>
      <c r="M994" s="172">
        <v>11.164099999999999</v>
      </c>
      <c r="N994" s="172">
        <v>10.7349</v>
      </c>
      <c r="O994" s="172">
        <v>8.1486999999999998</v>
      </c>
      <c r="P994" s="172">
        <v>9.2696000000000005</v>
      </c>
      <c r="Q994" s="172">
        <v>9.42</v>
      </c>
      <c r="R994" s="172">
        <v>9.1646000000000001</v>
      </c>
    </row>
    <row r="995" spans="1:18" x14ac:dyDescent="0.3">
      <c r="A995" s="168" t="s">
        <v>1106</v>
      </c>
      <c r="B995" s="168" t="s">
        <v>1112</v>
      </c>
      <c r="C995" s="168">
        <v>116894</v>
      </c>
      <c r="D995" s="171">
        <v>44041</v>
      </c>
      <c r="E995" s="172">
        <v>20.186800000000002</v>
      </c>
      <c r="F995" s="172">
        <v>15.375400000000001</v>
      </c>
      <c r="G995" s="172">
        <v>-4.3730000000000002</v>
      </c>
      <c r="H995" s="172">
        <v>1.2142999999999999</v>
      </c>
      <c r="I995" s="172">
        <v>2.1198000000000001</v>
      </c>
      <c r="J995" s="172">
        <v>15.8005</v>
      </c>
      <c r="K995" s="172">
        <v>16.639800000000001</v>
      </c>
      <c r="L995" s="172">
        <v>10.828099999999999</v>
      </c>
      <c r="M995" s="172">
        <v>10.4247</v>
      </c>
      <c r="N995" s="172">
        <v>9.9842999999999993</v>
      </c>
      <c r="O995" s="172">
        <v>7.4169999999999998</v>
      </c>
      <c r="P995" s="172">
        <v>8.4646000000000008</v>
      </c>
      <c r="Q995" s="172">
        <v>8.7848000000000006</v>
      </c>
      <c r="R995" s="172">
        <v>8.4454999999999991</v>
      </c>
    </row>
    <row r="996" spans="1:18" x14ac:dyDescent="0.3">
      <c r="A996" s="168" t="s">
        <v>1106</v>
      </c>
      <c r="B996" s="168" t="s">
        <v>1113</v>
      </c>
      <c r="C996" s="168">
        <v>127304</v>
      </c>
      <c r="D996" s="171">
        <v>44041</v>
      </c>
      <c r="E996" s="172">
        <v>14.652900000000001</v>
      </c>
      <c r="F996" s="172">
        <v>28.668700000000001</v>
      </c>
      <c r="G996" s="172">
        <v>-2.8386</v>
      </c>
      <c r="H996" s="172">
        <v>-0.32019999999999998</v>
      </c>
      <c r="I996" s="172">
        <v>-1.2982</v>
      </c>
      <c r="J996" s="172">
        <v>10.578200000000001</v>
      </c>
      <c r="K996" s="172">
        <v>13.6515</v>
      </c>
      <c r="L996" s="172">
        <v>9.9723000000000006</v>
      </c>
      <c r="M996" s="172">
        <v>8.5103000000000009</v>
      </c>
      <c r="N996" s="172">
        <v>7.585</v>
      </c>
      <c r="O996" s="172">
        <v>2.7696999999999998</v>
      </c>
      <c r="P996" s="172">
        <v>5.0119999999999996</v>
      </c>
      <c r="Q996" s="172">
        <v>6.1357999999999997</v>
      </c>
      <c r="R996" s="172">
        <v>2.6394000000000002</v>
      </c>
    </row>
    <row r="997" spans="1:18" x14ac:dyDescent="0.3">
      <c r="A997" s="168" t="s">
        <v>1106</v>
      </c>
      <c r="B997" s="168" t="s">
        <v>1114</v>
      </c>
      <c r="C997" s="168">
        <v>127305</v>
      </c>
      <c r="D997" s="171">
        <v>44041</v>
      </c>
      <c r="E997" s="172">
        <v>15.3795</v>
      </c>
      <c r="F997" s="172">
        <v>28.9771</v>
      </c>
      <c r="G997" s="172">
        <v>-2.42</v>
      </c>
      <c r="H997" s="172">
        <v>0.1017</v>
      </c>
      <c r="I997" s="172">
        <v>-0.86429999999999996</v>
      </c>
      <c r="J997" s="172">
        <v>11.016</v>
      </c>
      <c r="K997" s="172">
        <v>14.111700000000001</v>
      </c>
      <c r="L997" s="172">
        <v>10.464600000000001</v>
      </c>
      <c r="M997" s="172">
        <v>9.0691000000000006</v>
      </c>
      <c r="N997" s="172">
        <v>8.1841000000000008</v>
      </c>
      <c r="O997" s="172">
        <v>3.4965999999999999</v>
      </c>
      <c r="P997" s="172">
        <v>5.7775999999999996</v>
      </c>
      <c r="Q997" s="172">
        <v>6.9405000000000001</v>
      </c>
      <c r="R997" s="172">
        <v>3.2858000000000001</v>
      </c>
    </row>
    <row r="998" spans="1:18" x14ac:dyDescent="0.3">
      <c r="A998" s="168" t="s">
        <v>1106</v>
      </c>
      <c r="B998" s="168" t="s">
        <v>1115</v>
      </c>
      <c r="C998" s="168">
        <v>118924</v>
      </c>
      <c r="D998" s="171">
        <v>44041</v>
      </c>
      <c r="E998" s="172">
        <v>64.606999999999999</v>
      </c>
      <c r="F998" s="172">
        <v>1.4124000000000001</v>
      </c>
      <c r="G998" s="172">
        <v>-5.8482000000000003</v>
      </c>
      <c r="H998" s="172">
        <v>-5.3856999999999999</v>
      </c>
      <c r="I998" s="172">
        <v>-4.8937999999999997</v>
      </c>
      <c r="J998" s="172">
        <v>7.7874999999999996</v>
      </c>
      <c r="K998" s="172">
        <v>20.684100000000001</v>
      </c>
      <c r="L998" s="172">
        <v>13.237500000000001</v>
      </c>
      <c r="M998" s="172">
        <v>11.2529</v>
      </c>
      <c r="N998" s="172">
        <v>9.8003999999999998</v>
      </c>
      <c r="O998" s="172">
        <v>5.5331999999999999</v>
      </c>
      <c r="P998" s="172">
        <v>7.3395000000000001</v>
      </c>
      <c r="Q998" s="172">
        <v>7.8079999999999998</v>
      </c>
      <c r="R998" s="172">
        <v>5.9806999999999997</v>
      </c>
    </row>
    <row r="999" spans="1:18" x14ac:dyDescent="0.3">
      <c r="A999" s="168" t="s">
        <v>1106</v>
      </c>
      <c r="B999" s="168" t="s">
        <v>1116</v>
      </c>
      <c r="C999" s="168">
        <v>100078</v>
      </c>
      <c r="D999" s="171">
        <v>44041</v>
      </c>
      <c r="E999" s="172">
        <v>61.9221</v>
      </c>
      <c r="F999" s="172">
        <v>1.0609999999999999</v>
      </c>
      <c r="G999" s="172">
        <v>-6.2074999999999996</v>
      </c>
      <c r="H999" s="172">
        <v>-5.7366000000000001</v>
      </c>
      <c r="I999" s="172">
        <v>-5.2523</v>
      </c>
      <c r="J999" s="172">
        <v>7.4249999999999998</v>
      </c>
      <c r="K999" s="172">
        <v>20.318100000000001</v>
      </c>
      <c r="L999" s="172">
        <v>12.8651</v>
      </c>
      <c r="M999" s="172">
        <v>10.8348</v>
      </c>
      <c r="N999" s="172">
        <v>9.3571000000000009</v>
      </c>
      <c r="O999" s="172">
        <v>5.0965999999999996</v>
      </c>
      <c r="P999" s="172">
        <v>6.8026</v>
      </c>
      <c r="Q999" s="172">
        <v>8.1521000000000008</v>
      </c>
      <c r="R999" s="172">
        <v>5.5309999999999997</v>
      </c>
    </row>
    <row r="1000" spans="1:18" x14ac:dyDescent="0.3">
      <c r="A1000" s="168" t="s">
        <v>1106</v>
      </c>
      <c r="B1000" s="168" t="s">
        <v>1117</v>
      </c>
      <c r="C1000" s="168">
        <v>147962</v>
      </c>
      <c r="D1000" s="171">
        <v>44029</v>
      </c>
      <c r="E1000" s="172">
        <v>0.38190000000000002</v>
      </c>
      <c r="F1000" s="172">
        <v>0</v>
      </c>
      <c r="G1000" s="172">
        <v>0</v>
      </c>
      <c r="H1000" s="172">
        <v>0</v>
      </c>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44029</v>
      </c>
      <c r="E1001" s="172">
        <v>0.40379999999999999</v>
      </c>
      <c r="F1001" s="172">
        <v>0</v>
      </c>
      <c r="G1001" s="172">
        <v>0</v>
      </c>
      <c r="H1001" s="172">
        <v>0</v>
      </c>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44041</v>
      </c>
      <c r="E1004" s="172">
        <v>21.954799999999999</v>
      </c>
      <c r="F1004" s="172">
        <v>22.2912</v>
      </c>
      <c r="G1004" s="172">
        <v>9.9220000000000006</v>
      </c>
      <c r="H1004" s="172">
        <v>13.8832</v>
      </c>
      <c r="I1004" s="172">
        <v>-16.120999999999999</v>
      </c>
      <c r="J1004" s="172">
        <v>11.0611</v>
      </c>
      <c r="K1004" s="172">
        <v>21.798999999999999</v>
      </c>
      <c r="L1004" s="172">
        <v>-1.036</v>
      </c>
      <c r="M1004" s="172">
        <v>-4.8846999999999996</v>
      </c>
      <c r="N1004" s="172">
        <v>-3.1671</v>
      </c>
      <c r="O1004" s="172">
        <v>3.6577999999999999</v>
      </c>
      <c r="P1004" s="172">
        <v>5.7767999999999997</v>
      </c>
      <c r="Q1004" s="172">
        <v>7.6722000000000001</v>
      </c>
      <c r="R1004" s="172">
        <v>2.1166</v>
      </c>
    </row>
    <row r="1005" spans="1:18" x14ac:dyDescent="0.3">
      <c r="A1005" s="168" t="s">
        <v>1106</v>
      </c>
      <c r="B1005" s="168" t="s">
        <v>1122</v>
      </c>
      <c r="C1005" s="168">
        <v>118554</v>
      </c>
      <c r="D1005" s="171">
        <v>44041</v>
      </c>
      <c r="E1005" s="172">
        <v>23.3003</v>
      </c>
      <c r="F1005" s="172">
        <v>23.042100000000001</v>
      </c>
      <c r="G1005" s="172">
        <v>10.6364</v>
      </c>
      <c r="H1005" s="172">
        <v>14.5868</v>
      </c>
      <c r="I1005" s="172">
        <v>-15.4499</v>
      </c>
      <c r="J1005" s="172">
        <v>11.7515</v>
      </c>
      <c r="K1005" s="172">
        <v>22.514900000000001</v>
      </c>
      <c r="L1005" s="172">
        <v>-0.2974</v>
      </c>
      <c r="M1005" s="172">
        <v>-4.1466000000000003</v>
      </c>
      <c r="N1005" s="172">
        <v>-2.4070999999999998</v>
      </c>
      <c r="O1005" s="172">
        <v>4.4603999999999999</v>
      </c>
      <c r="P1005" s="172">
        <v>6.5892999999999997</v>
      </c>
      <c r="Q1005" s="172">
        <v>8.0371000000000006</v>
      </c>
      <c r="R1005" s="172">
        <v>2.9287000000000001</v>
      </c>
    </row>
    <row r="1006" spans="1:18" x14ac:dyDescent="0.3">
      <c r="A1006" s="168" t="s">
        <v>1106</v>
      </c>
      <c r="B1006" s="168" t="s">
        <v>1123</v>
      </c>
      <c r="C1006" s="168">
        <v>101989</v>
      </c>
      <c r="D1006" s="171">
        <v>44041</v>
      </c>
      <c r="E1006" s="172">
        <v>41.409599999999998</v>
      </c>
      <c r="F1006" s="172">
        <v>13.5792</v>
      </c>
      <c r="G1006" s="172">
        <v>-5.4256000000000002</v>
      </c>
      <c r="H1006" s="172">
        <v>-0.50360000000000005</v>
      </c>
      <c r="I1006" s="172">
        <v>1.6883999999999999</v>
      </c>
      <c r="J1006" s="172">
        <v>16.3078</v>
      </c>
      <c r="K1006" s="172">
        <v>17.725100000000001</v>
      </c>
      <c r="L1006" s="172">
        <v>8.8920999999999992</v>
      </c>
      <c r="M1006" s="172">
        <v>9.2911999999999999</v>
      </c>
      <c r="N1006" s="172">
        <v>8.7035999999999998</v>
      </c>
      <c r="O1006" s="172">
        <v>7.2179000000000002</v>
      </c>
      <c r="P1006" s="172">
        <v>8.0328999999999997</v>
      </c>
      <c r="Q1006" s="172">
        <v>7.9889000000000001</v>
      </c>
      <c r="R1006" s="172">
        <v>8.7881</v>
      </c>
    </row>
    <row r="1007" spans="1:18" x14ac:dyDescent="0.3">
      <c r="A1007" s="168" t="s">
        <v>1106</v>
      </c>
      <c r="B1007" s="168" t="s">
        <v>1124</v>
      </c>
      <c r="C1007" s="168">
        <v>119081</v>
      </c>
      <c r="D1007" s="171">
        <v>44041</v>
      </c>
      <c r="E1007" s="172">
        <v>43.380400000000002</v>
      </c>
      <c r="F1007" s="172">
        <v>14.4777</v>
      </c>
      <c r="G1007" s="172">
        <v>-4.5911</v>
      </c>
      <c r="H1007" s="172">
        <v>0.3246</v>
      </c>
      <c r="I1007" s="172">
        <v>2.5206</v>
      </c>
      <c r="J1007" s="172">
        <v>17.144600000000001</v>
      </c>
      <c r="K1007" s="172">
        <v>18.5685</v>
      </c>
      <c r="L1007" s="172">
        <v>9.7367000000000008</v>
      </c>
      <c r="M1007" s="172">
        <v>10.150600000000001</v>
      </c>
      <c r="N1007" s="172">
        <v>9.5771999999999995</v>
      </c>
      <c r="O1007" s="172">
        <v>8.0801999999999996</v>
      </c>
      <c r="P1007" s="172">
        <v>8.7788000000000004</v>
      </c>
      <c r="Q1007" s="172">
        <v>8.9356000000000009</v>
      </c>
      <c r="R1007" s="172">
        <v>9.6611999999999991</v>
      </c>
    </row>
    <row r="1008" spans="1:18" x14ac:dyDescent="0.3">
      <c r="A1008" s="168" t="s">
        <v>1106</v>
      </c>
      <c r="B1008" s="168" t="s">
        <v>1125</v>
      </c>
      <c r="C1008" s="168">
        <v>102741</v>
      </c>
      <c r="D1008" s="171">
        <v>44041</v>
      </c>
      <c r="E1008" s="172">
        <v>32.256999999999998</v>
      </c>
      <c r="F1008" s="172">
        <v>11.885</v>
      </c>
      <c r="G1008" s="172">
        <v>-8.5896000000000008</v>
      </c>
      <c r="H1008" s="172">
        <v>0.30709999999999998</v>
      </c>
      <c r="I1008" s="172">
        <v>-2.4199999999999999E-2</v>
      </c>
      <c r="J1008" s="172">
        <v>20.527200000000001</v>
      </c>
      <c r="K1008" s="172">
        <v>20.3794</v>
      </c>
      <c r="L1008" s="172">
        <v>9.9263999999999992</v>
      </c>
      <c r="M1008" s="172">
        <v>10.670400000000001</v>
      </c>
      <c r="N1008" s="172">
        <v>10.4308</v>
      </c>
      <c r="O1008" s="172">
        <v>7.1365999999999996</v>
      </c>
      <c r="P1008" s="172">
        <v>8.0228000000000002</v>
      </c>
      <c r="Q1008" s="172">
        <v>7.6539999999999999</v>
      </c>
      <c r="R1008" s="172">
        <v>8.7669999999999995</v>
      </c>
    </row>
    <row r="1009" spans="1:18" x14ac:dyDescent="0.3">
      <c r="A1009" s="168" t="s">
        <v>1106</v>
      </c>
      <c r="B1009" s="168" t="s">
        <v>1126</v>
      </c>
      <c r="C1009" s="168">
        <v>120670</v>
      </c>
      <c r="D1009" s="171">
        <v>44041</v>
      </c>
      <c r="E1009" s="172">
        <v>34.278300000000002</v>
      </c>
      <c r="F1009" s="172">
        <v>12.569100000000001</v>
      </c>
      <c r="G1009" s="172">
        <v>-7.9348999999999998</v>
      </c>
      <c r="H1009" s="172">
        <v>0.95850000000000002</v>
      </c>
      <c r="I1009" s="172">
        <v>0.62380000000000002</v>
      </c>
      <c r="J1009" s="172">
        <v>21.183199999999999</v>
      </c>
      <c r="K1009" s="172">
        <v>21.033799999999999</v>
      </c>
      <c r="L1009" s="172">
        <v>10.5603</v>
      </c>
      <c r="M1009" s="172">
        <v>11.293699999999999</v>
      </c>
      <c r="N1009" s="172">
        <v>11.061299999999999</v>
      </c>
      <c r="O1009" s="172">
        <v>7.9047999999999998</v>
      </c>
      <c r="P1009" s="172">
        <v>8.8958999999999993</v>
      </c>
      <c r="Q1009" s="172">
        <v>9.2056000000000004</v>
      </c>
      <c r="R1009" s="172">
        <v>9.4712999999999994</v>
      </c>
    </row>
    <row r="1010" spans="1:18" x14ac:dyDescent="0.3">
      <c r="A1010" s="168" t="s">
        <v>1106</v>
      </c>
      <c r="B1010" s="168" t="s">
        <v>1127</v>
      </c>
      <c r="C1010" s="168">
        <v>118401</v>
      </c>
      <c r="D1010" s="171">
        <v>44041</v>
      </c>
      <c r="E1010" s="172">
        <v>37.888300000000001</v>
      </c>
      <c r="F1010" s="172">
        <v>13.684799999999999</v>
      </c>
      <c r="G1010" s="172">
        <v>-8.1793999999999993</v>
      </c>
      <c r="H1010" s="172">
        <v>-4.7161999999999997</v>
      </c>
      <c r="I1010" s="172">
        <v>-2.8868999999999998</v>
      </c>
      <c r="J1010" s="172">
        <v>11.7399</v>
      </c>
      <c r="K1010" s="172">
        <v>17.407</v>
      </c>
      <c r="L1010" s="172">
        <v>15.4115</v>
      </c>
      <c r="M1010" s="172">
        <v>12.6007</v>
      </c>
      <c r="N1010" s="172">
        <v>11.636799999999999</v>
      </c>
      <c r="O1010" s="172">
        <v>8.8485999999999994</v>
      </c>
      <c r="P1010" s="172">
        <v>9.0785999999999998</v>
      </c>
      <c r="Q1010" s="172">
        <v>9.0360999999999994</v>
      </c>
      <c r="R1010" s="172">
        <v>11.379200000000001</v>
      </c>
    </row>
    <row r="1011" spans="1:18" x14ac:dyDescent="0.3">
      <c r="A1011" s="168" t="s">
        <v>1106</v>
      </c>
      <c r="B1011" s="168" t="s">
        <v>1128</v>
      </c>
      <c r="C1011" s="168">
        <v>108728</v>
      </c>
      <c r="D1011" s="171">
        <v>44041</v>
      </c>
      <c r="E1011" s="172">
        <v>35.992699999999999</v>
      </c>
      <c r="F1011" s="172">
        <v>12.984999999999999</v>
      </c>
      <c r="G1011" s="172">
        <v>-8.8523999999999994</v>
      </c>
      <c r="H1011" s="172">
        <v>-5.3836000000000004</v>
      </c>
      <c r="I1011" s="172">
        <v>-3.5590000000000002</v>
      </c>
      <c r="J1011" s="172">
        <v>11.061999999999999</v>
      </c>
      <c r="K1011" s="172">
        <v>16.7075</v>
      </c>
      <c r="L1011" s="172">
        <v>14.692</v>
      </c>
      <c r="M1011" s="172">
        <v>11.870100000000001</v>
      </c>
      <c r="N1011" s="172">
        <v>10.895799999999999</v>
      </c>
      <c r="O1011" s="172">
        <v>8.1350999999999996</v>
      </c>
      <c r="P1011" s="172">
        <v>8.3792000000000009</v>
      </c>
      <c r="Q1011" s="172">
        <v>7.7908999999999997</v>
      </c>
      <c r="R1011" s="172">
        <v>10.6546</v>
      </c>
    </row>
    <row r="1012" spans="1:18" x14ac:dyDescent="0.3">
      <c r="A1012" s="168" t="s">
        <v>1106</v>
      </c>
      <c r="B1012" s="168" t="s">
        <v>1129</v>
      </c>
      <c r="C1012" s="168">
        <v>121153</v>
      </c>
      <c r="D1012" s="171">
        <v>44041</v>
      </c>
      <c r="E1012" s="172">
        <v>18.483000000000001</v>
      </c>
      <c r="F1012" s="172">
        <v>19.165500000000002</v>
      </c>
      <c r="G1012" s="172">
        <v>-2.0926999999999998</v>
      </c>
      <c r="H1012" s="172">
        <v>0.19750000000000001</v>
      </c>
      <c r="I1012" s="172">
        <v>-0.21160000000000001</v>
      </c>
      <c r="J1012" s="172">
        <v>13.356400000000001</v>
      </c>
      <c r="K1012" s="172">
        <v>11.684699999999999</v>
      </c>
      <c r="L1012" s="172">
        <v>12.571899999999999</v>
      </c>
      <c r="M1012" s="172">
        <v>10.192600000000001</v>
      </c>
      <c r="N1012" s="172">
        <v>8.7213999999999992</v>
      </c>
      <c r="O1012" s="172">
        <v>8.9652999999999992</v>
      </c>
      <c r="P1012" s="172">
        <v>8.8484999999999996</v>
      </c>
      <c r="Q1012" s="172">
        <v>8.6450999999999993</v>
      </c>
      <c r="R1012" s="172">
        <v>9.3714999999999993</v>
      </c>
    </row>
    <row r="1013" spans="1:18" x14ac:dyDescent="0.3">
      <c r="A1013" s="168" t="s">
        <v>1106</v>
      </c>
      <c r="B1013" s="168" t="s">
        <v>1130</v>
      </c>
      <c r="C1013" s="168">
        <v>121158</v>
      </c>
      <c r="D1013" s="171">
        <v>44041</v>
      </c>
      <c r="E1013" s="172">
        <v>17.4053</v>
      </c>
      <c r="F1013" s="172">
        <v>18.4635</v>
      </c>
      <c r="G1013" s="172">
        <v>-2.6413000000000002</v>
      </c>
      <c r="H1013" s="172">
        <v>-0.32950000000000002</v>
      </c>
      <c r="I1013" s="172">
        <v>-0.71879999999999999</v>
      </c>
      <c r="J1013" s="172">
        <v>12.8423</v>
      </c>
      <c r="K1013" s="172">
        <v>11.170500000000001</v>
      </c>
      <c r="L1013" s="172">
        <v>12.039400000000001</v>
      </c>
      <c r="M1013" s="172">
        <v>9.6545000000000005</v>
      </c>
      <c r="N1013" s="172">
        <v>8.1777999999999995</v>
      </c>
      <c r="O1013" s="172">
        <v>8.4052000000000007</v>
      </c>
      <c r="P1013" s="172">
        <v>8.1374999999999993</v>
      </c>
      <c r="Q1013" s="172">
        <v>7.7676999999999996</v>
      </c>
      <c r="R1013" s="172">
        <v>8.8033999999999999</v>
      </c>
    </row>
    <row r="1014" spans="1:18" x14ac:dyDescent="0.3">
      <c r="A1014" s="168" t="s">
        <v>1106</v>
      </c>
      <c r="B1014" s="168" t="s">
        <v>1131</v>
      </c>
      <c r="C1014" s="168">
        <v>128009</v>
      </c>
      <c r="D1014" s="171">
        <v>44041</v>
      </c>
      <c r="E1014" s="172">
        <v>16.615300000000001</v>
      </c>
      <c r="F1014" s="172">
        <v>3.5152000000000001</v>
      </c>
      <c r="G1014" s="172">
        <v>-4.7858000000000001</v>
      </c>
      <c r="H1014" s="172">
        <v>0.62770000000000004</v>
      </c>
      <c r="I1014" s="172">
        <v>-4.2766999999999999</v>
      </c>
      <c r="J1014" s="172">
        <v>11.449400000000001</v>
      </c>
      <c r="K1014" s="172">
        <v>24.699200000000001</v>
      </c>
      <c r="L1014" s="172">
        <v>5.5662000000000003</v>
      </c>
      <c r="M1014" s="172">
        <v>7.1066000000000003</v>
      </c>
      <c r="N1014" s="172">
        <v>7.8468999999999998</v>
      </c>
      <c r="O1014" s="172">
        <v>6.0518000000000001</v>
      </c>
      <c r="P1014" s="172">
        <v>7.5180999999999996</v>
      </c>
      <c r="Q1014" s="172">
        <v>8.3084000000000007</v>
      </c>
      <c r="R1014" s="172">
        <v>6.7678000000000003</v>
      </c>
    </row>
    <row r="1015" spans="1:18" x14ac:dyDescent="0.3">
      <c r="A1015" s="168" t="s">
        <v>1106</v>
      </c>
      <c r="B1015" s="168" t="s">
        <v>1132</v>
      </c>
      <c r="C1015" s="168">
        <v>128006</v>
      </c>
      <c r="D1015" s="171">
        <v>44041</v>
      </c>
      <c r="E1015" s="172">
        <v>17.585000000000001</v>
      </c>
      <c r="F1015" s="172">
        <v>4.3593000000000002</v>
      </c>
      <c r="G1015" s="172">
        <v>-3.9001000000000001</v>
      </c>
      <c r="H1015" s="172">
        <v>1.4830000000000001</v>
      </c>
      <c r="I1015" s="172">
        <v>-3.3612000000000002</v>
      </c>
      <c r="J1015" s="172">
        <v>12.4343</v>
      </c>
      <c r="K1015" s="172">
        <v>25.767299999999999</v>
      </c>
      <c r="L1015" s="172">
        <v>6.5236999999999998</v>
      </c>
      <c r="M1015" s="172">
        <v>8.0328999999999997</v>
      </c>
      <c r="N1015" s="172">
        <v>8.7772000000000006</v>
      </c>
      <c r="O1015" s="172">
        <v>6.9123000000000001</v>
      </c>
      <c r="P1015" s="172">
        <v>8.5823</v>
      </c>
      <c r="Q1015" s="172">
        <v>9.2783999999999995</v>
      </c>
      <c r="R1015" s="172">
        <v>7.6471999999999998</v>
      </c>
    </row>
    <row r="1016" spans="1:18" x14ac:dyDescent="0.3">
      <c r="A1016" s="168" t="s">
        <v>1106</v>
      </c>
      <c r="B1016" s="168" t="s">
        <v>1133</v>
      </c>
      <c r="C1016" s="168">
        <v>133604</v>
      </c>
      <c r="D1016" s="171">
        <v>44041</v>
      </c>
      <c r="E1016" s="172">
        <v>15.6632</v>
      </c>
      <c r="F1016" s="172">
        <v>16.319400000000002</v>
      </c>
      <c r="G1016" s="172">
        <v>-1.6774</v>
      </c>
      <c r="H1016" s="172">
        <v>1.5650999999999999</v>
      </c>
      <c r="I1016" s="172">
        <v>-4.4698000000000002</v>
      </c>
      <c r="J1016" s="172">
        <v>18.580100000000002</v>
      </c>
      <c r="K1016" s="172">
        <v>16.764500000000002</v>
      </c>
      <c r="L1016" s="172">
        <v>7.4428999999999998</v>
      </c>
      <c r="M1016" s="172">
        <v>8.9297000000000004</v>
      </c>
      <c r="N1016" s="172">
        <v>8.5137</v>
      </c>
      <c r="O1016" s="172">
        <v>6.6409000000000002</v>
      </c>
      <c r="P1016" s="172">
        <v>8.3216000000000001</v>
      </c>
      <c r="Q1016" s="172">
        <v>8.5161999999999995</v>
      </c>
      <c r="R1016" s="172">
        <v>8.0585000000000004</v>
      </c>
    </row>
    <row r="1017" spans="1:18" x14ac:dyDescent="0.3">
      <c r="A1017" s="168" t="s">
        <v>1106</v>
      </c>
      <c r="B1017" s="168" t="s">
        <v>1134</v>
      </c>
      <c r="C1017" s="168">
        <v>133607</v>
      </c>
      <c r="D1017" s="171">
        <v>44041</v>
      </c>
      <c r="E1017" s="172">
        <v>14.932</v>
      </c>
      <c r="F1017" s="172">
        <v>15.4063</v>
      </c>
      <c r="G1017" s="172">
        <v>-2.5901999999999998</v>
      </c>
      <c r="H1017" s="172">
        <v>0.66359999999999997</v>
      </c>
      <c r="I1017" s="172">
        <v>-5.3840000000000003</v>
      </c>
      <c r="J1017" s="172">
        <v>17.6568</v>
      </c>
      <c r="K1017" s="172">
        <v>15.823</v>
      </c>
      <c r="L1017" s="172">
        <v>6.4847000000000001</v>
      </c>
      <c r="M1017" s="172">
        <v>7.9635999999999996</v>
      </c>
      <c r="N1017" s="172">
        <v>7.5438999999999998</v>
      </c>
      <c r="O1017" s="172">
        <v>5.7045000000000003</v>
      </c>
      <c r="P1017" s="172">
        <v>7.3762999999999996</v>
      </c>
      <c r="Q1017" s="172">
        <v>7.5754000000000001</v>
      </c>
      <c r="R1017" s="172">
        <v>7.1177000000000001</v>
      </c>
    </row>
    <row r="1018" spans="1:18" x14ac:dyDescent="0.3">
      <c r="A1018" s="168" t="s">
        <v>1106</v>
      </c>
      <c r="B1018" s="168" t="s">
        <v>1135</v>
      </c>
      <c r="C1018" s="168">
        <v>130037</v>
      </c>
      <c r="D1018" s="171">
        <v>44041</v>
      </c>
      <c r="E1018" s="172">
        <v>10.4778</v>
      </c>
      <c r="F1018" s="172">
        <v>8.7110000000000003</v>
      </c>
      <c r="G1018" s="172">
        <v>14.310600000000001</v>
      </c>
      <c r="H1018" s="172">
        <v>8.8232999999999997</v>
      </c>
      <c r="I1018" s="172">
        <v>9.3393999999999995</v>
      </c>
      <c r="J1018" s="172">
        <v>-11.2058</v>
      </c>
      <c r="K1018" s="172">
        <v>3.7751999999999999</v>
      </c>
      <c r="L1018" s="172">
        <v>-50.469299999999997</v>
      </c>
      <c r="M1018" s="172">
        <v>-33.998899999999999</v>
      </c>
      <c r="N1018" s="172">
        <v>-24.701799999999999</v>
      </c>
      <c r="O1018" s="172">
        <v>-8.2957999999999998</v>
      </c>
      <c r="P1018" s="172">
        <v>-1.3617999999999999</v>
      </c>
      <c r="Q1018" s="172">
        <v>0.76859999999999995</v>
      </c>
      <c r="R1018" s="172">
        <v>-13.767099999999999</v>
      </c>
    </row>
    <row r="1019" spans="1:18" x14ac:dyDescent="0.3">
      <c r="A1019" s="168" t="s">
        <v>1106</v>
      </c>
      <c r="B1019" s="168" t="s">
        <v>1136</v>
      </c>
      <c r="C1019" s="168">
        <v>130050</v>
      </c>
      <c r="D1019" s="171">
        <v>44041</v>
      </c>
      <c r="E1019" s="172">
        <v>11.0464</v>
      </c>
      <c r="F1019" s="172">
        <v>9.2542000000000009</v>
      </c>
      <c r="G1019" s="172">
        <v>14.8331</v>
      </c>
      <c r="H1019" s="172">
        <v>9.3630999999999993</v>
      </c>
      <c r="I1019" s="172">
        <v>9.8792000000000009</v>
      </c>
      <c r="J1019" s="172">
        <v>-10.666499999999999</v>
      </c>
      <c r="K1019" s="172">
        <v>4.3346</v>
      </c>
      <c r="L1019" s="172">
        <v>-50.000100000000003</v>
      </c>
      <c r="M1019" s="172">
        <v>-33.483499999999999</v>
      </c>
      <c r="N1019" s="172">
        <v>-24.1568</v>
      </c>
      <c r="O1019" s="172">
        <v>-7.4634</v>
      </c>
      <c r="P1019" s="172">
        <v>-0.48</v>
      </c>
      <c r="Q1019" s="172">
        <v>1.6459999999999999</v>
      </c>
      <c r="R1019" s="172">
        <v>-13.0489</v>
      </c>
    </row>
    <row r="1020" spans="1:18" x14ac:dyDescent="0.3">
      <c r="A1020" s="168" t="s">
        <v>1106</v>
      </c>
      <c r="B1020" s="168" t="s">
        <v>1137</v>
      </c>
      <c r="C1020" s="168">
        <v>148083</v>
      </c>
      <c r="D1020" s="171">
        <v>44041</v>
      </c>
      <c r="E1020" s="172">
        <v>5.4300000000000001E-2</v>
      </c>
      <c r="F1020" s="172">
        <v>0</v>
      </c>
      <c r="G1020" s="172">
        <v>0</v>
      </c>
      <c r="H1020" s="172">
        <v>9.6204999999999998</v>
      </c>
      <c r="I1020" s="172">
        <v>9.6381999999999994</v>
      </c>
      <c r="J1020" s="172">
        <v>9.0290999999999997</v>
      </c>
      <c r="K1020" s="172">
        <v>9.0643999999999991</v>
      </c>
      <c r="L1020" s="172"/>
      <c r="M1020" s="172"/>
      <c r="N1020" s="172"/>
      <c r="O1020" s="172"/>
      <c r="P1020" s="172"/>
      <c r="Q1020" s="172">
        <v>9.4556000000000004</v>
      </c>
      <c r="R1020" s="172"/>
    </row>
    <row r="1021" spans="1:18" x14ac:dyDescent="0.3">
      <c r="A1021" s="168" t="s">
        <v>1106</v>
      </c>
      <c r="B1021" s="168" t="s">
        <v>1138</v>
      </c>
      <c r="C1021" s="168">
        <v>148080</v>
      </c>
      <c r="D1021" s="171">
        <v>44041</v>
      </c>
      <c r="E1021" s="172">
        <v>5.7099999999999998E-2</v>
      </c>
      <c r="F1021" s="172">
        <v>0</v>
      </c>
      <c r="G1021" s="172">
        <v>0</v>
      </c>
      <c r="H1021" s="172">
        <v>9.1478999999999999</v>
      </c>
      <c r="I1021" s="172">
        <v>9.1638999999999999</v>
      </c>
      <c r="J1021" s="172">
        <v>8.5831999999999997</v>
      </c>
      <c r="K1021" s="172">
        <v>9.3445999999999998</v>
      </c>
      <c r="L1021" s="172"/>
      <c r="M1021" s="172"/>
      <c r="N1021" s="172"/>
      <c r="O1021" s="172"/>
      <c r="P1021" s="172"/>
      <c r="Q1021" s="172">
        <v>9.3984000000000005</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44041</v>
      </c>
      <c r="E1024" s="172">
        <v>39.761899999999997</v>
      </c>
      <c r="F1024" s="172">
        <v>24.8019</v>
      </c>
      <c r="G1024" s="172">
        <v>-1.2665999999999999</v>
      </c>
      <c r="H1024" s="172">
        <v>1.4823</v>
      </c>
      <c r="I1024" s="172">
        <v>1.3055000000000001</v>
      </c>
      <c r="J1024" s="172">
        <v>13.5672</v>
      </c>
      <c r="K1024" s="172">
        <v>20.468800000000002</v>
      </c>
      <c r="L1024" s="172">
        <v>14.1104</v>
      </c>
      <c r="M1024" s="172">
        <v>13.4375</v>
      </c>
      <c r="N1024" s="172">
        <v>12.552</v>
      </c>
      <c r="O1024" s="172">
        <v>9.5143000000000004</v>
      </c>
      <c r="P1024" s="172">
        <v>10.348599999999999</v>
      </c>
      <c r="Q1024" s="172">
        <v>10.3908</v>
      </c>
      <c r="R1024" s="172">
        <v>11.5608</v>
      </c>
    </row>
    <row r="1025" spans="1:18" x14ac:dyDescent="0.3">
      <c r="A1025" s="168" t="s">
        <v>1106</v>
      </c>
      <c r="B1025" s="168" t="s">
        <v>1142</v>
      </c>
      <c r="C1025" s="168">
        <v>102053</v>
      </c>
      <c r="D1025" s="171">
        <v>44041</v>
      </c>
      <c r="E1025" s="172">
        <v>37.758000000000003</v>
      </c>
      <c r="F1025" s="172">
        <v>24.473500000000001</v>
      </c>
      <c r="G1025" s="172">
        <v>-1.6236999999999999</v>
      </c>
      <c r="H1025" s="172">
        <v>1.105</v>
      </c>
      <c r="I1025" s="172">
        <v>0.9325</v>
      </c>
      <c r="J1025" s="172">
        <v>13.1851</v>
      </c>
      <c r="K1025" s="172">
        <v>20.029199999999999</v>
      </c>
      <c r="L1025" s="172">
        <v>13.666600000000001</v>
      </c>
      <c r="M1025" s="172">
        <v>12.990500000000001</v>
      </c>
      <c r="N1025" s="172">
        <v>12.1105</v>
      </c>
      <c r="O1025" s="172">
        <v>8.8246000000000002</v>
      </c>
      <c r="P1025" s="172">
        <v>9.4847999999999999</v>
      </c>
      <c r="Q1025" s="172">
        <v>8.2589000000000006</v>
      </c>
      <c r="R1025" s="172">
        <v>11.067299999999999</v>
      </c>
    </row>
    <row r="1026" spans="1:18" x14ac:dyDescent="0.3">
      <c r="A1026" s="168" t="s">
        <v>1106</v>
      </c>
      <c r="B1026" s="168" t="s">
        <v>1143</v>
      </c>
      <c r="C1026" s="168">
        <v>100603</v>
      </c>
      <c r="D1026" s="171">
        <v>44041</v>
      </c>
      <c r="E1026" s="172">
        <v>57.078899999999997</v>
      </c>
      <c r="F1026" s="172">
        <v>16.185700000000001</v>
      </c>
      <c r="G1026" s="172">
        <v>-2.7997999999999998</v>
      </c>
      <c r="H1026" s="172">
        <v>-2.4470999999999998</v>
      </c>
      <c r="I1026" s="172">
        <v>-1.8668</v>
      </c>
      <c r="J1026" s="172">
        <v>13.715999999999999</v>
      </c>
      <c r="K1026" s="172">
        <v>17.743200000000002</v>
      </c>
      <c r="L1026" s="172">
        <v>7.7717000000000001</v>
      </c>
      <c r="M1026" s="172">
        <v>7.5595999999999997</v>
      </c>
      <c r="N1026" s="172">
        <v>7.0899000000000001</v>
      </c>
      <c r="O1026" s="172">
        <v>6.1546000000000003</v>
      </c>
      <c r="P1026" s="172">
        <v>7.3329000000000004</v>
      </c>
      <c r="Q1026" s="172">
        <v>8.0020000000000007</v>
      </c>
      <c r="R1026" s="172">
        <v>7.6391999999999998</v>
      </c>
    </row>
    <row r="1027" spans="1:18" x14ac:dyDescent="0.3">
      <c r="A1027" s="168" t="s">
        <v>1106</v>
      </c>
      <c r="B1027" s="168" t="s">
        <v>1144</v>
      </c>
      <c r="C1027" s="168">
        <v>119675</v>
      </c>
      <c r="D1027" s="171">
        <v>44041</v>
      </c>
      <c r="E1027" s="172">
        <v>60.904400000000003</v>
      </c>
      <c r="F1027" s="172">
        <v>17.028099999999998</v>
      </c>
      <c r="G1027" s="172">
        <v>-1.9532</v>
      </c>
      <c r="H1027" s="172">
        <v>-1.5919000000000001</v>
      </c>
      <c r="I1027" s="172">
        <v>-1.0184</v>
      </c>
      <c r="J1027" s="172">
        <v>14.575699999999999</v>
      </c>
      <c r="K1027" s="172">
        <v>18.664000000000001</v>
      </c>
      <c r="L1027" s="172">
        <v>8.6991999999999994</v>
      </c>
      <c r="M1027" s="172">
        <v>8.5289999999999999</v>
      </c>
      <c r="N1027" s="172">
        <v>8.0267999999999997</v>
      </c>
      <c r="O1027" s="172">
        <v>7.1490999999999998</v>
      </c>
      <c r="P1027" s="172">
        <v>8.1562999999999999</v>
      </c>
      <c r="Q1027" s="172">
        <v>8.2792999999999992</v>
      </c>
      <c r="R1027" s="172">
        <v>8.5633999999999997</v>
      </c>
    </row>
    <row r="1028" spans="1:18" x14ac:dyDescent="0.3">
      <c r="A1028" s="168" t="s">
        <v>1106</v>
      </c>
      <c r="B1028" s="168" t="s">
        <v>1145</v>
      </c>
      <c r="C1028" s="168">
        <v>119127</v>
      </c>
      <c r="D1028" s="171">
        <v>44041</v>
      </c>
      <c r="E1028" s="172">
        <v>29.399899999999999</v>
      </c>
      <c r="F1028" s="172">
        <v>5.2149999999999999</v>
      </c>
      <c r="G1028" s="172">
        <v>-5.1609999999999996</v>
      </c>
      <c r="H1028" s="172">
        <v>-2.4287000000000001</v>
      </c>
      <c r="I1028" s="172">
        <v>-4.6562000000000001</v>
      </c>
      <c r="J1028" s="172">
        <v>16.1525</v>
      </c>
      <c r="K1028" s="172">
        <v>20.888400000000001</v>
      </c>
      <c r="L1028" s="172">
        <v>15.8002</v>
      </c>
      <c r="M1028" s="172">
        <v>13.5627</v>
      </c>
      <c r="N1028" s="172">
        <v>12.2287</v>
      </c>
      <c r="O1028" s="172">
        <v>2.0146000000000002</v>
      </c>
      <c r="P1028" s="172">
        <v>5.2987000000000002</v>
      </c>
      <c r="Q1028" s="172">
        <v>6.8032000000000004</v>
      </c>
      <c r="R1028" s="172">
        <v>1.4298999999999999</v>
      </c>
    </row>
    <row r="1029" spans="1:18" x14ac:dyDescent="0.3">
      <c r="A1029" s="168" t="s">
        <v>1106</v>
      </c>
      <c r="B1029" s="168" t="s">
        <v>1146</v>
      </c>
      <c r="C1029" s="168">
        <v>147385</v>
      </c>
      <c r="D1029" s="171">
        <v>44041</v>
      </c>
      <c r="E1029" s="172">
        <v>0.83730000000000004</v>
      </c>
      <c r="F1029" s="172">
        <v>0</v>
      </c>
      <c r="G1029" s="172">
        <v>0</v>
      </c>
      <c r="H1029" s="172">
        <v>0</v>
      </c>
      <c r="I1029" s="172">
        <v>0</v>
      </c>
      <c r="J1029" s="172">
        <v>0</v>
      </c>
      <c r="K1029" s="172">
        <v>-100.38249999999999</v>
      </c>
      <c r="L1029" s="172">
        <v>-50.191200000000002</v>
      </c>
      <c r="M1029" s="172">
        <v>-53.284700000000001</v>
      </c>
      <c r="N1029" s="172">
        <v>-40.686100000000003</v>
      </c>
      <c r="O1029" s="172"/>
      <c r="P1029" s="172"/>
      <c r="Q1029" s="172">
        <v>-36.871400000000001</v>
      </c>
      <c r="R1029" s="172"/>
    </row>
    <row r="1030" spans="1:18" x14ac:dyDescent="0.3">
      <c r="A1030" s="168" t="s">
        <v>1106</v>
      </c>
      <c r="B1030" s="168" t="s">
        <v>1147</v>
      </c>
      <c r="C1030" s="168">
        <v>101703</v>
      </c>
      <c r="D1030" s="171">
        <v>44041</v>
      </c>
      <c r="E1030" s="172">
        <v>27.284800000000001</v>
      </c>
      <c r="F1030" s="172">
        <v>4.1475</v>
      </c>
      <c r="G1030" s="172">
        <v>-6.2286000000000001</v>
      </c>
      <c r="H1030" s="172">
        <v>-3.4948999999999999</v>
      </c>
      <c r="I1030" s="172">
        <v>-5.7206000000000001</v>
      </c>
      <c r="J1030" s="172">
        <v>15.105499999999999</v>
      </c>
      <c r="K1030" s="172">
        <v>19.799399999999999</v>
      </c>
      <c r="L1030" s="172">
        <v>14.9581</v>
      </c>
      <c r="M1030" s="172">
        <v>12.610200000000001</v>
      </c>
      <c r="N1030" s="172">
        <v>11.187900000000001</v>
      </c>
      <c r="O1030" s="172">
        <v>1.1088</v>
      </c>
      <c r="P1030" s="172">
        <v>4.2464000000000004</v>
      </c>
      <c r="Q1030" s="172">
        <v>5.8399000000000001</v>
      </c>
      <c r="R1030" s="172">
        <v>0.52329999999999999</v>
      </c>
    </row>
    <row r="1031" spans="1:18" x14ac:dyDescent="0.3">
      <c r="A1031" s="168" t="s">
        <v>1106</v>
      </c>
      <c r="B1031" s="168" t="s">
        <v>1148</v>
      </c>
      <c r="C1031" s="168">
        <v>147384</v>
      </c>
      <c r="D1031" s="171">
        <v>44041</v>
      </c>
      <c r="E1031" s="172">
        <v>0.7853</v>
      </c>
      <c r="F1031" s="172">
        <v>0</v>
      </c>
      <c r="G1031" s="172">
        <v>0</v>
      </c>
      <c r="H1031" s="172">
        <v>0</v>
      </c>
      <c r="I1031" s="172">
        <v>0</v>
      </c>
      <c r="J1031" s="172">
        <v>0</v>
      </c>
      <c r="K1031" s="172">
        <v>-100.39919999999999</v>
      </c>
      <c r="L1031" s="172">
        <v>-50.199599999999997</v>
      </c>
      <c r="M1031" s="172">
        <v>-53.288699999999999</v>
      </c>
      <c r="N1031" s="172">
        <v>-40.692100000000003</v>
      </c>
      <c r="O1031" s="172"/>
      <c r="P1031" s="172"/>
      <c r="Q1031" s="172">
        <v>-36.873899999999999</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44041</v>
      </c>
      <c r="E1034" s="172">
        <v>0.1057</v>
      </c>
      <c r="F1034" s="172">
        <v>34.564399999999999</v>
      </c>
      <c r="G1034" s="172">
        <v>13.838900000000001</v>
      </c>
      <c r="H1034" s="172">
        <v>9.8849</v>
      </c>
      <c r="I1034" s="172">
        <v>9.9037000000000006</v>
      </c>
      <c r="J1034" s="172">
        <v>9.2787000000000006</v>
      </c>
      <c r="K1034" s="172">
        <v>8.9219000000000008</v>
      </c>
      <c r="L1034" s="172"/>
      <c r="M1034" s="172"/>
      <c r="N1034" s="172"/>
      <c r="O1034" s="172"/>
      <c r="P1034" s="172"/>
      <c r="Q1034" s="172">
        <v>9.0364000000000004</v>
      </c>
      <c r="R1034" s="172"/>
    </row>
    <row r="1035" spans="1:18" x14ac:dyDescent="0.3">
      <c r="A1035" s="168" t="s">
        <v>1106</v>
      </c>
      <c r="B1035" s="168" t="s">
        <v>1152</v>
      </c>
      <c r="C1035" s="168">
        <v>148138</v>
      </c>
      <c r="D1035" s="171">
        <v>44041</v>
      </c>
      <c r="E1035" s="172">
        <v>0.1019</v>
      </c>
      <c r="F1035" s="172">
        <v>0</v>
      </c>
      <c r="G1035" s="172">
        <v>7.1708999999999996</v>
      </c>
      <c r="H1035" s="172">
        <v>10.254200000000001</v>
      </c>
      <c r="I1035" s="172">
        <v>7.6982999999999997</v>
      </c>
      <c r="J1035" s="172">
        <v>8.4156999999999993</v>
      </c>
      <c r="K1035" s="172">
        <v>8.8506999999999998</v>
      </c>
      <c r="L1035" s="172"/>
      <c r="M1035" s="172"/>
      <c r="N1035" s="172"/>
      <c r="O1035" s="172"/>
      <c r="P1035" s="172"/>
      <c r="Q1035" s="172">
        <v>8.9114000000000004</v>
      </c>
      <c r="R1035" s="172"/>
    </row>
    <row r="1036" spans="1:18" x14ac:dyDescent="0.3">
      <c r="A1036" s="168" t="s">
        <v>1106</v>
      </c>
      <c r="B1036" s="168" t="s">
        <v>1153</v>
      </c>
      <c r="C1036" s="168">
        <v>134503</v>
      </c>
      <c r="D1036" s="171">
        <v>44041</v>
      </c>
      <c r="E1036" s="172">
        <v>14.2309</v>
      </c>
      <c r="F1036" s="172">
        <v>9.4923999999999999</v>
      </c>
      <c r="G1036" s="172">
        <v>-10.5519</v>
      </c>
      <c r="H1036" s="172">
        <v>-2.0876999999999999</v>
      </c>
      <c r="I1036" s="172">
        <v>-1.4831000000000001</v>
      </c>
      <c r="J1036" s="172">
        <v>-28.504100000000001</v>
      </c>
      <c r="K1036" s="172">
        <v>-0.53480000000000005</v>
      </c>
      <c r="L1036" s="172">
        <v>-4.0769000000000002</v>
      </c>
      <c r="M1036" s="172">
        <v>-2.1459000000000001</v>
      </c>
      <c r="N1036" s="172">
        <v>0.73199999999999998</v>
      </c>
      <c r="O1036" s="172">
        <v>4.2991000000000001</v>
      </c>
      <c r="P1036" s="172">
        <v>6.7309999999999999</v>
      </c>
      <c r="Q1036" s="172">
        <v>6.8380999999999998</v>
      </c>
      <c r="R1036" s="172">
        <v>3.6970999999999998</v>
      </c>
    </row>
    <row r="1037" spans="1:18" x14ac:dyDescent="0.3">
      <c r="A1037" s="168" t="s">
        <v>1106</v>
      </c>
      <c r="B1037" s="168" t="s">
        <v>1154</v>
      </c>
      <c r="C1037" s="168">
        <v>134499</v>
      </c>
      <c r="D1037" s="171">
        <v>44041</v>
      </c>
      <c r="E1037" s="172">
        <v>13.6968</v>
      </c>
      <c r="F1037" s="172">
        <v>8.7960999999999991</v>
      </c>
      <c r="G1037" s="172">
        <v>-11.1221</v>
      </c>
      <c r="H1037" s="172">
        <v>-2.6635</v>
      </c>
      <c r="I1037" s="172">
        <v>-2.0160999999999998</v>
      </c>
      <c r="J1037" s="172">
        <v>-29.021699999999999</v>
      </c>
      <c r="K1037" s="172">
        <v>-1.0630999999999999</v>
      </c>
      <c r="L1037" s="172">
        <v>-4.5883000000000003</v>
      </c>
      <c r="M1037" s="172">
        <v>-2.6461999999999999</v>
      </c>
      <c r="N1037" s="172">
        <v>6.6E-3</v>
      </c>
      <c r="O1037" s="172">
        <v>3.6011000000000002</v>
      </c>
      <c r="P1037" s="172">
        <v>5.9814999999999996</v>
      </c>
      <c r="Q1037" s="172">
        <v>6.0747</v>
      </c>
      <c r="R1037" s="172">
        <v>2.9746000000000001</v>
      </c>
    </row>
    <row r="1038" spans="1:18" x14ac:dyDescent="0.3">
      <c r="A1038" s="173" t="s">
        <v>27</v>
      </c>
      <c r="B1038" s="168"/>
      <c r="C1038" s="168"/>
      <c r="D1038" s="168"/>
      <c r="E1038" s="168"/>
      <c r="F1038" s="174">
        <v>12.028009523809521</v>
      </c>
      <c r="G1038" s="174">
        <v>-1.120616666666667</v>
      </c>
      <c r="H1038" s="174">
        <v>1.7731380952380948</v>
      </c>
      <c r="I1038" s="174">
        <v>-0.28848749999999967</v>
      </c>
      <c r="J1038" s="174">
        <v>11.204982500000002</v>
      </c>
      <c r="K1038" s="174">
        <v>9.9792324999999984</v>
      </c>
      <c r="L1038" s="174">
        <v>-0.95666944444444368</v>
      </c>
      <c r="M1038" s="174">
        <v>1.6094500000000007</v>
      </c>
      <c r="N1038" s="174">
        <v>2.6457911764705884</v>
      </c>
      <c r="O1038" s="174">
        <v>5.0715531249999994</v>
      </c>
      <c r="P1038" s="174">
        <v>6.9311124999999993</v>
      </c>
      <c r="Q1038" s="174">
        <v>3.1915500000000026</v>
      </c>
      <c r="R1038" s="174">
        <v>5.2818937500000001</v>
      </c>
    </row>
    <row r="1039" spans="1:18" x14ac:dyDescent="0.3">
      <c r="A1039" s="173" t="s">
        <v>409</v>
      </c>
      <c r="B1039" s="168"/>
      <c r="C1039" s="168"/>
      <c r="D1039" s="168"/>
      <c r="E1039" s="168"/>
      <c r="F1039" s="174">
        <v>12.777049999999999</v>
      </c>
      <c r="G1039" s="174">
        <v>-2.2563499999999999</v>
      </c>
      <c r="H1039" s="174">
        <v>0.25229999999999997</v>
      </c>
      <c r="I1039" s="174">
        <v>-0.1179</v>
      </c>
      <c r="J1039" s="174">
        <v>11.745699999999999</v>
      </c>
      <c r="K1039" s="174">
        <v>17.0624</v>
      </c>
      <c r="L1039" s="174">
        <v>8.7956499999999984</v>
      </c>
      <c r="M1039" s="174">
        <v>8.9994000000000014</v>
      </c>
      <c r="N1039" s="174">
        <v>8.3489000000000004</v>
      </c>
      <c r="O1039" s="174">
        <v>6.1032000000000002</v>
      </c>
      <c r="P1039" s="174">
        <v>7.4471999999999996</v>
      </c>
      <c r="Q1039" s="174">
        <v>7.7994500000000002</v>
      </c>
      <c r="R1039" s="174">
        <v>7.37845</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44041</v>
      </c>
      <c r="E1042" s="172">
        <v>95.531000000000006</v>
      </c>
      <c r="F1042" s="172">
        <v>6.0759999999999996</v>
      </c>
      <c r="G1042" s="172">
        <v>-9.0135000000000005</v>
      </c>
      <c r="H1042" s="172">
        <v>-1.0913999999999999</v>
      </c>
      <c r="I1042" s="172">
        <v>-5.1124999999999998</v>
      </c>
      <c r="J1042" s="172">
        <v>19.949000000000002</v>
      </c>
      <c r="K1042" s="172">
        <v>24.516400000000001</v>
      </c>
      <c r="L1042" s="172">
        <v>18.623699999999999</v>
      </c>
      <c r="M1042" s="172">
        <v>14.1881</v>
      </c>
      <c r="N1042" s="172">
        <v>11.2738</v>
      </c>
      <c r="O1042" s="172">
        <v>7.7384000000000004</v>
      </c>
      <c r="P1042" s="172">
        <v>8.6725999999999992</v>
      </c>
      <c r="Q1042" s="172">
        <v>9.5315999999999992</v>
      </c>
      <c r="R1042" s="172">
        <v>12.1656</v>
      </c>
    </row>
    <row r="1043" spans="1:18" x14ac:dyDescent="0.3">
      <c r="A1043" s="168" t="s">
        <v>1156</v>
      </c>
      <c r="B1043" s="168" t="s">
        <v>1158</v>
      </c>
      <c r="C1043" s="168">
        <v>119657</v>
      </c>
      <c r="D1043" s="171">
        <v>44041</v>
      </c>
      <c r="E1043" s="172">
        <v>100.8486</v>
      </c>
      <c r="F1043" s="172">
        <v>6.5521000000000003</v>
      </c>
      <c r="G1043" s="172">
        <v>-8.5459999999999994</v>
      </c>
      <c r="H1043" s="172">
        <v>-0.62039999999999995</v>
      </c>
      <c r="I1043" s="172">
        <v>-4.6425000000000001</v>
      </c>
      <c r="J1043" s="172">
        <v>20.4392</v>
      </c>
      <c r="K1043" s="172">
        <v>25.019400000000001</v>
      </c>
      <c r="L1043" s="172">
        <v>19.133700000000001</v>
      </c>
      <c r="M1043" s="172">
        <v>14.8224</v>
      </c>
      <c r="N1043" s="172">
        <v>11.9758</v>
      </c>
      <c r="O1043" s="172">
        <v>8.5079999999999991</v>
      </c>
      <c r="P1043" s="172">
        <v>9.5228000000000002</v>
      </c>
      <c r="Q1043" s="172">
        <v>9.1661999999999999</v>
      </c>
      <c r="R1043" s="172">
        <v>12.9696</v>
      </c>
    </row>
    <row r="1044" spans="1:18" x14ac:dyDescent="0.3">
      <c r="A1044" s="168" t="s">
        <v>1156</v>
      </c>
      <c r="B1044" s="168" t="s">
        <v>1159</v>
      </c>
      <c r="C1044" s="168">
        <v>118282</v>
      </c>
      <c r="D1044" s="171">
        <v>44041</v>
      </c>
      <c r="E1044" s="172">
        <v>47.394799999999996</v>
      </c>
      <c r="F1044" s="172">
        <v>23.658200000000001</v>
      </c>
      <c r="G1044" s="172">
        <v>-9.5216999999999992</v>
      </c>
      <c r="H1044" s="172">
        <v>-5.3414000000000001</v>
      </c>
      <c r="I1044" s="172">
        <v>-1.9294</v>
      </c>
      <c r="J1044" s="172">
        <v>15.9003</v>
      </c>
      <c r="K1044" s="172">
        <v>20.235099999999999</v>
      </c>
      <c r="L1044" s="172">
        <v>16.3384</v>
      </c>
      <c r="M1044" s="172">
        <v>13.140700000000001</v>
      </c>
      <c r="N1044" s="172">
        <v>11.492800000000001</v>
      </c>
      <c r="O1044" s="172">
        <v>8.6849000000000007</v>
      </c>
      <c r="P1044" s="172">
        <v>9.3867999999999991</v>
      </c>
      <c r="Q1044" s="172">
        <v>9.3071000000000002</v>
      </c>
      <c r="R1044" s="172">
        <v>12.243600000000001</v>
      </c>
    </row>
    <row r="1045" spans="1:18" x14ac:dyDescent="0.3">
      <c r="A1045" s="168" t="s">
        <v>1156</v>
      </c>
      <c r="B1045" s="168" t="s">
        <v>1160</v>
      </c>
      <c r="C1045" s="168">
        <v>101588</v>
      </c>
      <c r="D1045" s="171">
        <v>44041</v>
      </c>
      <c r="E1045" s="172">
        <v>44.683599999999998</v>
      </c>
      <c r="F1045" s="172">
        <v>22.559100000000001</v>
      </c>
      <c r="G1045" s="172">
        <v>-10.6526</v>
      </c>
      <c r="H1045" s="172">
        <v>-6.4684999999999997</v>
      </c>
      <c r="I1045" s="172">
        <v>-3.0596000000000001</v>
      </c>
      <c r="J1045" s="172">
        <v>14.7661</v>
      </c>
      <c r="K1045" s="172">
        <v>19.089400000000001</v>
      </c>
      <c r="L1045" s="172">
        <v>15.206</v>
      </c>
      <c r="M1045" s="172">
        <v>11.9831</v>
      </c>
      <c r="N1045" s="172">
        <v>10.3</v>
      </c>
      <c r="O1045" s="172">
        <v>7.6348000000000003</v>
      </c>
      <c r="P1045" s="172">
        <v>8.4225999999999992</v>
      </c>
      <c r="Q1045" s="172">
        <v>8.7376000000000005</v>
      </c>
      <c r="R1045" s="172">
        <v>11.1074</v>
      </c>
    </row>
    <row r="1046" spans="1:18" x14ac:dyDescent="0.3">
      <c r="A1046" s="168" t="s">
        <v>1156</v>
      </c>
      <c r="B1046" s="168" t="s">
        <v>1161</v>
      </c>
      <c r="C1046" s="168">
        <v>100124</v>
      </c>
      <c r="D1046" s="171">
        <v>44041</v>
      </c>
      <c r="E1046" s="172">
        <v>45.731699999999996</v>
      </c>
      <c r="F1046" s="172">
        <v>20.6035</v>
      </c>
      <c r="G1046" s="172">
        <v>-9.6287000000000003</v>
      </c>
      <c r="H1046" s="172">
        <v>-2.5869</v>
      </c>
      <c r="I1046" s="172">
        <v>-0.29070000000000001</v>
      </c>
      <c r="J1046" s="172">
        <v>15.0068</v>
      </c>
      <c r="K1046" s="172">
        <v>15.5947</v>
      </c>
      <c r="L1046" s="172">
        <v>12.2195</v>
      </c>
      <c r="M1046" s="172">
        <v>10.5495</v>
      </c>
      <c r="N1046" s="172">
        <v>9.1958000000000002</v>
      </c>
      <c r="O1046" s="172">
        <v>5.6924000000000001</v>
      </c>
      <c r="P1046" s="172">
        <v>7.3741000000000003</v>
      </c>
      <c r="Q1046" s="172">
        <v>7.9413999999999998</v>
      </c>
      <c r="R1046" s="172">
        <v>9.4337999999999997</v>
      </c>
    </row>
    <row r="1047" spans="1:18" x14ac:dyDescent="0.3">
      <c r="A1047" s="168" t="s">
        <v>1156</v>
      </c>
      <c r="B1047" s="168" t="s">
        <v>1162</v>
      </c>
      <c r="C1047" s="168">
        <v>119069</v>
      </c>
      <c r="D1047" s="171">
        <v>44041</v>
      </c>
      <c r="E1047" s="172">
        <v>48.2804</v>
      </c>
      <c r="F1047" s="172">
        <v>21.104600000000001</v>
      </c>
      <c r="G1047" s="172">
        <v>-9.1511999999999993</v>
      </c>
      <c r="H1047" s="172">
        <v>-2.1052</v>
      </c>
      <c r="I1047" s="172">
        <v>0.18360000000000001</v>
      </c>
      <c r="J1047" s="172">
        <v>15.516999999999999</v>
      </c>
      <c r="K1047" s="172">
        <v>16.102900000000002</v>
      </c>
      <c r="L1047" s="172">
        <v>12.737</v>
      </c>
      <c r="M1047" s="172">
        <v>11.084899999999999</v>
      </c>
      <c r="N1047" s="172">
        <v>9.7408999999999999</v>
      </c>
      <c r="O1047" s="172">
        <v>6.2201000000000004</v>
      </c>
      <c r="P1047" s="172">
        <v>8.0837000000000003</v>
      </c>
      <c r="Q1047" s="172">
        <v>8.2530000000000001</v>
      </c>
      <c r="R1047" s="172">
        <v>9.9659999999999993</v>
      </c>
    </row>
    <row r="1048" spans="1:18" x14ac:dyDescent="0.3">
      <c r="A1048" s="168" t="s">
        <v>1156</v>
      </c>
      <c r="B1048" s="168" t="s">
        <v>1163</v>
      </c>
      <c r="C1048" s="168">
        <v>101685</v>
      </c>
      <c r="D1048" s="171">
        <v>44041</v>
      </c>
      <c r="E1048" s="172">
        <v>34.132899999999999</v>
      </c>
      <c r="F1048" s="172">
        <v>26.6462</v>
      </c>
      <c r="G1048" s="172">
        <v>-8.3954000000000004</v>
      </c>
      <c r="H1048" s="172">
        <v>-4.6246999999999998</v>
      </c>
      <c r="I1048" s="172">
        <v>-4.9401999999999999</v>
      </c>
      <c r="J1048" s="172">
        <v>9.6864000000000008</v>
      </c>
      <c r="K1048" s="172">
        <v>12.6952</v>
      </c>
      <c r="L1048" s="172">
        <v>13.263</v>
      </c>
      <c r="M1048" s="172">
        <v>10.296099999999999</v>
      </c>
      <c r="N1048" s="172">
        <v>8.4811999999999994</v>
      </c>
      <c r="O1048" s="172">
        <v>6.7263999999999999</v>
      </c>
      <c r="P1048" s="172">
        <v>7.4157000000000002</v>
      </c>
      <c r="Q1048" s="172">
        <v>7.2046999999999999</v>
      </c>
      <c r="R1048" s="172">
        <v>11.0589</v>
      </c>
    </row>
    <row r="1049" spans="1:18" x14ac:dyDescent="0.3">
      <c r="A1049" s="168" t="s">
        <v>1156</v>
      </c>
      <c r="B1049" s="168" t="s">
        <v>1164</v>
      </c>
      <c r="C1049" s="168">
        <v>120059</v>
      </c>
      <c r="D1049" s="171">
        <v>44041</v>
      </c>
      <c r="E1049" s="172">
        <v>36.220199999999998</v>
      </c>
      <c r="F1049" s="172">
        <v>27.430700000000002</v>
      </c>
      <c r="G1049" s="172">
        <v>-7.5701999999999998</v>
      </c>
      <c r="H1049" s="172">
        <v>-3.7978000000000001</v>
      </c>
      <c r="I1049" s="172">
        <v>-4.1036000000000001</v>
      </c>
      <c r="J1049" s="172">
        <v>10.526999999999999</v>
      </c>
      <c r="K1049" s="172">
        <v>13.557</v>
      </c>
      <c r="L1049" s="172">
        <v>14.16</v>
      </c>
      <c r="M1049" s="172">
        <v>11.199199999999999</v>
      </c>
      <c r="N1049" s="172">
        <v>9.3893000000000004</v>
      </c>
      <c r="O1049" s="172">
        <v>7.5629</v>
      </c>
      <c r="P1049" s="172">
        <v>8.2439999999999998</v>
      </c>
      <c r="Q1049" s="172">
        <v>8.1433</v>
      </c>
      <c r="R1049" s="172">
        <v>11.9468</v>
      </c>
    </row>
    <row r="1050" spans="1:18" x14ac:dyDescent="0.3">
      <c r="A1050" s="168" t="s">
        <v>1156</v>
      </c>
      <c r="B1050" s="168" t="s">
        <v>1165</v>
      </c>
      <c r="C1050" s="168">
        <v>109740</v>
      </c>
      <c r="D1050" s="171">
        <v>44041</v>
      </c>
      <c r="E1050" s="172">
        <v>30.160900000000002</v>
      </c>
      <c r="F1050" s="172">
        <v>16.102399999999999</v>
      </c>
      <c r="G1050" s="172">
        <v>-7.0606</v>
      </c>
      <c r="H1050" s="172">
        <v>-0.50129999999999997</v>
      </c>
      <c r="I1050" s="172">
        <v>-2.1938</v>
      </c>
      <c r="J1050" s="172">
        <v>18.91</v>
      </c>
      <c r="K1050" s="172">
        <v>22.096399999999999</v>
      </c>
      <c r="L1050" s="172">
        <v>15.7524</v>
      </c>
      <c r="M1050" s="172">
        <v>13.4602</v>
      </c>
      <c r="N1050" s="172">
        <v>12.741400000000001</v>
      </c>
      <c r="O1050" s="172">
        <v>8.1435999999999993</v>
      </c>
      <c r="P1050" s="172">
        <v>8.8284000000000002</v>
      </c>
      <c r="Q1050" s="172">
        <v>9.6753999999999998</v>
      </c>
      <c r="R1050" s="172">
        <v>11.451700000000001</v>
      </c>
    </row>
    <row r="1051" spans="1:18" x14ac:dyDescent="0.3">
      <c r="A1051" s="168" t="s">
        <v>1156</v>
      </c>
      <c r="B1051" s="168" t="s">
        <v>1166</v>
      </c>
      <c r="C1051" s="168">
        <v>120619</v>
      </c>
      <c r="D1051" s="171">
        <v>44041</v>
      </c>
      <c r="E1051" s="172">
        <v>31.156400000000001</v>
      </c>
      <c r="F1051" s="172">
        <v>16.643000000000001</v>
      </c>
      <c r="G1051" s="172">
        <v>-6.4843999999999999</v>
      </c>
      <c r="H1051" s="172">
        <v>6.6900000000000001E-2</v>
      </c>
      <c r="I1051" s="172">
        <v>-1.6224000000000001</v>
      </c>
      <c r="J1051" s="172">
        <v>19.4847</v>
      </c>
      <c r="K1051" s="172">
        <v>22.626200000000001</v>
      </c>
      <c r="L1051" s="172">
        <v>16.292899999999999</v>
      </c>
      <c r="M1051" s="172">
        <v>14.0198</v>
      </c>
      <c r="N1051" s="172">
        <v>13.317600000000001</v>
      </c>
      <c r="O1051" s="172">
        <v>8.7507999999999999</v>
      </c>
      <c r="P1051" s="172">
        <v>9.3957999999999995</v>
      </c>
      <c r="Q1051" s="172">
        <v>9.3369</v>
      </c>
      <c r="R1051" s="172">
        <v>12.060700000000001</v>
      </c>
    </row>
    <row r="1052" spans="1:18" x14ac:dyDescent="0.3">
      <c r="A1052" s="168" t="s">
        <v>1156</v>
      </c>
      <c r="B1052" s="168" t="s">
        <v>1167</v>
      </c>
      <c r="C1052" s="168">
        <v>118394</v>
      </c>
      <c r="D1052" s="171">
        <v>44041</v>
      </c>
      <c r="E1052" s="172">
        <v>55.8553</v>
      </c>
      <c r="F1052" s="172">
        <v>32.244700000000002</v>
      </c>
      <c r="G1052" s="172">
        <v>-8.1332000000000004</v>
      </c>
      <c r="H1052" s="172">
        <v>-1.5585</v>
      </c>
      <c r="I1052" s="172">
        <v>-2.1267</v>
      </c>
      <c r="J1052" s="172">
        <v>14.303000000000001</v>
      </c>
      <c r="K1052" s="172">
        <v>17.3828</v>
      </c>
      <c r="L1052" s="172">
        <v>18.7011</v>
      </c>
      <c r="M1052" s="172">
        <v>14.398</v>
      </c>
      <c r="N1052" s="172">
        <v>12.098599999999999</v>
      </c>
      <c r="O1052" s="172">
        <v>8.8902999999999999</v>
      </c>
      <c r="P1052" s="172">
        <v>9.8531999999999993</v>
      </c>
      <c r="Q1052" s="172">
        <v>9.7493999999999996</v>
      </c>
      <c r="R1052" s="172">
        <v>13.4445</v>
      </c>
    </row>
    <row r="1053" spans="1:18" x14ac:dyDescent="0.3">
      <c r="A1053" s="168" t="s">
        <v>1156</v>
      </c>
      <c r="B1053" s="168" t="s">
        <v>1168</v>
      </c>
      <c r="C1053" s="168">
        <v>108765</v>
      </c>
      <c r="D1053" s="171">
        <v>44041</v>
      </c>
      <c r="E1053" s="172">
        <v>52.732500000000002</v>
      </c>
      <c r="F1053" s="172">
        <v>31.590399999999999</v>
      </c>
      <c r="G1053" s="172">
        <v>-8.7523999999999997</v>
      </c>
      <c r="H1053" s="172">
        <v>-2.1745000000000001</v>
      </c>
      <c r="I1053" s="172">
        <v>-2.7509999999999999</v>
      </c>
      <c r="J1053" s="172">
        <v>13.6724</v>
      </c>
      <c r="K1053" s="172">
        <v>16.732299999999999</v>
      </c>
      <c r="L1053" s="172">
        <v>18.021599999999999</v>
      </c>
      <c r="M1053" s="172">
        <v>13.714499999999999</v>
      </c>
      <c r="N1053" s="172">
        <v>11.411799999999999</v>
      </c>
      <c r="O1053" s="172">
        <v>8.1714000000000002</v>
      </c>
      <c r="P1053" s="172">
        <v>9.0490999999999993</v>
      </c>
      <c r="Q1053" s="172">
        <v>8.6439000000000004</v>
      </c>
      <c r="R1053" s="172">
        <v>12.7485</v>
      </c>
    </row>
    <row r="1054" spans="1:18" x14ac:dyDescent="0.3">
      <c r="A1054" s="168" t="s">
        <v>1156</v>
      </c>
      <c r="B1054" s="168" t="s">
        <v>1169</v>
      </c>
      <c r="C1054" s="168">
        <v>100223</v>
      </c>
      <c r="D1054" s="171">
        <v>44041</v>
      </c>
      <c r="E1054" s="172">
        <v>49.604100000000003</v>
      </c>
      <c r="F1054" s="172">
        <v>22.530200000000001</v>
      </c>
      <c r="G1054" s="172">
        <v>-11.6662</v>
      </c>
      <c r="H1054" s="172">
        <v>-5.5338000000000003</v>
      </c>
      <c r="I1054" s="172">
        <v>-0.37840000000000001</v>
      </c>
      <c r="J1054" s="172">
        <v>33.491900000000001</v>
      </c>
      <c r="K1054" s="172">
        <v>17.199400000000001</v>
      </c>
      <c r="L1054" s="172">
        <v>16.4968</v>
      </c>
      <c r="M1054" s="172">
        <v>11.9155</v>
      </c>
      <c r="N1054" s="172">
        <v>5.5095999999999998</v>
      </c>
      <c r="O1054" s="172">
        <v>1.9478</v>
      </c>
      <c r="P1054" s="172">
        <v>3.7791000000000001</v>
      </c>
      <c r="Q1054" s="172">
        <v>6.48</v>
      </c>
      <c r="R1054" s="172">
        <v>2.2200000000000002</v>
      </c>
    </row>
    <row r="1055" spans="1:18" x14ac:dyDescent="0.3">
      <c r="A1055" s="168" t="s">
        <v>1156</v>
      </c>
      <c r="B1055" s="168" t="s">
        <v>1170</v>
      </c>
      <c r="C1055" s="168">
        <v>120430</v>
      </c>
      <c r="D1055" s="171">
        <v>44041</v>
      </c>
      <c r="E1055" s="172">
        <v>53.497900000000001</v>
      </c>
      <c r="F1055" s="172">
        <v>23.485199999999999</v>
      </c>
      <c r="G1055" s="172">
        <v>-10.668699999999999</v>
      </c>
      <c r="H1055" s="172">
        <v>-4.5380000000000003</v>
      </c>
      <c r="I1055" s="172">
        <v>0.61909999999999998</v>
      </c>
      <c r="J1055" s="172">
        <v>34.520099999999999</v>
      </c>
      <c r="K1055" s="172">
        <v>18.243300000000001</v>
      </c>
      <c r="L1055" s="172">
        <v>17.5808</v>
      </c>
      <c r="M1055" s="172">
        <v>13.007199999999999</v>
      </c>
      <c r="N1055" s="172">
        <v>6.5677000000000003</v>
      </c>
      <c r="O1055" s="172">
        <v>2.972</v>
      </c>
      <c r="P1055" s="172">
        <v>4.8605999999999998</v>
      </c>
      <c r="Q1055" s="172">
        <v>6.0854999999999997</v>
      </c>
      <c r="R1055" s="172">
        <v>3.2481</v>
      </c>
    </row>
    <row r="1056" spans="1:18" x14ac:dyDescent="0.3">
      <c r="A1056" s="168" t="s">
        <v>1156</v>
      </c>
      <c r="B1056" s="168" t="s">
        <v>1171</v>
      </c>
      <c r="C1056" s="168">
        <v>119735</v>
      </c>
      <c r="D1056" s="171">
        <v>44041</v>
      </c>
      <c r="E1056" s="172">
        <v>63.3538</v>
      </c>
      <c r="F1056" s="172">
        <v>45.166800000000002</v>
      </c>
      <c r="G1056" s="172">
        <v>4.3005000000000004</v>
      </c>
      <c r="H1056" s="172">
        <v>5.3057999999999996</v>
      </c>
      <c r="I1056" s="172">
        <v>3.0406</v>
      </c>
      <c r="J1056" s="172">
        <v>16.5397</v>
      </c>
      <c r="K1056" s="172">
        <v>20.0776</v>
      </c>
      <c r="L1056" s="172">
        <v>18.3475</v>
      </c>
      <c r="M1056" s="172">
        <v>14.784700000000001</v>
      </c>
      <c r="N1056" s="172">
        <v>12.114100000000001</v>
      </c>
      <c r="O1056" s="172">
        <v>8.4002999999999997</v>
      </c>
      <c r="P1056" s="172">
        <v>9.2757000000000005</v>
      </c>
      <c r="Q1056" s="172">
        <v>8.8513000000000002</v>
      </c>
      <c r="R1056" s="172">
        <v>12.792</v>
      </c>
    </row>
    <row r="1057" spans="1:18" x14ac:dyDescent="0.3">
      <c r="A1057" s="168" t="s">
        <v>1156</v>
      </c>
      <c r="B1057" s="168" t="s">
        <v>1172</v>
      </c>
      <c r="C1057" s="168">
        <v>100299</v>
      </c>
      <c r="D1057" s="171">
        <v>44041</v>
      </c>
      <c r="E1057" s="172">
        <v>59.457000000000001</v>
      </c>
      <c r="F1057" s="172">
        <v>44.069000000000003</v>
      </c>
      <c r="G1057" s="172">
        <v>3.2305000000000001</v>
      </c>
      <c r="H1057" s="172">
        <v>4.2393000000000001</v>
      </c>
      <c r="I1057" s="172">
        <v>1.9791000000000001</v>
      </c>
      <c r="J1057" s="172">
        <v>15.4467</v>
      </c>
      <c r="K1057" s="172">
        <v>18.921700000000001</v>
      </c>
      <c r="L1057" s="172">
        <v>17.163799999999998</v>
      </c>
      <c r="M1057" s="172">
        <v>13.6007</v>
      </c>
      <c r="N1057" s="172">
        <v>10.928100000000001</v>
      </c>
      <c r="O1057" s="172">
        <v>7.3453999999999997</v>
      </c>
      <c r="P1057" s="172">
        <v>8.2769999999999992</v>
      </c>
      <c r="Q1057" s="172">
        <v>8.9979999999999993</v>
      </c>
      <c r="R1057" s="172">
        <v>11.6472</v>
      </c>
    </row>
    <row r="1058" spans="1:18" x14ac:dyDescent="0.3">
      <c r="A1058" s="168" t="s">
        <v>1156</v>
      </c>
      <c r="B1058" s="168" t="s">
        <v>1173</v>
      </c>
      <c r="C1058" s="168">
        <v>100315</v>
      </c>
      <c r="D1058" s="171">
        <v>44041</v>
      </c>
      <c r="E1058" s="172">
        <v>56.634999999999998</v>
      </c>
      <c r="F1058" s="172">
        <v>-11.2105</v>
      </c>
      <c r="G1058" s="172">
        <v>-7.6483999999999996</v>
      </c>
      <c r="H1058" s="172">
        <v>-1.3346</v>
      </c>
      <c r="I1058" s="172">
        <v>2.1608000000000001</v>
      </c>
      <c r="J1058" s="172">
        <v>15.470499999999999</v>
      </c>
      <c r="K1058" s="172">
        <v>16.6633</v>
      </c>
      <c r="L1058" s="172">
        <v>14.480499999999999</v>
      </c>
      <c r="M1058" s="172">
        <v>11.876799999999999</v>
      </c>
      <c r="N1058" s="172">
        <v>10.168100000000001</v>
      </c>
      <c r="O1058" s="172">
        <v>7.2161</v>
      </c>
      <c r="P1058" s="172">
        <v>7.7308000000000003</v>
      </c>
      <c r="Q1058" s="172">
        <v>8.4235000000000007</v>
      </c>
      <c r="R1058" s="172">
        <v>10.9238</v>
      </c>
    </row>
    <row r="1059" spans="1:18" x14ac:dyDescent="0.3">
      <c r="A1059" s="168" t="s">
        <v>1156</v>
      </c>
      <c r="B1059" s="168" t="s">
        <v>1174</v>
      </c>
      <c r="C1059" s="168">
        <v>120279</v>
      </c>
      <c r="D1059" s="171">
        <v>44041</v>
      </c>
      <c r="E1059" s="172">
        <v>59.047600000000003</v>
      </c>
      <c r="F1059" s="172">
        <v>-10.3201</v>
      </c>
      <c r="G1059" s="172">
        <v>-6.7563000000000004</v>
      </c>
      <c r="H1059" s="172">
        <v>-0.4415</v>
      </c>
      <c r="I1059" s="172">
        <v>3.0590000000000002</v>
      </c>
      <c r="J1059" s="172">
        <v>16.382200000000001</v>
      </c>
      <c r="K1059" s="172">
        <v>17.602499999999999</v>
      </c>
      <c r="L1059" s="172">
        <v>15.447800000000001</v>
      </c>
      <c r="M1059" s="172">
        <v>12.525</v>
      </c>
      <c r="N1059" s="172">
        <v>10.908899999999999</v>
      </c>
      <c r="O1059" s="172">
        <v>7.8703000000000003</v>
      </c>
      <c r="P1059" s="172">
        <v>8.3444000000000003</v>
      </c>
      <c r="Q1059" s="172">
        <v>8.3082999999999991</v>
      </c>
      <c r="R1059" s="172">
        <v>11.659000000000001</v>
      </c>
    </row>
    <row r="1060" spans="1:18" x14ac:dyDescent="0.3">
      <c r="A1060" s="168" t="s">
        <v>1156</v>
      </c>
      <c r="B1060" s="168" t="s">
        <v>1175</v>
      </c>
      <c r="C1060" s="168">
        <v>100387</v>
      </c>
      <c r="D1060" s="171">
        <v>44041</v>
      </c>
      <c r="E1060" s="172">
        <v>70.047499999999999</v>
      </c>
      <c r="F1060" s="172">
        <v>27.168199999999999</v>
      </c>
      <c r="G1060" s="172">
        <v>-6.0707000000000004</v>
      </c>
      <c r="H1060" s="172">
        <v>-2.262</v>
      </c>
      <c r="I1060" s="172">
        <v>-1.1756</v>
      </c>
      <c r="J1060" s="172">
        <v>11.378</v>
      </c>
      <c r="K1060" s="172">
        <v>13.512499999999999</v>
      </c>
      <c r="L1060" s="172">
        <v>16.428999999999998</v>
      </c>
      <c r="M1060" s="172">
        <v>12.6595</v>
      </c>
      <c r="N1060" s="172">
        <v>10.688700000000001</v>
      </c>
      <c r="O1060" s="172">
        <v>8.1875</v>
      </c>
      <c r="P1060" s="172">
        <v>8.9888999999999992</v>
      </c>
      <c r="Q1060" s="172">
        <v>9.0140999999999991</v>
      </c>
      <c r="R1060" s="172">
        <v>12.738899999999999</v>
      </c>
    </row>
    <row r="1061" spans="1:18" x14ac:dyDescent="0.3">
      <c r="A1061" s="168" t="s">
        <v>1156</v>
      </c>
      <c r="B1061" s="168" t="s">
        <v>1176</v>
      </c>
      <c r="C1061" s="168">
        <v>118687</v>
      </c>
      <c r="D1061" s="171">
        <v>44041</v>
      </c>
      <c r="E1061" s="172">
        <v>74.591200000000001</v>
      </c>
      <c r="F1061" s="172">
        <v>28.011399999999998</v>
      </c>
      <c r="G1061" s="172">
        <v>-5.2321</v>
      </c>
      <c r="H1061" s="172">
        <v>-1.4117</v>
      </c>
      <c r="I1061" s="172">
        <v>-0.34250000000000003</v>
      </c>
      <c r="J1061" s="172">
        <v>12.1646</v>
      </c>
      <c r="K1061" s="172">
        <v>14.2851</v>
      </c>
      <c r="L1061" s="172">
        <v>17.236000000000001</v>
      </c>
      <c r="M1061" s="172">
        <v>13.478199999999999</v>
      </c>
      <c r="N1061" s="172">
        <v>11.5167</v>
      </c>
      <c r="O1061" s="172">
        <v>9.0241000000000007</v>
      </c>
      <c r="P1061" s="172">
        <v>9.8751999999999995</v>
      </c>
      <c r="Q1061" s="172">
        <v>9.3529999999999998</v>
      </c>
      <c r="R1061" s="172">
        <v>13.583500000000001</v>
      </c>
    </row>
    <row r="1062" spans="1:18" x14ac:dyDescent="0.3">
      <c r="A1062" s="168" t="s">
        <v>1156</v>
      </c>
      <c r="B1062" s="168" t="s">
        <v>1177</v>
      </c>
      <c r="C1062" s="168">
        <v>119714</v>
      </c>
      <c r="D1062" s="171">
        <v>44041</v>
      </c>
      <c r="E1062" s="172">
        <v>55.3889</v>
      </c>
      <c r="F1062" s="172">
        <v>27.5</v>
      </c>
      <c r="G1062" s="172">
        <v>-2.714</v>
      </c>
      <c r="H1062" s="172">
        <v>0.78149999999999997</v>
      </c>
      <c r="I1062" s="172">
        <v>2.5867</v>
      </c>
      <c r="J1062" s="172">
        <v>16.644100000000002</v>
      </c>
      <c r="K1062" s="172">
        <v>20.5444</v>
      </c>
      <c r="L1062" s="172">
        <v>15.0967</v>
      </c>
      <c r="M1062" s="172">
        <v>15.1776</v>
      </c>
      <c r="N1062" s="172">
        <v>13.432499999999999</v>
      </c>
      <c r="O1062" s="172">
        <v>9.0833999999999993</v>
      </c>
      <c r="P1062" s="172">
        <v>10.0844</v>
      </c>
      <c r="Q1062" s="172">
        <v>9.2174999999999994</v>
      </c>
      <c r="R1062" s="172">
        <v>12.2172</v>
      </c>
    </row>
    <row r="1063" spans="1:18" x14ac:dyDescent="0.3">
      <c r="A1063" s="168" t="s">
        <v>1156</v>
      </c>
      <c r="B1063" s="168" t="s">
        <v>1178</v>
      </c>
      <c r="C1063" s="168">
        <v>100639</v>
      </c>
      <c r="D1063" s="171">
        <v>44041</v>
      </c>
      <c r="E1063" s="172">
        <v>53.0383</v>
      </c>
      <c r="F1063" s="172">
        <v>26.927800000000001</v>
      </c>
      <c r="G1063" s="172">
        <v>-3.3155000000000001</v>
      </c>
      <c r="H1063" s="172">
        <v>0.17699999999999999</v>
      </c>
      <c r="I1063" s="172">
        <v>1.9776</v>
      </c>
      <c r="J1063" s="172">
        <v>16.029800000000002</v>
      </c>
      <c r="K1063" s="172">
        <v>19.9055</v>
      </c>
      <c r="L1063" s="172">
        <v>14.4518</v>
      </c>
      <c r="M1063" s="172">
        <v>14.510300000000001</v>
      </c>
      <c r="N1063" s="172">
        <v>12.753500000000001</v>
      </c>
      <c r="O1063" s="172">
        <v>8.2672000000000008</v>
      </c>
      <c r="P1063" s="172">
        <v>9.3291000000000004</v>
      </c>
      <c r="Q1063" s="172">
        <v>7.9663000000000004</v>
      </c>
      <c r="R1063" s="172">
        <v>11.484</v>
      </c>
    </row>
    <row r="1064" spans="1:18" x14ac:dyDescent="0.3">
      <c r="A1064" s="168" t="s">
        <v>1156</v>
      </c>
      <c r="B1064" s="168" t="s">
        <v>1179</v>
      </c>
      <c r="C1064" s="168">
        <v>119876</v>
      </c>
      <c r="D1064" s="171">
        <v>44041</v>
      </c>
      <c r="E1064" s="172">
        <v>67.947299999999998</v>
      </c>
      <c r="F1064" s="172">
        <v>21.715</v>
      </c>
      <c r="G1064" s="172">
        <v>-7.8986999999999998</v>
      </c>
      <c r="H1064" s="172">
        <v>-2.6385000000000001</v>
      </c>
      <c r="I1064" s="172">
        <v>-2.8094999999999999</v>
      </c>
      <c r="J1064" s="172">
        <v>18.703099999999999</v>
      </c>
      <c r="K1064" s="172">
        <v>21.991</v>
      </c>
      <c r="L1064" s="172">
        <v>17.2681</v>
      </c>
      <c r="M1064" s="172">
        <v>14.753299999999999</v>
      </c>
      <c r="N1064" s="172">
        <v>12.465299999999999</v>
      </c>
      <c r="O1064" s="172">
        <v>7.9176000000000002</v>
      </c>
      <c r="P1064" s="172">
        <v>8.9779</v>
      </c>
      <c r="Q1064" s="172">
        <v>9.2050999999999998</v>
      </c>
      <c r="R1064" s="172">
        <v>11.275399999999999</v>
      </c>
    </row>
    <row r="1065" spans="1:18" x14ac:dyDescent="0.3">
      <c r="A1065" s="168" t="s">
        <v>1156</v>
      </c>
      <c r="B1065" s="168" t="s">
        <v>1180</v>
      </c>
      <c r="C1065" s="168">
        <v>100418</v>
      </c>
      <c r="D1065" s="171">
        <v>44041</v>
      </c>
      <c r="E1065" s="172">
        <v>63.742800000000003</v>
      </c>
      <c r="F1065" s="172">
        <v>20.740400000000001</v>
      </c>
      <c r="G1065" s="172">
        <v>-8.8076000000000008</v>
      </c>
      <c r="H1065" s="172">
        <v>-3.5396000000000001</v>
      </c>
      <c r="I1065" s="172">
        <v>-3.7166999999999999</v>
      </c>
      <c r="J1065" s="172">
        <v>17.801600000000001</v>
      </c>
      <c r="K1065" s="172">
        <v>21.2029</v>
      </c>
      <c r="L1065" s="172">
        <v>16.404199999999999</v>
      </c>
      <c r="M1065" s="172">
        <v>13.8225</v>
      </c>
      <c r="N1065" s="172">
        <v>11.500500000000001</v>
      </c>
      <c r="O1065" s="172">
        <v>6.7675999999999998</v>
      </c>
      <c r="P1065" s="172">
        <v>7.9131</v>
      </c>
      <c r="Q1065" s="172">
        <v>8.2858000000000001</v>
      </c>
      <c r="R1065" s="172">
        <v>10.2842</v>
      </c>
    </row>
    <row r="1066" spans="1:18" x14ac:dyDescent="0.3">
      <c r="A1066" s="168" t="s">
        <v>1156</v>
      </c>
      <c r="B1066" s="168" t="s">
        <v>1181</v>
      </c>
      <c r="C1066" s="168">
        <v>148086</v>
      </c>
      <c r="D1066" s="171">
        <v>44041</v>
      </c>
      <c r="E1066" s="172">
        <v>2.1194000000000002</v>
      </c>
      <c r="F1066" s="172">
        <v>8.6129999999999995</v>
      </c>
      <c r="G1066" s="172">
        <v>8.6211000000000002</v>
      </c>
      <c r="H1066" s="172">
        <v>8.3782999999999994</v>
      </c>
      <c r="I1066" s="172">
        <v>8.5155999999999992</v>
      </c>
      <c r="J1066" s="172">
        <v>8.6141000000000005</v>
      </c>
      <c r="K1066" s="172">
        <v>8.7406000000000006</v>
      </c>
      <c r="L1066" s="172"/>
      <c r="M1066" s="172"/>
      <c r="N1066" s="172"/>
      <c r="O1066" s="172"/>
      <c r="P1066" s="172"/>
      <c r="Q1066" s="172">
        <v>8.8524999999999991</v>
      </c>
      <c r="R1066" s="172"/>
    </row>
    <row r="1067" spans="1:18" x14ac:dyDescent="0.3">
      <c r="A1067" s="168" t="s">
        <v>1156</v>
      </c>
      <c r="B1067" s="168" t="s">
        <v>1182</v>
      </c>
      <c r="C1067" s="168">
        <v>148085</v>
      </c>
      <c r="D1067" s="171">
        <v>44041</v>
      </c>
      <c r="E1067" s="172">
        <v>1.9876</v>
      </c>
      <c r="F1067" s="172">
        <v>9.1842000000000006</v>
      </c>
      <c r="G1067" s="172">
        <v>8.8253000000000004</v>
      </c>
      <c r="H1067" s="172">
        <v>8.6715999999999998</v>
      </c>
      <c r="I1067" s="172">
        <v>8.6860999999999997</v>
      </c>
      <c r="J1067" s="172">
        <v>8.6305999999999994</v>
      </c>
      <c r="K1067" s="172">
        <v>8.7638999999999996</v>
      </c>
      <c r="L1067" s="172"/>
      <c r="M1067" s="172"/>
      <c r="N1067" s="172"/>
      <c r="O1067" s="172"/>
      <c r="P1067" s="172"/>
      <c r="Q1067" s="172">
        <v>8.8539999999999992</v>
      </c>
      <c r="R1067" s="172"/>
    </row>
    <row r="1068" spans="1:18" x14ac:dyDescent="0.3">
      <c r="A1068" s="168" t="s">
        <v>1156</v>
      </c>
      <c r="B1068" s="168" t="s">
        <v>1183</v>
      </c>
      <c r="C1068" s="168">
        <v>120689</v>
      </c>
      <c r="D1068" s="171">
        <v>44041</v>
      </c>
      <c r="E1068" s="172">
        <v>53.518500000000003</v>
      </c>
      <c r="F1068" s="172">
        <v>22.178699999999999</v>
      </c>
      <c r="G1068" s="172">
        <v>0.60019999999999996</v>
      </c>
      <c r="H1068" s="172">
        <v>5.7839999999999998</v>
      </c>
      <c r="I1068" s="172">
        <v>0.41410000000000002</v>
      </c>
      <c r="J1068" s="172">
        <v>14.369400000000001</v>
      </c>
      <c r="K1068" s="172">
        <v>20.240100000000002</v>
      </c>
      <c r="L1068" s="172">
        <v>9.4922000000000004</v>
      </c>
      <c r="M1068" s="172">
        <v>0.75949999999999995</v>
      </c>
      <c r="N1068" s="172">
        <v>-0.24940000000000001</v>
      </c>
      <c r="O1068" s="172">
        <v>-0.36840000000000001</v>
      </c>
      <c r="P1068" s="172">
        <v>4.3254999999999999</v>
      </c>
      <c r="Q1068" s="172">
        <v>6.1064999999999996</v>
      </c>
      <c r="R1068" s="172">
        <v>-1.0729</v>
      </c>
    </row>
    <row r="1069" spans="1:18" x14ac:dyDescent="0.3">
      <c r="A1069" s="168" t="s">
        <v>1156</v>
      </c>
      <c r="B1069" s="168" t="s">
        <v>1184</v>
      </c>
      <c r="C1069" s="168">
        <v>100741</v>
      </c>
      <c r="D1069" s="171">
        <v>44041</v>
      </c>
      <c r="E1069" s="172">
        <v>50.0503</v>
      </c>
      <c r="F1069" s="172">
        <v>21.6721</v>
      </c>
      <c r="G1069" s="172">
        <v>4.3799999999999999E-2</v>
      </c>
      <c r="H1069" s="172">
        <v>5.2351000000000001</v>
      </c>
      <c r="I1069" s="172">
        <v>-0.14580000000000001</v>
      </c>
      <c r="J1069" s="172">
        <v>13.7944</v>
      </c>
      <c r="K1069" s="172">
        <v>19.613199999999999</v>
      </c>
      <c r="L1069" s="172">
        <v>8.8560999999999996</v>
      </c>
      <c r="M1069" s="172">
        <v>0.14230000000000001</v>
      </c>
      <c r="N1069" s="172">
        <v>-1.2104999999999999</v>
      </c>
      <c r="O1069" s="172">
        <v>-1.1585000000000001</v>
      </c>
      <c r="P1069" s="172">
        <v>3.4861</v>
      </c>
      <c r="Q1069" s="172">
        <v>7.548</v>
      </c>
      <c r="R1069" s="172">
        <v>-1.8983000000000001</v>
      </c>
    </row>
    <row r="1070" spans="1:18" x14ac:dyDescent="0.3">
      <c r="A1070" s="173" t="s">
        <v>27</v>
      </c>
      <c r="B1070" s="168"/>
      <c r="C1070" s="168"/>
      <c r="D1070" s="168"/>
      <c r="E1070" s="168"/>
      <c r="F1070" s="174">
        <v>20.665796428571429</v>
      </c>
      <c r="G1070" s="174">
        <v>-5.2880964285714267</v>
      </c>
      <c r="H1070" s="174">
        <v>-0.49752857142857199</v>
      </c>
      <c r="I1070" s="174">
        <v>-0.28994999999999954</v>
      </c>
      <c r="J1070" s="174">
        <v>16.362239285714288</v>
      </c>
      <c r="K1070" s="174">
        <v>17.969814285714286</v>
      </c>
      <c r="L1070" s="174">
        <v>15.584638461538463</v>
      </c>
      <c r="M1070" s="174">
        <v>12.148830769230772</v>
      </c>
      <c r="N1070" s="174">
        <v>9.9428000000000019</v>
      </c>
      <c r="O1070" s="174">
        <v>6.7767846153846136</v>
      </c>
      <c r="P1070" s="174">
        <v>8.0575615384615382</v>
      </c>
      <c r="Q1070" s="174">
        <v>8.4728535714285709</v>
      </c>
      <c r="R1070" s="174">
        <v>10.065353846153844</v>
      </c>
    </row>
    <row r="1071" spans="1:18" x14ac:dyDescent="0.3">
      <c r="A1071" s="173" t="s">
        <v>409</v>
      </c>
      <c r="B1071" s="168"/>
      <c r="C1071" s="168"/>
      <c r="D1071" s="168"/>
      <c r="E1071" s="168"/>
      <c r="F1071" s="174">
        <v>22.35445</v>
      </c>
      <c r="G1071" s="174">
        <v>-7.6092999999999993</v>
      </c>
      <c r="H1071" s="174">
        <v>-1.3731499999999999</v>
      </c>
      <c r="I1071" s="174">
        <v>-0.36045000000000005</v>
      </c>
      <c r="J1071" s="174">
        <v>15.493749999999999</v>
      </c>
      <c r="K1071" s="174">
        <v>18.582500000000003</v>
      </c>
      <c r="L1071" s="174">
        <v>16.315649999999998</v>
      </c>
      <c r="M1071" s="174">
        <v>13.300450000000001</v>
      </c>
      <c r="N1071" s="174">
        <v>11.100950000000001</v>
      </c>
      <c r="O1071" s="174">
        <v>7.8043500000000003</v>
      </c>
      <c r="P1071" s="174">
        <v>8.5475999999999992</v>
      </c>
      <c r="Q1071" s="174">
        <v>8.7944500000000012</v>
      </c>
      <c r="R1071" s="174">
        <v>11.5656</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44041</v>
      </c>
      <c r="E1074" s="172">
        <v>244.11</v>
      </c>
      <c r="F1074" s="172">
        <v>0.18060000000000001</v>
      </c>
      <c r="G1074" s="172">
        <v>-0.2737</v>
      </c>
      <c r="H1074" s="172">
        <v>5.74E-2</v>
      </c>
      <c r="I1074" s="172">
        <v>3.3226</v>
      </c>
      <c r="J1074" s="172">
        <v>5.0115999999999996</v>
      </c>
      <c r="K1074" s="172">
        <v>15.8017</v>
      </c>
      <c r="L1074" s="172">
        <v>-16.460799999999999</v>
      </c>
      <c r="M1074" s="172">
        <v>-9.1006999999999998</v>
      </c>
      <c r="N1074" s="172">
        <v>-7.3761999999999999</v>
      </c>
      <c r="O1074" s="172">
        <v>-6.9535</v>
      </c>
      <c r="P1074" s="172">
        <v>1.5906</v>
      </c>
      <c r="Q1074" s="172">
        <v>19.6219</v>
      </c>
      <c r="R1074" s="172">
        <v>-10.6319</v>
      </c>
    </row>
    <row r="1075" spans="1:18" x14ac:dyDescent="0.3">
      <c r="A1075" s="168" t="s">
        <v>1186</v>
      </c>
      <c r="B1075" s="168" t="s">
        <v>1188</v>
      </c>
      <c r="C1075" s="168">
        <v>119620</v>
      </c>
      <c r="D1075" s="171">
        <v>44041</v>
      </c>
      <c r="E1075" s="172">
        <v>260.36</v>
      </c>
      <c r="F1075" s="172">
        <v>0.1847</v>
      </c>
      <c r="G1075" s="172">
        <v>-0.25669999999999998</v>
      </c>
      <c r="H1075" s="172">
        <v>8.0699999999999994E-2</v>
      </c>
      <c r="I1075" s="172">
        <v>3.3626</v>
      </c>
      <c r="J1075" s="172">
        <v>5.1109999999999998</v>
      </c>
      <c r="K1075" s="172">
        <v>16.107700000000001</v>
      </c>
      <c r="L1075" s="172">
        <v>-16.0427</v>
      </c>
      <c r="M1075" s="172">
        <v>-8.4593000000000007</v>
      </c>
      <c r="N1075" s="172">
        <v>-6.5269000000000004</v>
      </c>
      <c r="O1075" s="172">
        <v>-6.0972999999999997</v>
      </c>
      <c r="P1075" s="172">
        <v>2.5034999999999998</v>
      </c>
      <c r="Q1075" s="172">
        <v>10.7692</v>
      </c>
      <c r="R1075" s="172">
        <v>-9.8239000000000001</v>
      </c>
    </row>
    <row r="1076" spans="1:18" x14ac:dyDescent="0.3">
      <c r="A1076" s="168" t="s">
        <v>1186</v>
      </c>
      <c r="B1076" s="168" t="s">
        <v>1189</v>
      </c>
      <c r="C1076" s="168">
        <v>120505</v>
      </c>
      <c r="D1076" s="171">
        <v>44041</v>
      </c>
      <c r="E1076" s="172">
        <v>42.59</v>
      </c>
      <c r="F1076" s="172">
        <v>0.73319999999999996</v>
      </c>
      <c r="G1076" s="172">
        <v>-2.35E-2</v>
      </c>
      <c r="H1076" s="172">
        <v>0.25890000000000002</v>
      </c>
      <c r="I1076" s="172">
        <v>2.1833</v>
      </c>
      <c r="J1076" s="172">
        <v>3.4239999999999999</v>
      </c>
      <c r="K1076" s="172">
        <v>9.4577000000000009</v>
      </c>
      <c r="L1076" s="172">
        <v>-5.6909000000000001</v>
      </c>
      <c r="M1076" s="172">
        <v>-4.6899999999999997E-2</v>
      </c>
      <c r="N1076" s="172">
        <v>13.3919</v>
      </c>
      <c r="O1076" s="172">
        <v>9.8878000000000004</v>
      </c>
      <c r="P1076" s="172">
        <v>8.7324000000000002</v>
      </c>
      <c r="Q1076" s="172">
        <v>16.156500000000001</v>
      </c>
      <c r="R1076" s="172">
        <v>5.6627999999999998</v>
      </c>
    </row>
    <row r="1077" spans="1:18" x14ac:dyDescent="0.3">
      <c r="A1077" s="168" t="s">
        <v>1186</v>
      </c>
      <c r="B1077" s="168" t="s">
        <v>1190</v>
      </c>
      <c r="C1077" s="168">
        <v>114564</v>
      </c>
      <c r="D1077" s="171">
        <v>44041</v>
      </c>
      <c r="E1077" s="172">
        <v>38.86</v>
      </c>
      <c r="F1077" s="172">
        <v>0.7258</v>
      </c>
      <c r="G1077" s="172">
        <v>-5.1400000000000001E-2</v>
      </c>
      <c r="H1077" s="172">
        <v>0.2321</v>
      </c>
      <c r="I1077" s="172">
        <v>2.1288</v>
      </c>
      <c r="J1077" s="172">
        <v>3.2686999999999999</v>
      </c>
      <c r="K1077" s="172">
        <v>9.0654000000000003</v>
      </c>
      <c r="L1077" s="172">
        <v>-6.3388999999999998</v>
      </c>
      <c r="M1077" s="172">
        <v>-1.0691999999999999</v>
      </c>
      <c r="N1077" s="172">
        <v>11.827299999999999</v>
      </c>
      <c r="O1077" s="172">
        <v>8.5478000000000005</v>
      </c>
      <c r="P1077" s="172">
        <v>7.4268000000000001</v>
      </c>
      <c r="Q1077" s="172">
        <v>15.447800000000001</v>
      </c>
      <c r="R1077" s="172">
        <v>4.3137999999999996</v>
      </c>
    </row>
    <row r="1078" spans="1:18" x14ac:dyDescent="0.3">
      <c r="A1078" s="168" t="s">
        <v>1186</v>
      </c>
      <c r="B1078" s="168" t="s">
        <v>1191</v>
      </c>
      <c r="C1078" s="168">
        <v>113327</v>
      </c>
      <c r="D1078" s="171">
        <v>44041</v>
      </c>
      <c r="E1078" s="172">
        <v>8.8000000000000007</v>
      </c>
      <c r="F1078" s="172">
        <v>0.34210000000000002</v>
      </c>
      <c r="G1078" s="172">
        <v>-0.1135</v>
      </c>
      <c r="H1078" s="172">
        <v>0</v>
      </c>
      <c r="I1078" s="172">
        <v>2.9239999999999999</v>
      </c>
      <c r="J1078" s="172">
        <v>4.6372999999999998</v>
      </c>
      <c r="K1078" s="172">
        <v>14.2857</v>
      </c>
      <c r="L1078" s="172">
        <v>-6.383</v>
      </c>
      <c r="M1078" s="172">
        <v>1.0333000000000001</v>
      </c>
      <c r="N1078" s="172">
        <v>4.1420000000000003</v>
      </c>
      <c r="O1078" s="172">
        <v>-0.78159999999999996</v>
      </c>
      <c r="P1078" s="172">
        <v>1.0784</v>
      </c>
      <c r="Q1078" s="172">
        <v>-1.2927</v>
      </c>
      <c r="R1078" s="172">
        <v>-4.4382999999999999</v>
      </c>
    </row>
    <row r="1079" spans="1:18" x14ac:dyDescent="0.3">
      <c r="A1079" s="168" t="s">
        <v>1186</v>
      </c>
      <c r="B1079" s="168" t="s">
        <v>1192</v>
      </c>
      <c r="C1079" s="168">
        <v>119392</v>
      </c>
      <c r="D1079" s="171">
        <v>44041</v>
      </c>
      <c r="E1079" s="172">
        <v>9.3699999999999992</v>
      </c>
      <c r="F1079" s="172">
        <v>0.42870000000000003</v>
      </c>
      <c r="G1079" s="172">
        <v>0</v>
      </c>
      <c r="H1079" s="172">
        <v>0.10680000000000001</v>
      </c>
      <c r="I1079" s="172">
        <v>3.0802999999999998</v>
      </c>
      <c r="J1079" s="172">
        <v>4.8098000000000001</v>
      </c>
      <c r="K1079" s="172">
        <v>14.547700000000001</v>
      </c>
      <c r="L1079" s="172">
        <v>-6.0180999999999996</v>
      </c>
      <c r="M1079" s="172">
        <v>1.7372000000000001</v>
      </c>
      <c r="N1079" s="172">
        <v>5.0448000000000004</v>
      </c>
      <c r="O1079" s="172">
        <v>0.1424</v>
      </c>
      <c r="P1079" s="172">
        <v>1.9419</v>
      </c>
      <c r="Q1079" s="172">
        <v>3.1269999999999998</v>
      </c>
      <c r="R1079" s="172">
        <v>-3.524</v>
      </c>
    </row>
    <row r="1080" spans="1:18" x14ac:dyDescent="0.3">
      <c r="A1080" s="168" t="s">
        <v>1186</v>
      </c>
      <c r="B1080" s="168" t="s">
        <v>1193</v>
      </c>
      <c r="C1080" s="168">
        <v>113566</v>
      </c>
      <c r="D1080" s="171">
        <v>44041</v>
      </c>
      <c r="E1080" s="172">
        <v>31.591000000000001</v>
      </c>
      <c r="F1080" s="172">
        <v>0.53459999999999996</v>
      </c>
      <c r="G1080" s="172">
        <v>0.21890000000000001</v>
      </c>
      <c r="H1080" s="172">
        <v>0.99419999999999997</v>
      </c>
      <c r="I1080" s="172">
        <v>3.3264</v>
      </c>
      <c r="J1080" s="172">
        <v>4.7308000000000003</v>
      </c>
      <c r="K1080" s="172">
        <v>13.1767</v>
      </c>
      <c r="L1080" s="172">
        <v>-10.5831</v>
      </c>
      <c r="M1080" s="172">
        <v>-0.55089999999999995</v>
      </c>
      <c r="N1080" s="172">
        <v>5.0827</v>
      </c>
      <c r="O1080" s="172">
        <v>-1.4781</v>
      </c>
      <c r="P1080" s="172">
        <v>3.8565</v>
      </c>
      <c r="Q1080" s="172">
        <v>8.4056999999999995</v>
      </c>
      <c r="R1080" s="172">
        <v>-0.85429999999999995</v>
      </c>
    </row>
    <row r="1081" spans="1:18" x14ac:dyDescent="0.3">
      <c r="A1081" s="168" t="s">
        <v>1186</v>
      </c>
      <c r="B1081" s="168" t="s">
        <v>1194</v>
      </c>
      <c r="C1081" s="168">
        <v>120002</v>
      </c>
      <c r="D1081" s="171">
        <v>44041</v>
      </c>
      <c r="E1081" s="172">
        <v>34.898000000000003</v>
      </c>
      <c r="F1081" s="172">
        <v>0.53869999999999996</v>
      </c>
      <c r="G1081" s="172">
        <v>0.24129999999999999</v>
      </c>
      <c r="H1081" s="172">
        <v>1.0219</v>
      </c>
      <c r="I1081" s="172">
        <v>3.3862000000000001</v>
      </c>
      <c r="J1081" s="172">
        <v>4.8586</v>
      </c>
      <c r="K1081" s="172">
        <v>13.5707</v>
      </c>
      <c r="L1081" s="172">
        <v>-9.9732000000000003</v>
      </c>
      <c r="M1081" s="172">
        <v>0.48659999999999998</v>
      </c>
      <c r="N1081" s="172">
        <v>6.5652999999999997</v>
      </c>
      <c r="O1081" s="172">
        <v>4.9599999999999998E-2</v>
      </c>
      <c r="P1081" s="172">
        <v>5.4288999999999996</v>
      </c>
      <c r="Q1081" s="172">
        <v>14.554500000000001</v>
      </c>
      <c r="R1081" s="172">
        <v>0.59309999999999996</v>
      </c>
    </row>
    <row r="1082" spans="1:18" x14ac:dyDescent="0.3">
      <c r="A1082" s="168" t="s">
        <v>1186</v>
      </c>
      <c r="B1082" s="168" t="s">
        <v>1195</v>
      </c>
      <c r="C1082" s="168">
        <v>119071</v>
      </c>
      <c r="D1082" s="171">
        <v>44041</v>
      </c>
      <c r="E1082" s="172">
        <v>59.985999999999997</v>
      </c>
      <c r="F1082" s="172">
        <v>0.57850000000000001</v>
      </c>
      <c r="G1082" s="172">
        <v>0.31940000000000002</v>
      </c>
      <c r="H1082" s="172">
        <v>0.56669999999999998</v>
      </c>
      <c r="I1082" s="172">
        <v>4.1894</v>
      </c>
      <c r="J1082" s="172">
        <v>5.8738000000000001</v>
      </c>
      <c r="K1082" s="172">
        <v>14.059200000000001</v>
      </c>
      <c r="L1082" s="172">
        <v>-7.3074000000000003</v>
      </c>
      <c r="M1082" s="172">
        <v>2.3092999999999999</v>
      </c>
      <c r="N1082" s="172">
        <v>10.918799999999999</v>
      </c>
      <c r="O1082" s="172">
        <v>3.2452000000000001</v>
      </c>
      <c r="P1082" s="172">
        <v>9.1073000000000004</v>
      </c>
      <c r="Q1082" s="172">
        <v>15.459099999999999</v>
      </c>
      <c r="R1082" s="172">
        <v>2.0064000000000002</v>
      </c>
    </row>
    <row r="1083" spans="1:18" x14ac:dyDescent="0.3">
      <c r="A1083" s="168" t="s">
        <v>1186</v>
      </c>
      <c r="B1083" s="168" t="s">
        <v>1196</v>
      </c>
      <c r="C1083" s="168">
        <v>104481</v>
      </c>
      <c r="D1083" s="171">
        <v>44041</v>
      </c>
      <c r="E1083" s="172">
        <v>56.591000000000001</v>
      </c>
      <c r="F1083" s="172">
        <v>0.57579999999999998</v>
      </c>
      <c r="G1083" s="172">
        <v>0.30659999999999998</v>
      </c>
      <c r="H1083" s="172">
        <v>0.54900000000000004</v>
      </c>
      <c r="I1083" s="172">
        <v>4.1520000000000001</v>
      </c>
      <c r="J1083" s="172">
        <v>5.7914000000000003</v>
      </c>
      <c r="K1083" s="172">
        <v>13.7942</v>
      </c>
      <c r="L1083" s="172">
        <v>-7.7195</v>
      </c>
      <c r="M1083" s="172">
        <v>1.6453</v>
      </c>
      <c r="N1083" s="172">
        <v>9.9303000000000008</v>
      </c>
      <c r="O1083" s="172">
        <v>2.3403</v>
      </c>
      <c r="P1083" s="172">
        <v>8.1930999999999994</v>
      </c>
      <c r="Q1083" s="172">
        <v>13.471</v>
      </c>
      <c r="R1083" s="172">
        <v>1.0792999999999999</v>
      </c>
    </row>
    <row r="1084" spans="1:18" x14ac:dyDescent="0.3">
      <c r="A1084" s="168" t="s">
        <v>1186</v>
      </c>
      <c r="B1084" s="168" t="s">
        <v>1197</v>
      </c>
      <c r="C1084" s="168">
        <v>140228</v>
      </c>
      <c r="D1084" s="171">
        <v>44041</v>
      </c>
      <c r="E1084" s="172">
        <v>27.869</v>
      </c>
      <c r="F1084" s="172">
        <v>0.1797</v>
      </c>
      <c r="G1084" s="172">
        <v>0.1905</v>
      </c>
      <c r="H1084" s="172">
        <v>0.57020000000000004</v>
      </c>
      <c r="I1084" s="172">
        <v>4.3860999999999999</v>
      </c>
      <c r="J1084" s="172">
        <v>6.7328000000000001</v>
      </c>
      <c r="K1084" s="172">
        <v>13.523999999999999</v>
      </c>
      <c r="L1084" s="172">
        <v>-10.111599999999999</v>
      </c>
      <c r="M1084" s="172">
        <v>-2.0146000000000002</v>
      </c>
      <c r="N1084" s="172">
        <v>6.8391999999999999</v>
      </c>
      <c r="O1084" s="172">
        <v>1.6225000000000001</v>
      </c>
      <c r="P1084" s="172">
        <v>6.0842999999999998</v>
      </c>
      <c r="Q1084" s="172">
        <v>15.777100000000001</v>
      </c>
      <c r="R1084" s="172">
        <v>-2.7530000000000001</v>
      </c>
    </row>
    <row r="1085" spans="1:18" x14ac:dyDescent="0.3">
      <c r="A1085" s="168" t="s">
        <v>1186</v>
      </c>
      <c r="B1085" s="168" t="s">
        <v>1198</v>
      </c>
      <c r="C1085" s="168">
        <v>140225</v>
      </c>
      <c r="D1085" s="171">
        <v>44041</v>
      </c>
      <c r="E1085" s="172">
        <v>25.649000000000001</v>
      </c>
      <c r="F1085" s="172">
        <v>0.17580000000000001</v>
      </c>
      <c r="G1085" s="172">
        <v>0.16789999999999999</v>
      </c>
      <c r="H1085" s="172">
        <v>0.54090000000000005</v>
      </c>
      <c r="I1085" s="172">
        <v>4.3235999999999999</v>
      </c>
      <c r="J1085" s="172">
        <v>6.5910000000000002</v>
      </c>
      <c r="K1085" s="172">
        <v>13.055899999999999</v>
      </c>
      <c r="L1085" s="172">
        <v>-10.845000000000001</v>
      </c>
      <c r="M1085" s="172">
        <v>-3.2149999999999999</v>
      </c>
      <c r="N1085" s="172">
        <v>5.1101999999999999</v>
      </c>
      <c r="O1085" s="172">
        <v>0.215</v>
      </c>
      <c r="P1085" s="172">
        <v>4.9981999999999998</v>
      </c>
      <c r="Q1085" s="172">
        <v>7.7621000000000002</v>
      </c>
      <c r="R1085" s="172">
        <v>-4.2645999999999997</v>
      </c>
    </row>
    <row r="1086" spans="1:18" x14ac:dyDescent="0.3">
      <c r="A1086" s="168" t="s">
        <v>1186</v>
      </c>
      <c r="B1086" s="168" t="s">
        <v>1199</v>
      </c>
      <c r="C1086" s="168">
        <v>100473</v>
      </c>
      <c r="D1086" s="171">
        <v>44041</v>
      </c>
      <c r="E1086" s="172">
        <v>854.22889999999995</v>
      </c>
      <c r="F1086" s="172">
        <v>-8.5000000000000006E-2</v>
      </c>
      <c r="G1086" s="172">
        <v>-0.59989999999999999</v>
      </c>
      <c r="H1086" s="172">
        <v>-0.57079999999999997</v>
      </c>
      <c r="I1086" s="172">
        <v>2.1800000000000002</v>
      </c>
      <c r="J1086" s="172">
        <v>3.0459999999999998</v>
      </c>
      <c r="K1086" s="172">
        <v>12.404999999999999</v>
      </c>
      <c r="L1086" s="172">
        <v>-14.7921</v>
      </c>
      <c r="M1086" s="172">
        <v>-10.1134</v>
      </c>
      <c r="N1086" s="172">
        <v>-4.5022000000000002</v>
      </c>
      <c r="O1086" s="172">
        <v>-2.1831</v>
      </c>
      <c r="P1086" s="172">
        <v>4.6292</v>
      </c>
      <c r="Q1086" s="172">
        <v>18.142700000000001</v>
      </c>
      <c r="R1086" s="172">
        <v>-5.9317000000000002</v>
      </c>
    </row>
    <row r="1087" spans="1:18" x14ac:dyDescent="0.3">
      <c r="A1087" s="168" t="s">
        <v>1186</v>
      </c>
      <c r="B1087" s="168" t="s">
        <v>1200</v>
      </c>
      <c r="C1087" s="168">
        <v>118533</v>
      </c>
      <c r="D1087" s="171">
        <v>44041</v>
      </c>
      <c r="E1087" s="172">
        <v>922.07280000000003</v>
      </c>
      <c r="F1087" s="172">
        <v>-8.2900000000000001E-2</v>
      </c>
      <c r="G1087" s="172">
        <v>-0.58909999999999996</v>
      </c>
      <c r="H1087" s="172">
        <v>-0.55610000000000004</v>
      </c>
      <c r="I1087" s="172">
        <v>2.2105999999999999</v>
      </c>
      <c r="J1087" s="172">
        <v>3.1147</v>
      </c>
      <c r="K1087" s="172">
        <v>12.635999999999999</v>
      </c>
      <c r="L1087" s="172">
        <v>-14.4377</v>
      </c>
      <c r="M1087" s="172">
        <v>-9.5429999999999993</v>
      </c>
      <c r="N1087" s="172">
        <v>-3.6892</v>
      </c>
      <c r="O1087" s="172">
        <v>-1.2454000000000001</v>
      </c>
      <c r="P1087" s="172">
        <v>5.6688999999999998</v>
      </c>
      <c r="Q1087" s="172">
        <v>14.376899999999999</v>
      </c>
      <c r="R1087" s="172">
        <v>-5.0739999999999998</v>
      </c>
    </row>
    <row r="1088" spans="1:18" x14ac:dyDescent="0.3">
      <c r="A1088" s="168" t="s">
        <v>1186</v>
      </c>
      <c r="B1088" s="168" t="s">
        <v>1201</v>
      </c>
      <c r="C1088" s="168">
        <v>105758</v>
      </c>
      <c r="D1088" s="171">
        <v>44041</v>
      </c>
      <c r="E1088" s="172">
        <v>49.185000000000002</v>
      </c>
      <c r="F1088" s="172">
        <v>0.53759999999999997</v>
      </c>
      <c r="G1088" s="172">
        <v>-1.2200000000000001E-2</v>
      </c>
      <c r="H1088" s="172">
        <v>0.24049999999999999</v>
      </c>
      <c r="I1088" s="172">
        <v>2.1261999999999999</v>
      </c>
      <c r="J1088" s="172">
        <v>2.8544999999999998</v>
      </c>
      <c r="K1088" s="172">
        <v>13.397399999999999</v>
      </c>
      <c r="L1088" s="172">
        <v>-12.9946</v>
      </c>
      <c r="M1088" s="172">
        <v>-5.92</v>
      </c>
      <c r="N1088" s="172">
        <v>-1.5828</v>
      </c>
      <c r="O1088" s="172">
        <v>-3.0065</v>
      </c>
      <c r="P1088" s="172">
        <v>5.1276000000000002</v>
      </c>
      <c r="Q1088" s="172">
        <v>12.926299999999999</v>
      </c>
      <c r="R1088" s="172">
        <v>-7.0805999999999996</v>
      </c>
    </row>
    <row r="1089" spans="1:18" x14ac:dyDescent="0.3">
      <c r="A1089" s="168" t="s">
        <v>1186</v>
      </c>
      <c r="B1089" s="168" t="s">
        <v>1202</v>
      </c>
      <c r="C1089" s="168">
        <v>118989</v>
      </c>
      <c r="D1089" s="171">
        <v>44041</v>
      </c>
      <c r="E1089" s="172">
        <v>52.38</v>
      </c>
      <c r="F1089" s="172">
        <v>0.5413</v>
      </c>
      <c r="G1089" s="172">
        <v>-1.9E-3</v>
      </c>
      <c r="H1089" s="172">
        <v>0.25650000000000001</v>
      </c>
      <c r="I1089" s="172">
        <v>2.157</v>
      </c>
      <c r="J1089" s="172">
        <v>2.9218000000000002</v>
      </c>
      <c r="K1089" s="172">
        <v>13.6004</v>
      </c>
      <c r="L1089" s="172">
        <v>-12.6782</v>
      </c>
      <c r="M1089" s="172">
        <v>-5.4409999999999998</v>
      </c>
      <c r="N1089" s="172">
        <v>-0.91930000000000001</v>
      </c>
      <c r="O1089" s="172">
        <v>-2.1379000000000001</v>
      </c>
      <c r="P1089" s="172">
        <v>6.0915999999999997</v>
      </c>
      <c r="Q1089" s="172">
        <v>14.601800000000001</v>
      </c>
      <c r="R1089" s="172">
        <v>-6.3418999999999999</v>
      </c>
    </row>
    <row r="1090" spans="1:18" x14ac:dyDescent="0.3">
      <c r="A1090" s="168" t="s">
        <v>1186</v>
      </c>
      <c r="B1090" s="168" t="s">
        <v>1203</v>
      </c>
      <c r="C1090" s="168">
        <v>102528</v>
      </c>
      <c r="D1090" s="171">
        <v>44041</v>
      </c>
      <c r="E1090" s="172">
        <v>85.16</v>
      </c>
      <c r="F1090" s="172">
        <v>0.37719999999999998</v>
      </c>
      <c r="G1090" s="172">
        <v>0.1293</v>
      </c>
      <c r="H1090" s="172">
        <v>1.1641999999999999</v>
      </c>
      <c r="I1090" s="172">
        <v>4.8380999999999998</v>
      </c>
      <c r="J1090" s="172">
        <v>8.5116999999999994</v>
      </c>
      <c r="K1090" s="172">
        <v>20.623200000000001</v>
      </c>
      <c r="L1090" s="172">
        <v>-14.213800000000001</v>
      </c>
      <c r="M1090" s="172">
        <v>-8.3907000000000007</v>
      </c>
      <c r="N1090" s="172">
        <v>-4.6574</v>
      </c>
      <c r="O1090" s="172">
        <v>-2.6362999999999999</v>
      </c>
      <c r="P1090" s="172">
        <v>3.0331000000000001</v>
      </c>
      <c r="Q1090" s="172">
        <v>14.5563</v>
      </c>
      <c r="R1090" s="172">
        <v>-6.2958999999999996</v>
      </c>
    </row>
    <row r="1091" spans="1:18" x14ac:dyDescent="0.3">
      <c r="A1091" s="168" t="s">
        <v>1186</v>
      </c>
      <c r="B1091" s="168" t="s">
        <v>1204</v>
      </c>
      <c r="C1091" s="168">
        <v>120381</v>
      </c>
      <c r="D1091" s="171">
        <v>44041</v>
      </c>
      <c r="E1091" s="172">
        <v>91.31</v>
      </c>
      <c r="F1091" s="172">
        <v>0.38479999999999998</v>
      </c>
      <c r="G1091" s="172">
        <v>0.1426</v>
      </c>
      <c r="H1091" s="172">
        <v>1.1857</v>
      </c>
      <c r="I1091" s="172">
        <v>4.8817000000000004</v>
      </c>
      <c r="J1091" s="172">
        <v>8.6119000000000003</v>
      </c>
      <c r="K1091" s="172">
        <v>20.924399999999999</v>
      </c>
      <c r="L1091" s="172">
        <v>-13.809699999999999</v>
      </c>
      <c r="M1091" s="172">
        <v>-7.7489999999999997</v>
      </c>
      <c r="N1091" s="172">
        <v>-3.7625999999999999</v>
      </c>
      <c r="O1091" s="172">
        <v>-1.6084000000000001</v>
      </c>
      <c r="P1091" s="172">
        <v>4.0788000000000002</v>
      </c>
      <c r="Q1091" s="172">
        <v>13.8756</v>
      </c>
      <c r="R1091" s="172">
        <v>-5.3730000000000002</v>
      </c>
    </row>
    <row r="1092" spans="1:18" x14ac:dyDescent="0.3">
      <c r="A1092" s="168" t="s">
        <v>1186</v>
      </c>
      <c r="B1092" s="168" t="s">
        <v>1205</v>
      </c>
      <c r="C1092" s="168">
        <v>140460</v>
      </c>
      <c r="D1092" s="171">
        <v>44041</v>
      </c>
      <c r="E1092" s="172">
        <v>10.06</v>
      </c>
      <c r="F1092" s="172">
        <v>0.4995</v>
      </c>
      <c r="G1092" s="172">
        <v>0.19919999999999999</v>
      </c>
      <c r="H1092" s="172">
        <v>-0.29730000000000001</v>
      </c>
      <c r="I1092" s="172">
        <v>3.2854000000000001</v>
      </c>
      <c r="J1092" s="172">
        <v>5.2301000000000002</v>
      </c>
      <c r="K1092" s="172">
        <v>18.075099999999999</v>
      </c>
      <c r="L1092" s="172">
        <v>-9.3694000000000006</v>
      </c>
      <c r="M1092" s="172">
        <v>-2.5194000000000001</v>
      </c>
      <c r="N1092" s="172">
        <v>3.6044999999999998</v>
      </c>
      <c r="O1092" s="172">
        <v>-4.1870000000000003</v>
      </c>
      <c r="P1092" s="172"/>
      <c r="Q1092" s="172">
        <v>0.1706</v>
      </c>
      <c r="R1092" s="172">
        <v>-7.5194999999999999</v>
      </c>
    </row>
    <row r="1093" spans="1:18" x14ac:dyDescent="0.3">
      <c r="A1093" s="168" t="s">
        <v>1186</v>
      </c>
      <c r="B1093" s="168" t="s">
        <v>1206</v>
      </c>
      <c r="C1093" s="168">
        <v>140461</v>
      </c>
      <c r="D1093" s="171">
        <v>44041</v>
      </c>
      <c r="E1093" s="172">
        <v>10.75</v>
      </c>
      <c r="F1093" s="172">
        <v>0.46729999999999999</v>
      </c>
      <c r="G1093" s="172">
        <v>0.27989999999999998</v>
      </c>
      <c r="H1093" s="172">
        <v>-0.27829999999999999</v>
      </c>
      <c r="I1093" s="172">
        <v>3.3654000000000002</v>
      </c>
      <c r="J1093" s="172">
        <v>5.2888999999999999</v>
      </c>
      <c r="K1093" s="172">
        <v>18.261800000000001</v>
      </c>
      <c r="L1093" s="172">
        <v>-9.0525000000000002</v>
      </c>
      <c r="M1093" s="172">
        <v>-1.9160999999999999</v>
      </c>
      <c r="N1093" s="172">
        <v>4.4703999999999997</v>
      </c>
      <c r="O1093" s="172">
        <v>-2.4441999999999999</v>
      </c>
      <c r="P1093" s="172"/>
      <c r="Q1093" s="172">
        <v>2.0819999999999999</v>
      </c>
      <c r="R1093" s="172">
        <v>-6.2972999999999999</v>
      </c>
    </row>
    <row r="1094" spans="1:18" x14ac:dyDescent="0.3">
      <c r="A1094" s="168" t="s">
        <v>1186</v>
      </c>
      <c r="B1094" s="168" t="s">
        <v>1207</v>
      </c>
      <c r="C1094" s="168">
        <v>105503</v>
      </c>
      <c r="D1094" s="171">
        <v>44041</v>
      </c>
      <c r="E1094" s="172">
        <v>49.02</v>
      </c>
      <c r="F1094" s="172">
        <v>0.34799999999999998</v>
      </c>
      <c r="G1094" s="172">
        <v>-1.0097</v>
      </c>
      <c r="H1094" s="172">
        <v>-0.16289999999999999</v>
      </c>
      <c r="I1094" s="172">
        <v>3.2435</v>
      </c>
      <c r="J1094" s="172">
        <v>4.9904000000000002</v>
      </c>
      <c r="K1094" s="172">
        <v>13.1579</v>
      </c>
      <c r="L1094" s="172">
        <v>-8.3053000000000008</v>
      </c>
      <c r="M1094" s="172">
        <v>1.5327</v>
      </c>
      <c r="N1094" s="172">
        <v>10.305999999999999</v>
      </c>
      <c r="O1094" s="172">
        <v>3.6600999999999999</v>
      </c>
      <c r="P1094" s="172">
        <v>6.6832000000000003</v>
      </c>
      <c r="Q1094" s="172">
        <v>12.708299999999999</v>
      </c>
      <c r="R1094" s="172">
        <v>0.32669999999999999</v>
      </c>
    </row>
    <row r="1095" spans="1:18" x14ac:dyDescent="0.3">
      <c r="A1095" s="168" t="s">
        <v>1186</v>
      </c>
      <c r="B1095" s="168" t="s">
        <v>1208</v>
      </c>
      <c r="C1095" s="168">
        <v>120403</v>
      </c>
      <c r="D1095" s="171">
        <v>44041</v>
      </c>
      <c r="E1095" s="172">
        <v>55.07</v>
      </c>
      <c r="F1095" s="172">
        <v>0.34620000000000001</v>
      </c>
      <c r="G1095" s="172">
        <v>-0.9889</v>
      </c>
      <c r="H1095" s="172">
        <v>-0.14510000000000001</v>
      </c>
      <c r="I1095" s="172">
        <v>3.3014000000000001</v>
      </c>
      <c r="J1095" s="172">
        <v>5.1154999999999999</v>
      </c>
      <c r="K1095" s="172">
        <v>13.5464</v>
      </c>
      <c r="L1095" s="172">
        <v>-7.7091000000000003</v>
      </c>
      <c r="M1095" s="172">
        <v>2.5129999999999999</v>
      </c>
      <c r="N1095" s="172">
        <v>11.817299999999999</v>
      </c>
      <c r="O1095" s="172">
        <v>5.3243</v>
      </c>
      <c r="P1095" s="172">
        <v>8.4809000000000001</v>
      </c>
      <c r="Q1095" s="172">
        <v>16.2012</v>
      </c>
      <c r="R1095" s="172">
        <v>1.8495999999999999</v>
      </c>
    </row>
    <row r="1096" spans="1:18" x14ac:dyDescent="0.3">
      <c r="A1096" s="168" t="s">
        <v>1186</v>
      </c>
      <c r="B1096" s="168" t="s">
        <v>1209</v>
      </c>
      <c r="C1096" s="168">
        <v>104908</v>
      </c>
      <c r="D1096" s="171">
        <v>44041</v>
      </c>
      <c r="E1096" s="172">
        <v>37.359000000000002</v>
      </c>
      <c r="F1096" s="172">
        <v>0.16350000000000001</v>
      </c>
      <c r="G1096" s="172">
        <v>0.15820000000000001</v>
      </c>
      <c r="H1096" s="172">
        <v>0.4733</v>
      </c>
      <c r="I1096" s="172">
        <v>3.4588999999999999</v>
      </c>
      <c r="J1096" s="172">
        <v>5.4862000000000002</v>
      </c>
      <c r="K1096" s="172">
        <v>13.8369</v>
      </c>
      <c r="L1096" s="172">
        <v>-14.441800000000001</v>
      </c>
      <c r="M1096" s="172">
        <v>-3.5299</v>
      </c>
      <c r="N1096" s="172">
        <v>2.8153999999999999</v>
      </c>
      <c r="O1096" s="172">
        <v>0.2039</v>
      </c>
      <c r="P1096" s="172">
        <v>6.8311000000000002</v>
      </c>
      <c r="Q1096" s="172">
        <v>10.3825</v>
      </c>
      <c r="R1096" s="172">
        <v>-1.9349000000000001</v>
      </c>
    </row>
    <row r="1097" spans="1:18" x14ac:dyDescent="0.3">
      <c r="A1097" s="168" t="s">
        <v>1186</v>
      </c>
      <c r="B1097" s="168" t="s">
        <v>1210</v>
      </c>
      <c r="C1097" s="168">
        <v>119775</v>
      </c>
      <c r="D1097" s="171">
        <v>44041</v>
      </c>
      <c r="E1097" s="172">
        <v>40.796999999999997</v>
      </c>
      <c r="F1097" s="172">
        <v>0.16700000000000001</v>
      </c>
      <c r="G1097" s="172">
        <v>0.17680000000000001</v>
      </c>
      <c r="H1097" s="172">
        <v>0.49759999999999999</v>
      </c>
      <c r="I1097" s="172">
        <v>3.5089000000000001</v>
      </c>
      <c r="J1097" s="172">
        <v>5.5960000000000001</v>
      </c>
      <c r="K1097" s="172">
        <v>14.206899999999999</v>
      </c>
      <c r="L1097" s="172">
        <v>-13.863099999999999</v>
      </c>
      <c r="M1097" s="172">
        <v>-2.5952999999999999</v>
      </c>
      <c r="N1097" s="172">
        <v>4.1218000000000004</v>
      </c>
      <c r="O1097" s="172">
        <v>1.4443999999999999</v>
      </c>
      <c r="P1097" s="172">
        <v>8.2662999999999993</v>
      </c>
      <c r="Q1097" s="172">
        <v>15.252000000000001</v>
      </c>
      <c r="R1097" s="172">
        <v>-0.69930000000000003</v>
      </c>
    </row>
    <row r="1098" spans="1:18" x14ac:dyDescent="0.3">
      <c r="A1098" s="168" t="s">
        <v>1186</v>
      </c>
      <c r="B1098" s="168" t="s">
        <v>1211</v>
      </c>
      <c r="C1098" s="168">
        <v>119807</v>
      </c>
      <c r="D1098" s="171">
        <v>44041</v>
      </c>
      <c r="E1098" s="172">
        <v>133.16</v>
      </c>
      <c r="F1098" s="172">
        <v>1.4999999999999999E-2</v>
      </c>
      <c r="G1098" s="172">
        <v>0.4148</v>
      </c>
      <c r="H1098" s="172">
        <v>1.3779999999999999</v>
      </c>
      <c r="I1098" s="172">
        <v>3.6345000000000001</v>
      </c>
      <c r="J1098" s="172">
        <v>4.6196999999999999</v>
      </c>
      <c r="K1098" s="172">
        <v>13.308400000000001</v>
      </c>
      <c r="L1098" s="172">
        <v>-11.4156</v>
      </c>
      <c r="M1098" s="172">
        <v>-3.6398999999999999</v>
      </c>
      <c r="N1098" s="172">
        <v>2.7627999999999999</v>
      </c>
      <c r="O1098" s="172">
        <v>-1.4037999999999999</v>
      </c>
      <c r="P1098" s="172">
        <v>7.5202</v>
      </c>
      <c r="Q1098" s="172">
        <v>16.132300000000001</v>
      </c>
      <c r="R1098" s="172">
        <v>-4.5259999999999998</v>
      </c>
    </row>
    <row r="1099" spans="1:18" x14ac:dyDescent="0.3">
      <c r="A1099" s="168" t="s">
        <v>1186</v>
      </c>
      <c r="B1099" s="168" t="s">
        <v>1212</v>
      </c>
      <c r="C1099" s="168">
        <v>112496</v>
      </c>
      <c r="D1099" s="171">
        <v>44041</v>
      </c>
      <c r="E1099" s="172">
        <v>124.41</v>
      </c>
      <c r="F1099" s="172">
        <v>8.0000000000000002E-3</v>
      </c>
      <c r="G1099" s="172">
        <v>0.39539999999999997</v>
      </c>
      <c r="H1099" s="172">
        <v>1.3523000000000001</v>
      </c>
      <c r="I1099" s="172">
        <v>3.5886999999999998</v>
      </c>
      <c r="J1099" s="172">
        <v>4.5198999999999998</v>
      </c>
      <c r="K1099" s="172">
        <v>12.9665</v>
      </c>
      <c r="L1099" s="172">
        <v>-11.9658</v>
      </c>
      <c r="M1099" s="172">
        <v>-4.5350000000000001</v>
      </c>
      <c r="N1099" s="172">
        <v>1.5012000000000001</v>
      </c>
      <c r="O1099" s="172">
        <v>-2.4428999999999998</v>
      </c>
      <c r="P1099" s="172">
        <v>6.4820000000000002</v>
      </c>
      <c r="Q1099" s="172">
        <v>17.087499999999999</v>
      </c>
      <c r="R1099" s="172">
        <v>-5.6153000000000004</v>
      </c>
    </row>
    <row r="1100" spans="1:18" x14ac:dyDescent="0.3">
      <c r="A1100" s="168" t="s">
        <v>1186</v>
      </c>
      <c r="B1100" s="168" t="s">
        <v>1213</v>
      </c>
      <c r="C1100" s="168">
        <v>142110</v>
      </c>
      <c r="D1100" s="171">
        <v>44041</v>
      </c>
      <c r="E1100" s="172">
        <v>9.7372999999999994</v>
      </c>
      <c r="F1100" s="172">
        <v>0.43419999999999997</v>
      </c>
      <c r="G1100" s="172">
        <v>0.43940000000000001</v>
      </c>
      <c r="H1100" s="172">
        <v>0.66159999999999997</v>
      </c>
      <c r="I1100" s="172">
        <v>2.6080999999999999</v>
      </c>
      <c r="J1100" s="172">
        <v>2.8813</v>
      </c>
      <c r="K1100" s="172">
        <v>10.7707</v>
      </c>
      <c r="L1100" s="172">
        <v>-8.8984000000000005</v>
      </c>
      <c r="M1100" s="172">
        <v>-3.177</v>
      </c>
      <c r="N1100" s="172">
        <v>7.0880000000000001</v>
      </c>
      <c r="O1100" s="172"/>
      <c r="P1100" s="172"/>
      <c r="Q1100" s="172">
        <v>-1.0609</v>
      </c>
      <c r="R1100" s="172">
        <v>-0.1958</v>
      </c>
    </row>
    <row r="1101" spans="1:18" x14ac:dyDescent="0.3">
      <c r="A1101" s="168" t="s">
        <v>1186</v>
      </c>
      <c r="B1101" s="168" t="s">
        <v>1214</v>
      </c>
      <c r="C1101" s="168">
        <v>142109</v>
      </c>
      <c r="D1101" s="171">
        <v>44041</v>
      </c>
      <c r="E1101" s="172">
        <v>9.3079000000000001</v>
      </c>
      <c r="F1101" s="172">
        <v>0.4294</v>
      </c>
      <c r="G1101" s="172">
        <v>0.4153</v>
      </c>
      <c r="H1101" s="172">
        <v>0.62809999999999999</v>
      </c>
      <c r="I1101" s="172">
        <v>2.5415000000000001</v>
      </c>
      <c r="J1101" s="172">
        <v>2.7362000000000002</v>
      </c>
      <c r="K1101" s="172">
        <v>10.305400000000001</v>
      </c>
      <c r="L1101" s="172">
        <v>-9.6153999999999993</v>
      </c>
      <c r="M1101" s="172">
        <v>-4.3204000000000002</v>
      </c>
      <c r="N1101" s="172">
        <v>5.4062999999999999</v>
      </c>
      <c r="O1101" s="172"/>
      <c r="P1101" s="172"/>
      <c r="Q1101" s="172">
        <v>-2.8327</v>
      </c>
      <c r="R1101" s="172">
        <v>-1.8879999999999999</v>
      </c>
    </row>
    <row r="1102" spans="1:18" x14ac:dyDescent="0.3">
      <c r="A1102" s="168" t="s">
        <v>1186</v>
      </c>
      <c r="B1102" s="168" t="s">
        <v>1215</v>
      </c>
      <c r="C1102" s="168">
        <v>147445</v>
      </c>
      <c r="D1102" s="171">
        <v>44041</v>
      </c>
      <c r="E1102" s="172">
        <v>10.64</v>
      </c>
      <c r="F1102" s="172">
        <v>0.5101</v>
      </c>
      <c r="G1102" s="172">
        <v>-0.26250000000000001</v>
      </c>
      <c r="H1102" s="172">
        <v>0.86260000000000003</v>
      </c>
      <c r="I1102" s="172">
        <v>4.4263000000000003</v>
      </c>
      <c r="J1102" s="172">
        <v>6.2937000000000003</v>
      </c>
      <c r="K1102" s="172">
        <v>16.119199999999999</v>
      </c>
      <c r="L1102" s="172">
        <v>-9.8611000000000004</v>
      </c>
      <c r="M1102" s="172">
        <v>-2.2867000000000002</v>
      </c>
      <c r="N1102" s="172">
        <v>6.4</v>
      </c>
      <c r="O1102" s="172"/>
      <c r="P1102" s="172"/>
      <c r="Q1102" s="172">
        <v>6.3819999999999997</v>
      </c>
      <c r="R1102" s="172"/>
    </row>
    <row r="1103" spans="1:18" x14ac:dyDescent="0.3">
      <c r="A1103" s="168" t="s">
        <v>1186</v>
      </c>
      <c r="B1103" s="168" t="s">
        <v>1216</v>
      </c>
      <c r="C1103" s="168">
        <v>147479</v>
      </c>
      <c r="D1103" s="171">
        <v>44041</v>
      </c>
      <c r="E1103" s="172">
        <v>10.461</v>
      </c>
      <c r="F1103" s="172">
        <v>0.50919999999999999</v>
      </c>
      <c r="G1103" s="172">
        <v>-0.28599999999999998</v>
      </c>
      <c r="H1103" s="172">
        <v>0.83860000000000001</v>
      </c>
      <c r="I1103" s="172">
        <v>4.3699000000000003</v>
      </c>
      <c r="J1103" s="172">
        <v>6.1599000000000004</v>
      </c>
      <c r="K1103" s="172">
        <v>15.642300000000001</v>
      </c>
      <c r="L1103" s="172">
        <v>-10.605</v>
      </c>
      <c r="M1103" s="172">
        <v>-3.4963000000000002</v>
      </c>
      <c r="N1103" s="172">
        <v>4.6100000000000003</v>
      </c>
      <c r="O1103" s="172"/>
      <c r="P1103" s="172"/>
      <c r="Q1103" s="172">
        <v>4.5971000000000002</v>
      </c>
      <c r="R1103" s="172"/>
    </row>
    <row r="1104" spans="1:18" x14ac:dyDescent="0.3">
      <c r="A1104" s="168" t="s">
        <v>1186</v>
      </c>
      <c r="B1104" s="168" t="s">
        <v>1217</v>
      </c>
      <c r="C1104" s="168">
        <v>127042</v>
      </c>
      <c r="D1104" s="171">
        <v>44041</v>
      </c>
      <c r="E1104" s="172">
        <v>24.5229</v>
      </c>
      <c r="F1104" s="172">
        <v>0.15229999999999999</v>
      </c>
      <c r="G1104" s="172">
        <v>-0.58699999999999997</v>
      </c>
      <c r="H1104" s="172">
        <v>0.42259999999999998</v>
      </c>
      <c r="I1104" s="172">
        <v>2.5912999999999999</v>
      </c>
      <c r="J1104" s="172">
        <v>4.2968000000000002</v>
      </c>
      <c r="K1104" s="172">
        <v>12.9895</v>
      </c>
      <c r="L1104" s="172">
        <v>-19.238499999999998</v>
      </c>
      <c r="M1104" s="172">
        <v>-12.853899999999999</v>
      </c>
      <c r="N1104" s="172">
        <v>-0.30980000000000002</v>
      </c>
      <c r="O1104" s="172">
        <v>-2.6926999999999999</v>
      </c>
      <c r="P1104" s="172">
        <v>2.7395999999999998</v>
      </c>
      <c r="Q1104" s="172">
        <v>14.9702</v>
      </c>
      <c r="R1104" s="172">
        <v>-6.4127999999999998</v>
      </c>
    </row>
    <row r="1105" spans="1:18" x14ac:dyDescent="0.3">
      <c r="A1105" s="168" t="s">
        <v>1186</v>
      </c>
      <c r="B1105" s="168" t="s">
        <v>1218</v>
      </c>
      <c r="C1105" s="168">
        <v>127039</v>
      </c>
      <c r="D1105" s="171">
        <v>44041</v>
      </c>
      <c r="E1105" s="172">
        <v>22.654299999999999</v>
      </c>
      <c r="F1105" s="172">
        <v>0.14849999999999999</v>
      </c>
      <c r="G1105" s="172">
        <v>-0.60370000000000001</v>
      </c>
      <c r="H1105" s="172">
        <v>0.39889999999999998</v>
      </c>
      <c r="I1105" s="172">
        <v>2.5428999999999999</v>
      </c>
      <c r="J1105" s="172">
        <v>4.1921999999999997</v>
      </c>
      <c r="K1105" s="172">
        <v>12.653</v>
      </c>
      <c r="L1105" s="172">
        <v>-19.705200000000001</v>
      </c>
      <c r="M1105" s="172">
        <v>-13.601100000000001</v>
      </c>
      <c r="N1105" s="172">
        <v>-1.4491000000000001</v>
      </c>
      <c r="O1105" s="172">
        <v>-3.8822000000000001</v>
      </c>
      <c r="P1105" s="172">
        <v>1.4728000000000001</v>
      </c>
      <c r="Q1105" s="172">
        <v>13.5618</v>
      </c>
      <c r="R1105" s="172">
        <v>-7.5065</v>
      </c>
    </row>
    <row r="1106" spans="1:18" x14ac:dyDescent="0.3">
      <c r="A1106" s="168" t="s">
        <v>1186</v>
      </c>
      <c r="B1106" s="168" t="s">
        <v>1219</v>
      </c>
      <c r="C1106" s="168">
        <v>100377</v>
      </c>
      <c r="D1106" s="171">
        <v>44041</v>
      </c>
      <c r="E1106" s="172">
        <v>1060.43</v>
      </c>
      <c r="F1106" s="172">
        <v>0.64490000000000003</v>
      </c>
      <c r="G1106" s="172">
        <v>-8.2000000000000007E-3</v>
      </c>
      <c r="H1106" s="172">
        <v>0.28870000000000001</v>
      </c>
      <c r="I1106" s="172">
        <v>4.0914000000000001</v>
      </c>
      <c r="J1106" s="172">
        <v>6.5118</v>
      </c>
      <c r="K1106" s="172">
        <v>15.7462</v>
      </c>
      <c r="L1106" s="172">
        <v>-12.9803</v>
      </c>
      <c r="M1106" s="172">
        <v>-3.0394000000000001</v>
      </c>
      <c r="N1106" s="172">
        <v>0.42909999999999998</v>
      </c>
      <c r="O1106" s="172">
        <v>-0.35020000000000001</v>
      </c>
      <c r="P1106" s="172">
        <v>4.7518000000000002</v>
      </c>
      <c r="Q1106" s="172">
        <v>20.6678</v>
      </c>
      <c r="R1106" s="172">
        <v>-1.7745</v>
      </c>
    </row>
    <row r="1107" spans="1:18" x14ac:dyDescent="0.3">
      <c r="A1107" s="168" t="s">
        <v>1186</v>
      </c>
      <c r="B1107" s="168" t="s">
        <v>1220</v>
      </c>
      <c r="C1107" s="168">
        <v>118668</v>
      </c>
      <c r="D1107" s="171">
        <v>44041</v>
      </c>
      <c r="E1107" s="172">
        <v>1117.3507999999999</v>
      </c>
      <c r="F1107" s="172">
        <v>0.64670000000000005</v>
      </c>
      <c r="G1107" s="172">
        <v>6.9999999999999999E-4</v>
      </c>
      <c r="H1107" s="172">
        <v>0.30259999999999998</v>
      </c>
      <c r="I1107" s="172">
        <v>4.1203000000000003</v>
      </c>
      <c r="J1107" s="172">
        <v>6.5688000000000004</v>
      </c>
      <c r="K1107" s="172">
        <v>15.930400000000001</v>
      </c>
      <c r="L1107" s="172">
        <v>-12.686299999999999</v>
      </c>
      <c r="M1107" s="172">
        <v>-2.5571000000000002</v>
      </c>
      <c r="N1107" s="172">
        <v>1.0818000000000001</v>
      </c>
      <c r="O1107" s="172">
        <v>0.33229999999999998</v>
      </c>
      <c r="P1107" s="172">
        <v>5.4984999999999999</v>
      </c>
      <c r="Q1107" s="172">
        <v>11.037599999999999</v>
      </c>
      <c r="R1107" s="172">
        <v>-1.1531</v>
      </c>
    </row>
    <row r="1108" spans="1:18" x14ac:dyDescent="0.3">
      <c r="A1108" s="168" t="s">
        <v>1186</v>
      </c>
      <c r="B1108" s="168" t="s">
        <v>1221</v>
      </c>
      <c r="C1108" s="168">
        <v>125307</v>
      </c>
      <c r="D1108" s="171">
        <v>44041</v>
      </c>
      <c r="E1108" s="172">
        <v>21.48</v>
      </c>
      <c r="F1108" s="172">
        <v>0.32700000000000001</v>
      </c>
      <c r="G1108" s="172">
        <v>0.42080000000000001</v>
      </c>
      <c r="H1108" s="172">
        <v>1.2729999999999999</v>
      </c>
      <c r="I1108" s="172">
        <v>4.6783999999999999</v>
      </c>
      <c r="J1108" s="172">
        <v>10.1538</v>
      </c>
      <c r="K1108" s="172">
        <v>22.323499999999999</v>
      </c>
      <c r="L1108" s="172">
        <v>2.726</v>
      </c>
      <c r="M1108" s="172">
        <v>15.3598</v>
      </c>
      <c r="N1108" s="172">
        <v>24.0185</v>
      </c>
      <c r="O1108" s="172">
        <v>3.3936999999999999</v>
      </c>
      <c r="P1108" s="172">
        <v>5.5646000000000004</v>
      </c>
      <c r="Q1108" s="172">
        <v>12.1639</v>
      </c>
      <c r="R1108" s="172">
        <v>3.0305</v>
      </c>
    </row>
    <row r="1109" spans="1:18" x14ac:dyDescent="0.3">
      <c r="A1109" s="168" t="s">
        <v>1186</v>
      </c>
      <c r="B1109" s="168" t="s">
        <v>1222</v>
      </c>
      <c r="C1109" s="168">
        <v>125305</v>
      </c>
      <c r="D1109" s="171">
        <v>44041</v>
      </c>
      <c r="E1109" s="172">
        <v>20</v>
      </c>
      <c r="F1109" s="172">
        <v>0.3009</v>
      </c>
      <c r="G1109" s="172">
        <v>0.40160000000000001</v>
      </c>
      <c r="H1109" s="172">
        <v>1.2658</v>
      </c>
      <c r="I1109" s="172">
        <v>4.6025</v>
      </c>
      <c r="J1109" s="172">
        <v>10.010999999999999</v>
      </c>
      <c r="K1109" s="172">
        <v>21.7285</v>
      </c>
      <c r="L1109" s="172">
        <v>1.833</v>
      </c>
      <c r="M1109" s="172">
        <v>13.895200000000001</v>
      </c>
      <c r="N1109" s="172">
        <v>21.9512</v>
      </c>
      <c r="O1109" s="172">
        <v>1.7213000000000001</v>
      </c>
      <c r="P1109" s="172">
        <v>4.2226999999999997</v>
      </c>
      <c r="Q1109" s="172">
        <v>10.968</v>
      </c>
      <c r="R1109" s="172">
        <v>1.3982000000000001</v>
      </c>
    </row>
    <row r="1110" spans="1:18" x14ac:dyDescent="0.3">
      <c r="A1110" s="168" t="s">
        <v>1186</v>
      </c>
      <c r="B1110" s="168" t="s">
        <v>1223</v>
      </c>
      <c r="C1110" s="168">
        <v>147778</v>
      </c>
      <c r="D1110" s="171">
        <v>44041</v>
      </c>
      <c r="E1110" s="172">
        <v>9.6300000000000008</v>
      </c>
      <c r="F1110" s="172">
        <v>-0.1037</v>
      </c>
      <c r="G1110" s="172">
        <v>-0.72160000000000002</v>
      </c>
      <c r="H1110" s="172">
        <v>0.20810000000000001</v>
      </c>
      <c r="I1110" s="172">
        <v>3.3262</v>
      </c>
      <c r="J1110" s="172">
        <v>5.0164</v>
      </c>
      <c r="K1110" s="172">
        <v>13.829800000000001</v>
      </c>
      <c r="L1110" s="172">
        <v>-8.5470000000000006</v>
      </c>
      <c r="M1110" s="172"/>
      <c r="N1110" s="172"/>
      <c r="O1110" s="172"/>
      <c r="P1110" s="172"/>
      <c r="Q1110" s="172">
        <v>-3.7</v>
      </c>
      <c r="R1110" s="172"/>
    </row>
    <row r="1111" spans="1:18" x14ac:dyDescent="0.3">
      <c r="A1111" s="168" t="s">
        <v>1186</v>
      </c>
      <c r="B1111" s="168" t="s">
        <v>1224</v>
      </c>
      <c r="C1111" s="168">
        <v>147779</v>
      </c>
      <c r="D1111" s="171">
        <v>44041</v>
      </c>
      <c r="E1111" s="172">
        <v>9.52</v>
      </c>
      <c r="F1111" s="172">
        <v>-0.10489999999999999</v>
      </c>
      <c r="G1111" s="172">
        <v>-0.72989999999999999</v>
      </c>
      <c r="H1111" s="172">
        <v>0.21049999999999999</v>
      </c>
      <c r="I1111" s="172">
        <v>3.2538</v>
      </c>
      <c r="J1111" s="172">
        <v>4.8457999999999997</v>
      </c>
      <c r="K1111" s="172">
        <v>13.333299999999999</v>
      </c>
      <c r="L1111" s="172">
        <v>-9.4196000000000009</v>
      </c>
      <c r="M1111" s="172"/>
      <c r="N1111" s="172"/>
      <c r="O1111" s="172"/>
      <c r="P1111" s="172"/>
      <c r="Q1111" s="172">
        <v>-4.8</v>
      </c>
      <c r="R1111" s="172"/>
    </row>
    <row r="1112" spans="1:18" x14ac:dyDescent="0.3">
      <c r="A1112" s="168" t="s">
        <v>1186</v>
      </c>
      <c r="B1112" s="168" t="s">
        <v>1225</v>
      </c>
      <c r="C1112" s="168">
        <v>101065</v>
      </c>
      <c r="D1112" s="171">
        <v>44041</v>
      </c>
      <c r="E1112" s="172">
        <v>58.2241</v>
      </c>
      <c r="F1112" s="172">
        <v>1.3412999999999999</v>
      </c>
      <c r="G1112" s="172">
        <v>1.3159000000000001</v>
      </c>
      <c r="H1112" s="172">
        <v>2.0969000000000002</v>
      </c>
      <c r="I1112" s="172">
        <v>3.7473000000000001</v>
      </c>
      <c r="J1112" s="172">
        <v>5.3672000000000004</v>
      </c>
      <c r="K1112" s="172">
        <v>15.5265</v>
      </c>
      <c r="L1112" s="172">
        <v>-2.0249999999999999</v>
      </c>
      <c r="M1112" s="172">
        <v>5.2175000000000002</v>
      </c>
      <c r="N1112" s="172">
        <v>14.193099999999999</v>
      </c>
      <c r="O1112" s="172">
        <v>4.2329999999999997</v>
      </c>
      <c r="P1112" s="172">
        <v>4.5010000000000003</v>
      </c>
      <c r="Q1112" s="172">
        <v>9.4893000000000001</v>
      </c>
      <c r="R1112" s="172">
        <v>0.1646</v>
      </c>
    </row>
    <row r="1113" spans="1:18" x14ac:dyDescent="0.3">
      <c r="A1113" s="168" t="s">
        <v>1186</v>
      </c>
      <c r="B1113" s="168" t="s">
        <v>1226</v>
      </c>
      <c r="C1113" s="168">
        <v>120841</v>
      </c>
      <c r="D1113" s="171">
        <v>44041</v>
      </c>
      <c r="E1113" s="172">
        <v>60.131</v>
      </c>
      <c r="F1113" s="172">
        <v>1.3461000000000001</v>
      </c>
      <c r="G1113" s="172">
        <v>1.3402000000000001</v>
      </c>
      <c r="H1113" s="172">
        <v>2.1313</v>
      </c>
      <c r="I1113" s="172">
        <v>3.8186</v>
      </c>
      <c r="J1113" s="172">
        <v>5.5206</v>
      </c>
      <c r="K1113" s="172">
        <v>16.035499999999999</v>
      </c>
      <c r="L1113" s="172">
        <v>-1.1613</v>
      </c>
      <c r="M1113" s="172">
        <v>6.6154000000000002</v>
      </c>
      <c r="N1113" s="172">
        <v>16.219899999999999</v>
      </c>
      <c r="O1113" s="172">
        <v>5.1760000000000002</v>
      </c>
      <c r="P1113" s="172">
        <v>5.0636999999999999</v>
      </c>
      <c r="Q1113" s="172">
        <v>9.3412000000000006</v>
      </c>
      <c r="R1113" s="172">
        <v>1.3667</v>
      </c>
    </row>
    <row r="1114" spans="1:18" x14ac:dyDescent="0.3">
      <c r="A1114" s="168" t="s">
        <v>1186</v>
      </c>
      <c r="B1114" s="168" t="s">
        <v>1227</v>
      </c>
      <c r="C1114" s="168">
        <v>119716</v>
      </c>
      <c r="D1114" s="171">
        <v>44041</v>
      </c>
      <c r="E1114" s="172">
        <v>73.904799999999994</v>
      </c>
      <c r="F1114" s="172">
        <v>8.8200000000000001E-2</v>
      </c>
      <c r="G1114" s="172">
        <v>-1.2018</v>
      </c>
      <c r="H1114" s="172">
        <v>-0.87849999999999995</v>
      </c>
      <c r="I1114" s="172">
        <v>2.5078999999999998</v>
      </c>
      <c r="J1114" s="172">
        <v>5.3235999999999999</v>
      </c>
      <c r="K1114" s="172">
        <v>18.475300000000001</v>
      </c>
      <c r="L1114" s="172">
        <v>-10.1691</v>
      </c>
      <c r="M1114" s="172">
        <v>0.29339999999999999</v>
      </c>
      <c r="N1114" s="172">
        <v>4.3467000000000002</v>
      </c>
      <c r="O1114" s="172">
        <v>-3.1038000000000001</v>
      </c>
      <c r="P1114" s="172">
        <v>3.4498000000000002</v>
      </c>
      <c r="Q1114" s="172">
        <v>13.7554</v>
      </c>
      <c r="R1114" s="172">
        <v>-2.7875999999999999</v>
      </c>
    </row>
    <row r="1115" spans="1:18" x14ac:dyDescent="0.3">
      <c r="A1115" s="168" t="s">
        <v>1186</v>
      </c>
      <c r="B1115" s="168" t="s">
        <v>1228</v>
      </c>
      <c r="C1115" s="168">
        <v>102941</v>
      </c>
      <c r="D1115" s="171">
        <v>44041</v>
      </c>
      <c r="E1115" s="172">
        <v>68.869100000000003</v>
      </c>
      <c r="F1115" s="172">
        <v>8.6300000000000002E-2</v>
      </c>
      <c r="G1115" s="172">
        <v>-1.2123999999999999</v>
      </c>
      <c r="H1115" s="172">
        <v>-0.89410000000000001</v>
      </c>
      <c r="I1115" s="172">
        <v>2.4742000000000002</v>
      </c>
      <c r="J1115" s="172">
        <v>5.2481</v>
      </c>
      <c r="K1115" s="172">
        <v>18.191099999999999</v>
      </c>
      <c r="L1115" s="172">
        <v>-10.591699999999999</v>
      </c>
      <c r="M1115" s="172">
        <v>-0.42480000000000001</v>
      </c>
      <c r="N1115" s="172">
        <v>3.3529</v>
      </c>
      <c r="O1115" s="172">
        <v>-4.0597000000000003</v>
      </c>
      <c r="P1115" s="172">
        <v>2.3626999999999998</v>
      </c>
      <c r="Q1115" s="172">
        <v>13.3996</v>
      </c>
      <c r="R1115" s="172">
        <v>-3.657</v>
      </c>
    </row>
    <row r="1116" spans="1:18" x14ac:dyDescent="0.3">
      <c r="A1116" s="168" t="s">
        <v>1186</v>
      </c>
      <c r="B1116" s="168" t="s">
        <v>1229</v>
      </c>
      <c r="C1116" s="168">
        <v>101539</v>
      </c>
      <c r="D1116" s="171">
        <v>44041</v>
      </c>
      <c r="E1116" s="172">
        <v>396.38389999999998</v>
      </c>
      <c r="F1116" s="172">
        <v>0.1265</v>
      </c>
      <c r="G1116" s="172">
        <v>-0.51190000000000002</v>
      </c>
      <c r="H1116" s="172">
        <v>-0.57440000000000002</v>
      </c>
      <c r="I1116" s="172">
        <v>1.4604999999999999</v>
      </c>
      <c r="J1116" s="172">
        <v>2.1837</v>
      </c>
      <c r="K1116" s="172">
        <v>11.240600000000001</v>
      </c>
      <c r="L1116" s="172">
        <v>-19.4267</v>
      </c>
      <c r="M1116" s="172">
        <v>-11.183</v>
      </c>
      <c r="N1116" s="172">
        <v>-7.0812999999999997</v>
      </c>
      <c r="O1116" s="172">
        <v>-6.3441999999999998</v>
      </c>
      <c r="P1116" s="172">
        <v>2.3067000000000002</v>
      </c>
      <c r="Q1116" s="172">
        <v>22.625800000000002</v>
      </c>
      <c r="R1116" s="172">
        <v>-10.1892</v>
      </c>
    </row>
    <row r="1117" spans="1:18" x14ac:dyDescent="0.3">
      <c r="A1117" s="168" t="s">
        <v>1186</v>
      </c>
      <c r="B1117" s="168" t="s">
        <v>1230</v>
      </c>
      <c r="C1117" s="168">
        <v>119581</v>
      </c>
      <c r="D1117" s="171">
        <v>44041</v>
      </c>
      <c r="E1117" s="172">
        <v>414.99950000000001</v>
      </c>
      <c r="F1117" s="172">
        <v>0.12870000000000001</v>
      </c>
      <c r="G1117" s="172">
        <v>-0.50109999999999999</v>
      </c>
      <c r="H1117" s="172">
        <v>-0.55910000000000004</v>
      </c>
      <c r="I1117" s="172">
        <v>1.4919</v>
      </c>
      <c r="J1117" s="172">
        <v>2.2511999999999999</v>
      </c>
      <c r="K1117" s="172">
        <v>11.4655</v>
      </c>
      <c r="L1117" s="172">
        <v>-19.099399999999999</v>
      </c>
      <c r="M1117" s="172">
        <v>-10.6585</v>
      </c>
      <c r="N1117" s="172">
        <v>-6.3484999999999996</v>
      </c>
      <c r="O1117" s="172">
        <v>-5.6154999999999999</v>
      </c>
      <c r="P1117" s="172">
        <v>2.9489999999999998</v>
      </c>
      <c r="Q1117" s="172">
        <v>12.1777</v>
      </c>
      <c r="R1117" s="172">
        <v>-9.4774999999999991</v>
      </c>
    </row>
    <row r="1118" spans="1:18" x14ac:dyDescent="0.3">
      <c r="A1118" s="168" t="s">
        <v>1186</v>
      </c>
      <c r="B1118" s="168" t="s">
        <v>1231</v>
      </c>
      <c r="C1118" s="168">
        <v>102328</v>
      </c>
      <c r="D1118" s="171">
        <v>44041</v>
      </c>
      <c r="E1118" s="172">
        <v>132.2593</v>
      </c>
      <c r="F1118" s="172">
        <v>0.1134</v>
      </c>
      <c r="G1118" s="172">
        <v>-0.94420000000000004</v>
      </c>
      <c r="H1118" s="172">
        <v>-0.60499999999999998</v>
      </c>
      <c r="I1118" s="172">
        <v>2.0605000000000002</v>
      </c>
      <c r="J1118" s="172">
        <v>2.7092000000000001</v>
      </c>
      <c r="K1118" s="172">
        <v>10.1745</v>
      </c>
      <c r="L1118" s="172">
        <v>-13.277799999999999</v>
      </c>
      <c r="M1118" s="172">
        <v>-5.4730999999999996</v>
      </c>
      <c r="N1118" s="172">
        <v>2.4609000000000001</v>
      </c>
      <c r="O1118" s="172">
        <v>-0.17749999999999999</v>
      </c>
      <c r="P1118" s="172">
        <v>4.5843999999999996</v>
      </c>
      <c r="Q1118" s="172">
        <v>10.4011</v>
      </c>
      <c r="R1118" s="172">
        <v>-3.4700000000000002E-2</v>
      </c>
    </row>
    <row r="1119" spans="1:18" x14ac:dyDescent="0.3">
      <c r="A1119" s="168" t="s">
        <v>1186</v>
      </c>
      <c r="B1119" s="168" t="s">
        <v>1232</v>
      </c>
      <c r="C1119" s="168">
        <v>119178</v>
      </c>
      <c r="D1119" s="171">
        <v>44041</v>
      </c>
      <c r="E1119" s="172">
        <v>141.51570000000001</v>
      </c>
      <c r="F1119" s="172">
        <v>0.1167</v>
      </c>
      <c r="G1119" s="172">
        <v>-0.9284</v>
      </c>
      <c r="H1119" s="172">
        <v>-0.58230000000000004</v>
      </c>
      <c r="I1119" s="172">
        <v>2.1072000000000002</v>
      </c>
      <c r="J1119" s="172">
        <v>2.8109000000000002</v>
      </c>
      <c r="K1119" s="172">
        <v>10.5093</v>
      </c>
      <c r="L1119" s="172">
        <v>-12.705500000000001</v>
      </c>
      <c r="M1119" s="172">
        <v>-4.5556999999999999</v>
      </c>
      <c r="N1119" s="172">
        <v>3.8761999999999999</v>
      </c>
      <c r="O1119" s="172">
        <v>0.94930000000000003</v>
      </c>
      <c r="P1119" s="172">
        <v>5.5915999999999997</v>
      </c>
      <c r="Q1119" s="172">
        <v>14.930099999999999</v>
      </c>
      <c r="R1119" s="172">
        <v>1.2168000000000001</v>
      </c>
    </row>
    <row r="1120" spans="1:18" x14ac:dyDescent="0.3">
      <c r="A1120" s="168" t="s">
        <v>1186</v>
      </c>
      <c r="B1120" s="168" t="s">
        <v>1233</v>
      </c>
      <c r="C1120" s="168">
        <v>118872</v>
      </c>
      <c r="D1120" s="171">
        <v>44041</v>
      </c>
      <c r="E1120" s="172">
        <v>45.29</v>
      </c>
      <c r="F1120" s="172">
        <v>0.84609999999999996</v>
      </c>
      <c r="G1120" s="172">
        <v>0.64439999999999997</v>
      </c>
      <c r="H1120" s="172">
        <v>1.0938000000000001</v>
      </c>
      <c r="I1120" s="172">
        <v>3.4963000000000002</v>
      </c>
      <c r="J1120" s="172">
        <v>4.2347999999999999</v>
      </c>
      <c r="K1120" s="172">
        <v>11.3871</v>
      </c>
      <c r="L1120" s="172">
        <v>-5.3105000000000002</v>
      </c>
      <c r="M1120" s="172">
        <v>2.9552</v>
      </c>
      <c r="N1120" s="172">
        <v>12.6897</v>
      </c>
      <c r="O1120" s="172">
        <v>2.363</v>
      </c>
      <c r="P1120" s="172">
        <v>6.9598000000000004</v>
      </c>
      <c r="Q1120" s="172">
        <v>13.190799999999999</v>
      </c>
      <c r="R1120" s="172">
        <v>-1.5780000000000001</v>
      </c>
    </row>
    <row r="1121" spans="1:18" x14ac:dyDescent="0.3">
      <c r="A1121" s="168" t="s">
        <v>1186</v>
      </c>
      <c r="B1121" s="168" t="s">
        <v>1234</v>
      </c>
      <c r="C1121" s="168">
        <v>100477</v>
      </c>
      <c r="D1121" s="171">
        <v>44041</v>
      </c>
      <c r="E1121" s="172">
        <v>43.69</v>
      </c>
      <c r="F1121" s="172">
        <v>0.83079999999999998</v>
      </c>
      <c r="G1121" s="172">
        <v>0.64500000000000002</v>
      </c>
      <c r="H1121" s="172">
        <v>1.0874999999999999</v>
      </c>
      <c r="I1121" s="172">
        <v>3.4817999999999998</v>
      </c>
      <c r="J1121" s="172">
        <v>4.1974999999999998</v>
      </c>
      <c r="K1121" s="172">
        <v>11.2554</v>
      </c>
      <c r="L1121" s="172">
        <v>-5.5147000000000004</v>
      </c>
      <c r="M1121" s="172">
        <v>2.6309999999999998</v>
      </c>
      <c r="N1121" s="172">
        <v>12.1983</v>
      </c>
      <c r="O1121" s="172">
        <v>1.9058999999999999</v>
      </c>
      <c r="P1121" s="172">
        <v>6.4317000000000002</v>
      </c>
      <c r="Q1121" s="172">
        <v>5.8548999999999998</v>
      </c>
      <c r="R1121" s="172">
        <v>-2.0653000000000001</v>
      </c>
    </row>
    <row r="1122" spans="1:18" x14ac:dyDescent="0.3">
      <c r="A1122" s="168" t="s">
        <v>1186</v>
      </c>
      <c r="B1122" s="168" t="s">
        <v>1235</v>
      </c>
      <c r="C1122" s="168">
        <v>148073</v>
      </c>
      <c r="D1122" s="171">
        <v>44041</v>
      </c>
      <c r="E1122" s="172">
        <v>14.06</v>
      </c>
      <c r="F1122" s="172">
        <v>0.93320000000000003</v>
      </c>
      <c r="G1122" s="172">
        <v>0.86080000000000001</v>
      </c>
      <c r="H1122" s="172">
        <v>2.4035000000000002</v>
      </c>
      <c r="I1122" s="172">
        <v>5.8734999999999999</v>
      </c>
      <c r="J1122" s="172">
        <v>8.1538000000000004</v>
      </c>
      <c r="K1122" s="172">
        <v>19.354800000000001</v>
      </c>
      <c r="L1122" s="172"/>
      <c r="M1122" s="172"/>
      <c r="N1122" s="172"/>
      <c r="O1122" s="172"/>
      <c r="P1122" s="172"/>
      <c r="Q1122" s="172">
        <v>40.6</v>
      </c>
      <c r="R1122" s="172"/>
    </row>
    <row r="1123" spans="1:18" x14ac:dyDescent="0.3">
      <c r="A1123" s="168" t="s">
        <v>1186</v>
      </c>
      <c r="B1123" s="168" t="s">
        <v>1236</v>
      </c>
      <c r="C1123" s="168">
        <v>148071</v>
      </c>
      <c r="D1123" s="171">
        <v>44041</v>
      </c>
      <c r="E1123" s="172">
        <v>14</v>
      </c>
      <c r="F1123" s="172">
        <v>0.86460000000000004</v>
      </c>
      <c r="G1123" s="172">
        <v>0.79190000000000005</v>
      </c>
      <c r="H1123" s="172">
        <v>2.3391999999999999</v>
      </c>
      <c r="I1123" s="172">
        <v>5.8201000000000001</v>
      </c>
      <c r="J1123" s="172">
        <v>8.0246999999999993</v>
      </c>
      <c r="K1123" s="172">
        <v>18.9465</v>
      </c>
      <c r="L1123" s="172"/>
      <c r="M1123" s="172"/>
      <c r="N1123" s="172"/>
      <c r="O1123" s="172"/>
      <c r="P1123" s="172"/>
      <c r="Q1123" s="172">
        <v>40</v>
      </c>
      <c r="R1123" s="172"/>
    </row>
    <row r="1124" spans="1:18" x14ac:dyDescent="0.3">
      <c r="A1124" s="168" t="s">
        <v>1186</v>
      </c>
      <c r="B1124" s="168" t="s">
        <v>1237</v>
      </c>
      <c r="C1124" s="168">
        <v>120727</v>
      </c>
      <c r="D1124" s="171">
        <v>44041</v>
      </c>
      <c r="E1124" s="172">
        <v>71.653484167254604</v>
      </c>
      <c r="F1124" s="172">
        <v>0.2417</v>
      </c>
      <c r="G1124" s="172">
        <v>0.18559999999999999</v>
      </c>
      <c r="H1124" s="172">
        <v>0.92059999999999997</v>
      </c>
      <c r="I1124" s="172">
        <v>4.1494</v>
      </c>
      <c r="J1124" s="172">
        <v>6.6247999999999996</v>
      </c>
      <c r="K1124" s="172">
        <v>17.663499999999999</v>
      </c>
      <c r="L1124" s="172">
        <v>-6.9672999999999998</v>
      </c>
      <c r="M1124" s="172">
        <v>1.5968</v>
      </c>
      <c r="N1124" s="172">
        <v>9.3270999999999997</v>
      </c>
      <c r="O1124" s="172">
        <v>-1.09E-2</v>
      </c>
      <c r="P1124" s="172">
        <v>4.7016</v>
      </c>
      <c r="Q1124" s="172">
        <v>15.0406</v>
      </c>
      <c r="R1124" s="172">
        <v>-2.9241000000000001</v>
      </c>
    </row>
    <row r="1125" spans="1:18" x14ac:dyDescent="0.3">
      <c r="A1125" s="168" t="s">
        <v>1186</v>
      </c>
      <c r="B1125" s="168" t="s">
        <v>1238</v>
      </c>
      <c r="C1125" s="168">
        <v>102393</v>
      </c>
      <c r="D1125" s="171">
        <v>44041</v>
      </c>
      <c r="E1125" s="172">
        <v>108.434690969944</v>
      </c>
      <c r="F1125" s="172">
        <v>0.2389</v>
      </c>
      <c r="G1125" s="172">
        <v>0.1749</v>
      </c>
      <c r="H1125" s="172">
        <v>0.90559999999999996</v>
      </c>
      <c r="I1125" s="172">
        <v>4.1162999999999998</v>
      </c>
      <c r="J1125" s="172">
        <v>6.5526999999999997</v>
      </c>
      <c r="K1125" s="172">
        <v>17.418199999999999</v>
      </c>
      <c r="L1125" s="172">
        <v>-7.3869999999999996</v>
      </c>
      <c r="M1125" s="172">
        <v>0.94210000000000005</v>
      </c>
      <c r="N1125" s="172">
        <v>8.407</v>
      </c>
      <c r="O1125" s="172">
        <v>-0.88370000000000004</v>
      </c>
      <c r="P1125" s="172">
        <v>3.7698999999999998</v>
      </c>
      <c r="Q1125" s="172">
        <v>15.725</v>
      </c>
      <c r="R1125" s="172">
        <v>-3.7446000000000002</v>
      </c>
    </row>
    <row r="1126" spans="1:18" x14ac:dyDescent="0.3">
      <c r="A1126" s="173" t="s">
        <v>27</v>
      </c>
      <c r="B1126" s="168"/>
      <c r="C1126" s="168"/>
      <c r="D1126" s="168"/>
      <c r="E1126" s="168"/>
      <c r="F1126" s="174">
        <v>0.38582307692307699</v>
      </c>
      <c r="G1126" s="174">
        <v>-2.7728846153846163E-2</v>
      </c>
      <c r="H1126" s="174">
        <v>0.49543269230769221</v>
      </c>
      <c r="I1126" s="174">
        <v>3.3904557692307686</v>
      </c>
      <c r="J1126" s="174">
        <v>5.1849730769230771</v>
      </c>
      <c r="K1126" s="174">
        <v>14.623240384615384</v>
      </c>
      <c r="L1126" s="174">
        <v>-10.263134000000001</v>
      </c>
      <c r="M1126" s="174">
        <v>-2.2335937499999998</v>
      </c>
      <c r="N1126" s="174">
        <v>4.7938187499999998</v>
      </c>
      <c r="O1126" s="174">
        <v>-0.20383181818181811</v>
      </c>
      <c r="P1126" s="174">
        <v>5.0180166666666697</v>
      </c>
      <c r="Q1126" s="174">
        <v>12.235413461538466</v>
      </c>
      <c r="R1126" s="174">
        <v>-2.8556434782608697</v>
      </c>
    </row>
    <row r="1127" spans="1:18" x14ac:dyDescent="0.3">
      <c r="A1127" s="173" t="s">
        <v>409</v>
      </c>
      <c r="B1127" s="168"/>
      <c r="C1127" s="168"/>
      <c r="D1127" s="168"/>
      <c r="E1127" s="168"/>
      <c r="F1127" s="174">
        <v>0.34709999999999996</v>
      </c>
      <c r="G1127" s="174">
        <v>6.5000000000000002E-2</v>
      </c>
      <c r="H1127" s="174">
        <v>0.44794999999999996</v>
      </c>
      <c r="I1127" s="174">
        <v>3.3639999999999999</v>
      </c>
      <c r="J1127" s="174">
        <v>5.0636999999999999</v>
      </c>
      <c r="K1127" s="174">
        <v>13.812000000000001</v>
      </c>
      <c r="L1127" s="174">
        <v>-10.14035</v>
      </c>
      <c r="M1127" s="174">
        <v>-2.5382500000000001</v>
      </c>
      <c r="N1127" s="174">
        <v>4.40855</v>
      </c>
      <c r="O1127" s="174">
        <v>-0.26385000000000003</v>
      </c>
      <c r="P1127" s="174">
        <v>5.0309499999999998</v>
      </c>
      <c r="Q1127" s="174">
        <v>13.4353</v>
      </c>
      <c r="R1127" s="174">
        <v>-2.7702999999999998</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44041</v>
      </c>
      <c r="E1130" s="172">
        <v>277.26929999999999</v>
      </c>
      <c r="F1130" s="172">
        <v>2.4619</v>
      </c>
      <c r="G1130" s="172">
        <v>3.3820999999999999</v>
      </c>
      <c r="H1130" s="172">
        <v>3.0653000000000001</v>
      </c>
      <c r="I1130" s="172">
        <v>3.4611000000000001</v>
      </c>
      <c r="J1130" s="172">
        <v>6.7443</v>
      </c>
      <c r="K1130" s="172">
        <v>9.8001000000000005</v>
      </c>
      <c r="L1130" s="172">
        <v>8.4515999999999991</v>
      </c>
      <c r="M1130" s="172">
        <v>7.6901000000000002</v>
      </c>
      <c r="N1130" s="172">
        <v>7.7988999999999997</v>
      </c>
      <c r="O1130" s="172">
        <v>7.8479999999999999</v>
      </c>
      <c r="P1130" s="172">
        <v>7.7050000000000001</v>
      </c>
      <c r="Q1130" s="172">
        <v>7.1311999999999998</v>
      </c>
      <c r="R1130" s="172">
        <v>8.2022999999999993</v>
      </c>
    </row>
    <row r="1131" spans="1:18" x14ac:dyDescent="0.3">
      <c r="A1131" s="168" t="s">
        <v>1240</v>
      </c>
      <c r="B1131" s="168" t="s">
        <v>1242</v>
      </c>
      <c r="C1131" s="168">
        <v>119511</v>
      </c>
      <c r="D1131" s="171">
        <v>44041</v>
      </c>
      <c r="E1131" s="172">
        <v>279.20260000000002</v>
      </c>
      <c r="F1131" s="172">
        <v>2.5756000000000001</v>
      </c>
      <c r="G1131" s="172">
        <v>3.5105</v>
      </c>
      <c r="H1131" s="172">
        <v>3.1936</v>
      </c>
      <c r="I1131" s="172">
        <v>3.5897000000000001</v>
      </c>
      <c r="J1131" s="172">
        <v>6.8723000000000001</v>
      </c>
      <c r="K1131" s="172">
        <v>9.9323999999999995</v>
      </c>
      <c r="L1131" s="172">
        <v>8.5778999999999996</v>
      </c>
      <c r="M1131" s="172">
        <v>7.8189000000000002</v>
      </c>
      <c r="N1131" s="172">
        <v>7.9302999999999999</v>
      </c>
      <c r="O1131" s="172">
        <v>7.9842000000000004</v>
      </c>
      <c r="P1131" s="172">
        <v>7.8219000000000003</v>
      </c>
      <c r="Q1131" s="172">
        <v>8.2970000000000006</v>
      </c>
      <c r="R1131" s="172">
        <v>8.3416999999999994</v>
      </c>
    </row>
    <row r="1132" spans="1:18" x14ac:dyDescent="0.3">
      <c r="A1132" s="168" t="s">
        <v>1240</v>
      </c>
      <c r="B1132" s="168" t="s">
        <v>1243</v>
      </c>
      <c r="C1132" s="168">
        <v>147567</v>
      </c>
      <c r="D1132" s="171">
        <v>44041</v>
      </c>
      <c r="E1132" s="172">
        <v>1076.6883</v>
      </c>
      <c r="F1132" s="172">
        <v>2.2172000000000001</v>
      </c>
      <c r="G1132" s="172">
        <v>3.1032000000000002</v>
      </c>
      <c r="H1132" s="172">
        <v>3.0945</v>
      </c>
      <c r="I1132" s="172">
        <v>3.3102</v>
      </c>
      <c r="J1132" s="172">
        <v>5.6496000000000004</v>
      </c>
      <c r="K1132" s="172">
        <v>8.9350000000000005</v>
      </c>
      <c r="L1132" s="172">
        <v>7.9542999999999999</v>
      </c>
      <c r="M1132" s="172">
        <v>7.4527000000000001</v>
      </c>
      <c r="N1132" s="172"/>
      <c r="O1132" s="172"/>
      <c r="P1132" s="172"/>
      <c r="Q1132" s="172">
        <v>7.8188000000000004</v>
      </c>
      <c r="R1132" s="172"/>
    </row>
    <row r="1133" spans="1:18" x14ac:dyDescent="0.3">
      <c r="A1133" s="168" t="s">
        <v>1240</v>
      </c>
      <c r="B1133" s="168" t="s">
        <v>1244</v>
      </c>
      <c r="C1133" s="168">
        <v>147568</v>
      </c>
      <c r="D1133" s="171">
        <v>44041</v>
      </c>
      <c r="E1133" s="172">
        <v>1075.1912</v>
      </c>
      <c r="F1133" s="172">
        <v>2.0709</v>
      </c>
      <c r="G1133" s="172">
        <v>2.9580000000000002</v>
      </c>
      <c r="H1133" s="172">
        <v>2.9487999999999999</v>
      </c>
      <c r="I1133" s="172">
        <v>3.1646000000000001</v>
      </c>
      <c r="J1133" s="172">
        <v>5.5035999999999996</v>
      </c>
      <c r="K1133" s="172">
        <v>8.7861999999999991</v>
      </c>
      <c r="L1133" s="172">
        <v>7.8056000000000001</v>
      </c>
      <c r="M1133" s="172">
        <v>7.3028000000000004</v>
      </c>
      <c r="N1133" s="172"/>
      <c r="O1133" s="172"/>
      <c r="P1133" s="172"/>
      <c r="Q1133" s="172">
        <v>7.6661000000000001</v>
      </c>
      <c r="R1133" s="172"/>
    </row>
    <row r="1134" spans="1:18" x14ac:dyDescent="0.3">
      <c r="A1134" s="168" t="s">
        <v>1240</v>
      </c>
      <c r="B1134" s="168" t="s">
        <v>1245</v>
      </c>
      <c r="C1134" s="168">
        <v>147377</v>
      </c>
      <c r="D1134" s="171">
        <v>44041</v>
      </c>
      <c r="E1134" s="172">
        <v>1068.0909999999999</v>
      </c>
      <c r="F1134" s="172">
        <v>0.82699999999999996</v>
      </c>
      <c r="G1134" s="172">
        <v>2.4196</v>
      </c>
      <c r="H1134" s="172">
        <v>2.4382000000000001</v>
      </c>
      <c r="I1134" s="172">
        <v>2.6924000000000001</v>
      </c>
      <c r="J1134" s="172">
        <v>2.7044999999999999</v>
      </c>
      <c r="K1134" s="172">
        <v>3.4094000000000002</v>
      </c>
      <c r="L1134" s="172">
        <v>4.8063000000000002</v>
      </c>
      <c r="M1134" s="172">
        <v>5.0670999999999999</v>
      </c>
      <c r="N1134" s="172">
        <v>5.7474999999999996</v>
      </c>
      <c r="O1134" s="172"/>
      <c r="P1134" s="172"/>
      <c r="Q1134" s="172">
        <v>6.1009000000000002</v>
      </c>
      <c r="R1134" s="172"/>
    </row>
    <row r="1135" spans="1:18" x14ac:dyDescent="0.3">
      <c r="A1135" s="168" t="s">
        <v>1240</v>
      </c>
      <c r="B1135" s="168" t="s">
        <v>1246</v>
      </c>
      <c r="C1135" s="168">
        <v>147382</v>
      </c>
      <c r="D1135" s="171">
        <v>44041</v>
      </c>
      <c r="E1135" s="172">
        <v>1064.6789000000001</v>
      </c>
      <c r="F1135" s="172">
        <v>0.49709999999999999</v>
      </c>
      <c r="G1135" s="172">
        <v>2.0891000000000002</v>
      </c>
      <c r="H1135" s="172">
        <v>2.1078000000000001</v>
      </c>
      <c r="I1135" s="172">
        <v>2.3620000000000001</v>
      </c>
      <c r="J1135" s="172">
        <v>2.3738999999999999</v>
      </c>
      <c r="K1135" s="172">
        <v>3.1006</v>
      </c>
      <c r="L1135" s="172">
        <v>4.5118</v>
      </c>
      <c r="M1135" s="172">
        <v>4.7683</v>
      </c>
      <c r="N1135" s="172">
        <v>5.4459</v>
      </c>
      <c r="O1135" s="172"/>
      <c r="P1135" s="172"/>
      <c r="Q1135" s="172">
        <v>5.7961999999999998</v>
      </c>
      <c r="R1135" s="172"/>
    </row>
    <row r="1136" spans="1:18" x14ac:dyDescent="0.3">
      <c r="A1136" s="168" t="s">
        <v>1240</v>
      </c>
      <c r="B1136" s="168" t="s">
        <v>1247</v>
      </c>
      <c r="C1136" s="168">
        <v>119106</v>
      </c>
      <c r="D1136" s="171">
        <v>44041</v>
      </c>
      <c r="E1136" s="172">
        <v>41.079500000000003</v>
      </c>
      <c r="F1136" s="172">
        <v>0.88849999999999996</v>
      </c>
      <c r="G1136" s="172">
        <v>2.8976999999999999</v>
      </c>
      <c r="H1136" s="172">
        <v>2.7050000000000001</v>
      </c>
      <c r="I1136" s="172">
        <v>3.3298999999999999</v>
      </c>
      <c r="J1136" s="172">
        <v>6.2066999999999997</v>
      </c>
      <c r="K1136" s="172">
        <v>9.7287999999999997</v>
      </c>
      <c r="L1136" s="172">
        <v>7.7289000000000003</v>
      </c>
      <c r="M1136" s="172">
        <v>7.0583</v>
      </c>
      <c r="N1136" s="172">
        <v>7.4219999999999997</v>
      </c>
      <c r="O1136" s="172">
        <v>7.4893999999999998</v>
      </c>
      <c r="P1136" s="172">
        <v>7.2234999999999996</v>
      </c>
      <c r="Q1136" s="172">
        <v>7.8463000000000003</v>
      </c>
      <c r="R1136" s="172">
        <v>7.9488000000000003</v>
      </c>
    </row>
    <row r="1137" spans="1:18" x14ac:dyDescent="0.3">
      <c r="A1137" s="168" t="s">
        <v>1240</v>
      </c>
      <c r="B1137" s="168" t="s">
        <v>1248</v>
      </c>
      <c r="C1137" s="168">
        <v>100087</v>
      </c>
      <c r="D1137" s="171">
        <v>44041</v>
      </c>
      <c r="E1137" s="172">
        <v>40.3247</v>
      </c>
      <c r="F1137" s="172">
        <v>0.72409999999999997</v>
      </c>
      <c r="G1137" s="172">
        <v>2.6983999999999999</v>
      </c>
      <c r="H1137" s="172">
        <v>2.5097999999999998</v>
      </c>
      <c r="I1137" s="172">
        <v>3.133</v>
      </c>
      <c r="J1137" s="172">
        <v>6.0095999999999998</v>
      </c>
      <c r="K1137" s="172">
        <v>9.5177999999999994</v>
      </c>
      <c r="L1137" s="172">
        <v>7.5162000000000004</v>
      </c>
      <c r="M1137" s="172">
        <v>6.8270999999999997</v>
      </c>
      <c r="N1137" s="172">
        <v>7.1780999999999997</v>
      </c>
      <c r="O1137" s="172">
        <v>7.2291999999999996</v>
      </c>
      <c r="P1137" s="172">
        <v>6.9607999999999999</v>
      </c>
      <c r="Q1137" s="172">
        <v>6.9184999999999999</v>
      </c>
      <c r="R1137" s="172">
        <v>7.6904000000000003</v>
      </c>
    </row>
    <row r="1138" spans="1:18" x14ac:dyDescent="0.3">
      <c r="A1138" s="168" t="s">
        <v>1240</v>
      </c>
      <c r="B1138" s="168" t="s">
        <v>1249</v>
      </c>
      <c r="C1138" s="168">
        <v>101357</v>
      </c>
      <c r="D1138" s="171">
        <v>44041</v>
      </c>
      <c r="E1138" s="172">
        <v>38.019799999999996</v>
      </c>
      <c r="F1138" s="172">
        <v>3.8405</v>
      </c>
      <c r="G1138" s="172">
        <v>3.1695000000000002</v>
      </c>
      <c r="H1138" s="172">
        <v>3.3348</v>
      </c>
      <c r="I1138" s="172">
        <v>3.6395</v>
      </c>
      <c r="J1138" s="172">
        <v>6.4016999999999999</v>
      </c>
      <c r="K1138" s="172">
        <v>8.8338000000000001</v>
      </c>
      <c r="L1138" s="172">
        <v>7.8685999999999998</v>
      </c>
      <c r="M1138" s="172">
        <v>7.2390999999999996</v>
      </c>
      <c r="N1138" s="172">
        <v>7.6661000000000001</v>
      </c>
      <c r="O1138" s="172">
        <v>7.6852</v>
      </c>
      <c r="P1138" s="172">
        <v>7.8056999999999999</v>
      </c>
      <c r="Q1138" s="172">
        <v>7.4969000000000001</v>
      </c>
      <c r="R1138" s="172">
        <v>8.1536000000000008</v>
      </c>
    </row>
    <row r="1139" spans="1:18" x14ac:dyDescent="0.3">
      <c r="A1139" s="168" t="s">
        <v>1240</v>
      </c>
      <c r="B1139" s="168" t="s">
        <v>1250</v>
      </c>
      <c r="C1139" s="168">
        <v>118506</v>
      </c>
      <c r="D1139" s="171">
        <v>44041</v>
      </c>
      <c r="E1139" s="172">
        <v>38.976900000000001</v>
      </c>
      <c r="F1139" s="172">
        <v>4.0271999999999997</v>
      </c>
      <c r="G1139" s="172">
        <v>3.3353000000000002</v>
      </c>
      <c r="H1139" s="172">
        <v>3.4940000000000002</v>
      </c>
      <c r="I1139" s="172">
        <v>3.7982</v>
      </c>
      <c r="J1139" s="172">
        <v>6.556</v>
      </c>
      <c r="K1139" s="172">
        <v>8.9905000000000008</v>
      </c>
      <c r="L1139" s="172">
        <v>8.0274999999999999</v>
      </c>
      <c r="M1139" s="172">
        <v>7.4043999999999999</v>
      </c>
      <c r="N1139" s="172">
        <v>7.8312999999999997</v>
      </c>
      <c r="O1139" s="172">
        <v>7.8737000000000004</v>
      </c>
      <c r="P1139" s="172">
        <v>8.0764999999999993</v>
      </c>
      <c r="Q1139" s="172">
        <v>8.5276999999999994</v>
      </c>
      <c r="R1139" s="172">
        <v>8.3259000000000007</v>
      </c>
    </row>
    <row r="1140" spans="1:18" x14ac:dyDescent="0.3">
      <c r="A1140" s="168" t="s">
        <v>1240</v>
      </c>
      <c r="B1140" s="168" t="s">
        <v>1251</v>
      </c>
      <c r="C1140" s="168">
        <v>101993</v>
      </c>
      <c r="D1140" s="171">
        <v>44041</v>
      </c>
      <c r="E1140" s="172">
        <v>4304.0505000000003</v>
      </c>
      <c r="F1140" s="172">
        <v>1.4705999999999999</v>
      </c>
      <c r="G1140" s="172">
        <v>3.2587999999999999</v>
      </c>
      <c r="H1140" s="172">
        <v>3.085</v>
      </c>
      <c r="I1140" s="172">
        <v>3.6778</v>
      </c>
      <c r="J1140" s="172">
        <v>6.6582999999999997</v>
      </c>
      <c r="K1140" s="172">
        <v>9.9908999999999999</v>
      </c>
      <c r="L1140" s="172">
        <v>8.5920000000000005</v>
      </c>
      <c r="M1140" s="172">
        <v>7.6626000000000003</v>
      </c>
      <c r="N1140" s="172">
        <v>7.8452000000000002</v>
      </c>
      <c r="O1140" s="172">
        <v>7.6422999999999996</v>
      </c>
      <c r="P1140" s="172">
        <v>7.4897</v>
      </c>
      <c r="Q1140" s="172">
        <v>7.2896000000000001</v>
      </c>
      <c r="R1140" s="172">
        <v>8.1023999999999994</v>
      </c>
    </row>
    <row r="1141" spans="1:18" x14ac:dyDescent="0.3">
      <c r="A1141" s="168" t="s">
        <v>1240</v>
      </c>
      <c r="B1141" s="168" t="s">
        <v>1252</v>
      </c>
      <c r="C1141" s="168">
        <v>119092</v>
      </c>
      <c r="D1141" s="171">
        <v>44041</v>
      </c>
      <c r="E1141" s="172">
        <v>4353.8404</v>
      </c>
      <c r="F1141" s="172">
        <v>1.6105</v>
      </c>
      <c r="G1141" s="172">
        <v>3.3969</v>
      </c>
      <c r="H1141" s="172">
        <v>3.2237</v>
      </c>
      <c r="I1141" s="172">
        <v>3.8172999999999999</v>
      </c>
      <c r="J1141" s="172">
        <v>6.7991000000000001</v>
      </c>
      <c r="K1141" s="172">
        <v>10.1676</v>
      </c>
      <c r="L1141" s="172">
        <v>8.7856000000000005</v>
      </c>
      <c r="M1141" s="172">
        <v>7.8639999999999999</v>
      </c>
      <c r="N1141" s="172">
        <v>8.0532000000000004</v>
      </c>
      <c r="O1141" s="172">
        <v>7.8554000000000004</v>
      </c>
      <c r="P1141" s="172">
        <v>7.7034000000000002</v>
      </c>
      <c r="Q1141" s="172">
        <v>8.1782000000000004</v>
      </c>
      <c r="R1141" s="172">
        <v>8.3153000000000006</v>
      </c>
    </row>
    <row r="1142" spans="1:18" x14ac:dyDescent="0.3">
      <c r="A1142" s="168" t="s">
        <v>1240</v>
      </c>
      <c r="B1142" s="168" t="s">
        <v>1253</v>
      </c>
      <c r="C1142" s="168">
        <v>103633</v>
      </c>
      <c r="D1142" s="171">
        <v>44041</v>
      </c>
      <c r="E1142" s="172">
        <v>285.51589999999999</v>
      </c>
      <c r="F1142" s="172">
        <v>1.9177</v>
      </c>
      <c r="G1142" s="172">
        <v>3.2639</v>
      </c>
      <c r="H1142" s="172">
        <v>3.1101999999999999</v>
      </c>
      <c r="I1142" s="172">
        <v>3.4030999999999998</v>
      </c>
      <c r="J1142" s="172">
        <v>5.9641999999999999</v>
      </c>
      <c r="K1142" s="172">
        <v>9.4529999999999994</v>
      </c>
      <c r="L1142" s="172">
        <v>7.9504999999999999</v>
      </c>
      <c r="M1142" s="172">
        <v>7.2599</v>
      </c>
      <c r="N1142" s="172">
        <v>7.4554999999999998</v>
      </c>
      <c r="O1142" s="172">
        <v>7.5902000000000003</v>
      </c>
      <c r="P1142" s="172">
        <v>7.5279999999999996</v>
      </c>
      <c r="Q1142" s="172">
        <v>7.5560999999999998</v>
      </c>
      <c r="R1142" s="172">
        <v>7.8807999999999998</v>
      </c>
    </row>
    <row r="1143" spans="1:18" x14ac:dyDescent="0.3">
      <c r="A1143" s="168" t="s">
        <v>1240</v>
      </c>
      <c r="B1143" s="168" t="s">
        <v>1254</v>
      </c>
      <c r="C1143" s="168">
        <v>120211</v>
      </c>
      <c r="D1143" s="171">
        <v>44041</v>
      </c>
      <c r="E1143" s="172">
        <v>287.43419999999998</v>
      </c>
      <c r="F1143" s="172">
        <v>2.0446</v>
      </c>
      <c r="G1143" s="172">
        <v>3.3845000000000001</v>
      </c>
      <c r="H1143" s="172">
        <v>3.2292000000000001</v>
      </c>
      <c r="I1143" s="172">
        <v>3.5232000000000001</v>
      </c>
      <c r="J1143" s="172">
        <v>6.0845000000000002</v>
      </c>
      <c r="K1143" s="172">
        <v>9.5754000000000001</v>
      </c>
      <c r="L1143" s="172">
        <v>8.0710999999999995</v>
      </c>
      <c r="M1143" s="172">
        <v>7.3837000000000002</v>
      </c>
      <c r="N1143" s="172">
        <v>7.5822000000000003</v>
      </c>
      <c r="O1143" s="172">
        <v>7.7161</v>
      </c>
      <c r="P1143" s="172">
        <v>7.6383000000000001</v>
      </c>
      <c r="Q1143" s="172">
        <v>8.1333000000000002</v>
      </c>
      <c r="R1143" s="172">
        <v>8.0091000000000001</v>
      </c>
    </row>
    <row r="1144" spans="1:18" x14ac:dyDescent="0.3">
      <c r="A1144" s="168" t="s">
        <v>1240</v>
      </c>
      <c r="B1144" s="168" t="s">
        <v>1255</v>
      </c>
      <c r="C1144" s="168">
        <v>118384</v>
      </c>
      <c r="D1144" s="171">
        <v>44041</v>
      </c>
      <c r="E1144" s="172">
        <v>32.838500000000003</v>
      </c>
      <c r="F1144" s="172">
        <v>2.3342999999999998</v>
      </c>
      <c r="G1144" s="172">
        <v>3.2469999999999999</v>
      </c>
      <c r="H1144" s="172">
        <v>3.0823</v>
      </c>
      <c r="I1144" s="172">
        <v>3.1318000000000001</v>
      </c>
      <c r="J1144" s="172">
        <v>5.4484000000000004</v>
      </c>
      <c r="K1144" s="172">
        <v>8.5731000000000002</v>
      </c>
      <c r="L1144" s="172">
        <v>7.5263</v>
      </c>
      <c r="M1144" s="172">
        <v>6.9984000000000002</v>
      </c>
      <c r="N1144" s="172">
        <v>7.1406999999999998</v>
      </c>
      <c r="O1144" s="172">
        <v>6.9455</v>
      </c>
      <c r="P1144" s="172">
        <v>7.4564000000000004</v>
      </c>
      <c r="Q1144" s="172">
        <v>8.11</v>
      </c>
      <c r="R1144" s="172">
        <v>7.4888000000000003</v>
      </c>
    </row>
    <row r="1145" spans="1:18" x14ac:dyDescent="0.3">
      <c r="A1145" s="168" t="s">
        <v>1240</v>
      </c>
      <c r="B1145" s="168" t="s">
        <v>1256</v>
      </c>
      <c r="C1145" s="168">
        <v>108756</v>
      </c>
      <c r="D1145" s="171">
        <v>44041</v>
      </c>
      <c r="E1145" s="172">
        <v>31.29</v>
      </c>
      <c r="F1145" s="172">
        <v>1.3998999999999999</v>
      </c>
      <c r="G1145" s="172">
        <v>2.4037999999999999</v>
      </c>
      <c r="H1145" s="172">
        <v>2.2673000000000001</v>
      </c>
      <c r="I1145" s="172">
        <v>2.3016999999999999</v>
      </c>
      <c r="J1145" s="172">
        <v>4.6212999999999997</v>
      </c>
      <c r="K1145" s="172">
        <v>7.7350000000000003</v>
      </c>
      <c r="L1145" s="172">
        <v>6.7134</v>
      </c>
      <c r="M1145" s="172">
        <v>6.1886000000000001</v>
      </c>
      <c r="N1145" s="172">
        <v>6.3223000000000003</v>
      </c>
      <c r="O1145" s="172">
        <v>6.2301000000000002</v>
      </c>
      <c r="P1145" s="172">
        <v>6.7813999999999997</v>
      </c>
      <c r="Q1145" s="172">
        <v>6.7534999999999998</v>
      </c>
      <c r="R1145" s="172">
        <v>6.7198000000000002</v>
      </c>
    </row>
    <row r="1146" spans="1:18" x14ac:dyDescent="0.3">
      <c r="A1146" s="168" t="s">
        <v>1240</v>
      </c>
      <c r="B1146" s="168" t="s">
        <v>1257</v>
      </c>
      <c r="C1146" s="168">
        <v>144994</v>
      </c>
      <c r="D1146" s="171">
        <v>44041</v>
      </c>
      <c r="E1146" s="172">
        <v>1128.5257999999999</v>
      </c>
      <c r="F1146" s="172">
        <v>2.7881999999999998</v>
      </c>
      <c r="G1146" s="172">
        <v>2.8077999999999999</v>
      </c>
      <c r="H1146" s="172">
        <v>2.8047</v>
      </c>
      <c r="I1146" s="172">
        <v>2.7953999999999999</v>
      </c>
      <c r="J1146" s="172">
        <v>2.7345000000000002</v>
      </c>
      <c r="K1146" s="172">
        <v>2.7183000000000002</v>
      </c>
      <c r="L1146" s="172">
        <v>3.9847000000000001</v>
      </c>
      <c r="M1146" s="172">
        <v>4.734</v>
      </c>
      <c r="N1146" s="172">
        <v>5.4783999999999997</v>
      </c>
      <c r="O1146" s="172"/>
      <c r="P1146" s="172"/>
      <c r="Q1146" s="172">
        <v>6.7046000000000001</v>
      </c>
      <c r="R1146" s="172"/>
    </row>
    <row r="1147" spans="1:18" x14ac:dyDescent="0.3">
      <c r="A1147" s="168" t="s">
        <v>1240</v>
      </c>
      <c r="B1147" s="168" t="s">
        <v>1258</v>
      </c>
      <c r="C1147" s="168">
        <v>144997</v>
      </c>
      <c r="D1147" s="171">
        <v>44041</v>
      </c>
      <c r="E1147" s="172">
        <v>1126.3635999999999</v>
      </c>
      <c r="F1147" s="172">
        <v>2.6574</v>
      </c>
      <c r="G1147" s="172">
        <v>2.6776</v>
      </c>
      <c r="H1147" s="172">
        <v>2.6743000000000001</v>
      </c>
      <c r="I1147" s="172">
        <v>2.665</v>
      </c>
      <c r="J1147" s="172">
        <v>2.5985</v>
      </c>
      <c r="K1147" s="172">
        <v>2.5867</v>
      </c>
      <c r="L1147" s="172">
        <v>3.8574999999999999</v>
      </c>
      <c r="M1147" s="172">
        <v>4.6005000000000003</v>
      </c>
      <c r="N1147" s="172">
        <v>5.3422000000000001</v>
      </c>
      <c r="O1147" s="172"/>
      <c r="P1147" s="172"/>
      <c r="Q1147" s="172">
        <v>6.5948000000000002</v>
      </c>
      <c r="R1147" s="172"/>
    </row>
    <row r="1148" spans="1:18" x14ac:dyDescent="0.3">
      <c r="A1148" s="168" t="s">
        <v>1240</v>
      </c>
      <c r="B1148" s="168" t="s">
        <v>1259</v>
      </c>
      <c r="C1148" s="168">
        <v>112123</v>
      </c>
      <c r="D1148" s="171">
        <v>44041</v>
      </c>
      <c r="E1148" s="172">
        <v>2336.4117000000001</v>
      </c>
      <c r="F1148" s="172">
        <v>-3.0999999999999999E-3</v>
      </c>
      <c r="G1148" s="172">
        <v>2.2059000000000002</v>
      </c>
      <c r="H1148" s="172">
        <v>2.2917000000000001</v>
      </c>
      <c r="I1148" s="172">
        <v>2.8772000000000002</v>
      </c>
      <c r="J1148" s="172">
        <v>4.8022</v>
      </c>
      <c r="K1148" s="172">
        <v>9.0005000000000006</v>
      </c>
      <c r="L1148" s="172">
        <v>7.5564999999999998</v>
      </c>
      <c r="M1148" s="172">
        <v>6.9947999999999997</v>
      </c>
      <c r="N1148" s="172">
        <v>6.8754999999999997</v>
      </c>
      <c r="O1148" s="172">
        <v>7.1933999999999996</v>
      </c>
      <c r="P1148" s="172">
        <v>7.3444000000000003</v>
      </c>
      <c r="Q1148" s="172">
        <v>8.0764999999999993</v>
      </c>
      <c r="R1148" s="172">
        <v>7.2760999999999996</v>
      </c>
    </row>
    <row r="1149" spans="1:18" x14ac:dyDescent="0.3">
      <c r="A1149" s="168" t="s">
        <v>1240</v>
      </c>
      <c r="B1149" s="168" t="s">
        <v>1260</v>
      </c>
      <c r="C1149" s="168">
        <v>120507</v>
      </c>
      <c r="D1149" s="171">
        <v>44041</v>
      </c>
      <c r="E1149" s="172">
        <v>2382.4245999999998</v>
      </c>
      <c r="F1149" s="172">
        <v>0.34620000000000001</v>
      </c>
      <c r="G1149" s="172">
        <v>2.5560999999999998</v>
      </c>
      <c r="H1149" s="172">
        <v>2.6415000000000002</v>
      </c>
      <c r="I1149" s="172">
        <v>3.2275</v>
      </c>
      <c r="J1149" s="172">
        <v>5.1536</v>
      </c>
      <c r="K1149" s="172">
        <v>9.3579000000000008</v>
      </c>
      <c r="L1149" s="172">
        <v>7.9008000000000003</v>
      </c>
      <c r="M1149" s="172">
        <v>7.3150000000000004</v>
      </c>
      <c r="N1149" s="172">
        <v>7.1860999999999997</v>
      </c>
      <c r="O1149" s="172">
        <v>7.4748000000000001</v>
      </c>
      <c r="P1149" s="172">
        <v>7.6219999999999999</v>
      </c>
      <c r="Q1149" s="172">
        <v>8.6170000000000009</v>
      </c>
      <c r="R1149" s="172">
        <v>7.5641999999999996</v>
      </c>
    </row>
    <row r="1150" spans="1:18" x14ac:dyDescent="0.3">
      <c r="A1150" s="168" t="s">
        <v>1240</v>
      </c>
      <c r="B1150" s="168" t="s">
        <v>1261</v>
      </c>
      <c r="C1150" s="168">
        <v>143598</v>
      </c>
      <c r="D1150" s="171">
        <v>44041</v>
      </c>
      <c r="E1150" s="172">
        <v>28.157399999999999</v>
      </c>
      <c r="F1150" s="172">
        <v>2.0741999999999998</v>
      </c>
      <c r="G1150" s="172">
        <v>2.4378000000000002</v>
      </c>
      <c r="H1150" s="172">
        <v>2.5011999999999999</v>
      </c>
      <c r="I1150" s="172">
        <v>2.5116999999999998</v>
      </c>
      <c r="J1150" s="172">
        <v>2.6589</v>
      </c>
      <c r="K1150" s="172">
        <v>3.1151</v>
      </c>
      <c r="L1150" s="172">
        <v>3.8946999999999998</v>
      </c>
      <c r="M1150" s="172">
        <v>4.1353999999999997</v>
      </c>
      <c r="N1150" s="172">
        <v>4.3658999999999999</v>
      </c>
      <c r="O1150" s="172">
        <v>6.0198</v>
      </c>
      <c r="P1150" s="172">
        <v>6.5385</v>
      </c>
      <c r="Q1150" s="172">
        <v>7.7629999999999999</v>
      </c>
      <c r="R1150" s="172">
        <v>5.7835999999999999</v>
      </c>
    </row>
    <row r="1151" spans="1:18" x14ac:dyDescent="0.3">
      <c r="A1151" s="168" t="s">
        <v>1240</v>
      </c>
      <c r="B1151" s="168" t="s">
        <v>1262</v>
      </c>
      <c r="C1151" s="168">
        <v>143597</v>
      </c>
      <c r="D1151" s="171">
        <v>44041</v>
      </c>
      <c r="E1151" s="172">
        <v>28.615600000000001</v>
      </c>
      <c r="F1151" s="172">
        <v>2.2961</v>
      </c>
      <c r="G1151" s="172">
        <v>2.6284999999999998</v>
      </c>
      <c r="H1151" s="172">
        <v>2.68</v>
      </c>
      <c r="I1151" s="172">
        <v>2.7088000000000001</v>
      </c>
      <c r="J1151" s="172">
        <v>2.8553999999999999</v>
      </c>
      <c r="K1151" s="172">
        <v>3.3169</v>
      </c>
      <c r="L1151" s="172">
        <v>4.0986000000000002</v>
      </c>
      <c r="M1151" s="172">
        <v>4.3411</v>
      </c>
      <c r="N1151" s="172">
        <v>4.5758999999999999</v>
      </c>
      <c r="O1151" s="172">
        <v>6.2333999999999996</v>
      </c>
      <c r="P1151" s="172">
        <v>6.7859999999999996</v>
      </c>
      <c r="Q1151" s="172">
        <v>7.6139999999999999</v>
      </c>
      <c r="R1151" s="172">
        <v>5.9974999999999996</v>
      </c>
    </row>
    <row r="1152" spans="1:18" x14ac:dyDescent="0.3">
      <c r="A1152" s="168" t="s">
        <v>1240</v>
      </c>
      <c r="B1152" s="168" t="s">
        <v>1263</v>
      </c>
      <c r="C1152" s="168">
        <v>101893</v>
      </c>
      <c r="D1152" s="171">
        <v>44041</v>
      </c>
      <c r="E1152" s="172">
        <v>3379.0862999999999</v>
      </c>
      <c r="F1152" s="172">
        <v>3.3089</v>
      </c>
      <c r="G1152" s="172">
        <v>3.5918000000000001</v>
      </c>
      <c r="H1152" s="172">
        <v>2.9842</v>
      </c>
      <c r="I1152" s="172">
        <v>3.1269999999999998</v>
      </c>
      <c r="J1152" s="172">
        <v>5.5232000000000001</v>
      </c>
      <c r="K1152" s="172">
        <v>7.1403999999999996</v>
      </c>
      <c r="L1152" s="172">
        <v>6.8426</v>
      </c>
      <c r="M1152" s="172">
        <v>6.5909000000000004</v>
      </c>
      <c r="N1152" s="172">
        <v>6.9724000000000004</v>
      </c>
      <c r="O1152" s="172">
        <v>7.4753999999999996</v>
      </c>
      <c r="P1152" s="172">
        <v>7.4762000000000004</v>
      </c>
      <c r="Q1152" s="172">
        <v>7.4004000000000003</v>
      </c>
      <c r="R1152" s="172">
        <v>7.7420999999999998</v>
      </c>
    </row>
    <row r="1153" spans="1:18" x14ac:dyDescent="0.3">
      <c r="A1153" s="168" t="s">
        <v>1240</v>
      </c>
      <c r="B1153" s="168" t="s">
        <v>1264</v>
      </c>
      <c r="C1153" s="168">
        <v>119746</v>
      </c>
      <c r="D1153" s="171">
        <v>44041</v>
      </c>
      <c r="E1153" s="172">
        <v>3393.306</v>
      </c>
      <c r="F1153" s="172">
        <v>3.4316</v>
      </c>
      <c r="G1153" s="172">
        <v>3.7120000000000002</v>
      </c>
      <c r="H1153" s="172">
        <v>3.1052</v>
      </c>
      <c r="I1153" s="172">
        <v>3.2492000000000001</v>
      </c>
      <c r="J1153" s="172">
        <v>5.6459000000000001</v>
      </c>
      <c r="K1153" s="172">
        <v>7.2483000000000004</v>
      </c>
      <c r="L1153" s="172">
        <v>6.9451000000000001</v>
      </c>
      <c r="M1153" s="172">
        <v>6.6925999999999997</v>
      </c>
      <c r="N1153" s="172">
        <v>7.0667999999999997</v>
      </c>
      <c r="O1153" s="172">
        <v>7.5449999999999999</v>
      </c>
      <c r="P1153" s="172">
        <v>7.5388999999999999</v>
      </c>
      <c r="Q1153" s="172">
        <v>8.0888000000000009</v>
      </c>
      <c r="R1153" s="172">
        <v>7.8197999999999999</v>
      </c>
    </row>
    <row r="1154" spans="1:18" x14ac:dyDescent="0.3">
      <c r="A1154" s="168" t="s">
        <v>1240</v>
      </c>
      <c r="B1154" s="168" t="s">
        <v>1265</v>
      </c>
      <c r="C1154" s="168">
        <v>119431</v>
      </c>
      <c r="D1154" s="171">
        <v>44041</v>
      </c>
      <c r="E1154" s="172">
        <v>31.447427628618598</v>
      </c>
      <c r="F1154" s="172">
        <v>2.0891999999999999</v>
      </c>
      <c r="G1154" s="172">
        <v>2.5426000000000002</v>
      </c>
      <c r="H1154" s="172">
        <v>2.7869999999999999</v>
      </c>
      <c r="I1154" s="172">
        <v>3.0127999999999999</v>
      </c>
      <c r="J1154" s="172">
        <v>4.8825000000000003</v>
      </c>
      <c r="K1154" s="172">
        <v>7.8330000000000002</v>
      </c>
      <c r="L1154" s="172">
        <v>7.4835000000000003</v>
      </c>
      <c r="M1154" s="172">
        <v>7.0286999999999997</v>
      </c>
      <c r="N1154" s="172">
        <v>9.3603000000000005</v>
      </c>
      <c r="O1154" s="172">
        <v>7.9481000000000002</v>
      </c>
      <c r="P1154" s="172">
        <v>8.4449000000000005</v>
      </c>
      <c r="Q1154" s="172">
        <v>8.5882000000000005</v>
      </c>
      <c r="R1154" s="172">
        <v>8.2281999999999993</v>
      </c>
    </row>
    <row r="1155" spans="1:18" x14ac:dyDescent="0.3">
      <c r="A1155" s="168" t="s">
        <v>1240</v>
      </c>
      <c r="B1155" s="168" t="s">
        <v>1266</v>
      </c>
      <c r="C1155" s="168">
        <v>114216</v>
      </c>
      <c r="D1155" s="171">
        <v>44041</v>
      </c>
      <c r="E1155" s="172">
        <v>30.538773061346902</v>
      </c>
      <c r="F1155" s="172">
        <v>1.6134999999999999</v>
      </c>
      <c r="G1155" s="172">
        <v>2.1160000000000001</v>
      </c>
      <c r="H1155" s="172">
        <v>2.3315999999999999</v>
      </c>
      <c r="I1155" s="172">
        <v>2.5507</v>
      </c>
      <c r="J1155" s="172">
        <v>4.4020000000000001</v>
      </c>
      <c r="K1155" s="172">
        <v>7.3442999999999996</v>
      </c>
      <c r="L1155" s="172">
        <v>6.9748000000000001</v>
      </c>
      <c r="M1155" s="172">
        <v>6.5141</v>
      </c>
      <c r="N1155" s="172">
        <v>8.8369999999999997</v>
      </c>
      <c r="O1155" s="172">
        <v>7.4245000000000001</v>
      </c>
      <c r="P1155" s="172">
        <v>7.9134000000000002</v>
      </c>
      <c r="Q1155" s="172">
        <v>7.7385000000000002</v>
      </c>
      <c r="R1155" s="172">
        <v>7.7164000000000001</v>
      </c>
    </row>
    <row r="1156" spans="1:18" x14ac:dyDescent="0.3">
      <c r="A1156" s="168" t="s">
        <v>1240</v>
      </c>
      <c r="B1156" s="168" t="s">
        <v>1267</v>
      </c>
      <c r="C1156" s="168">
        <v>103048</v>
      </c>
      <c r="D1156" s="171">
        <v>44041</v>
      </c>
      <c r="E1156" s="172">
        <v>3111.2339999999999</v>
      </c>
      <c r="F1156" s="172">
        <v>2.6128</v>
      </c>
      <c r="G1156" s="172">
        <v>3.5585</v>
      </c>
      <c r="H1156" s="172">
        <v>3.0975000000000001</v>
      </c>
      <c r="I1156" s="172">
        <v>3.5255000000000001</v>
      </c>
      <c r="J1156" s="172">
        <v>5.5052000000000003</v>
      </c>
      <c r="K1156" s="172">
        <v>8.0439000000000007</v>
      </c>
      <c r="L1156" s="172">
        <v>7.3582999999999998</v>
      </c>
      <c r="M1156" s="172">
        <v>6.9442000000000004</v>
      </c>
      <c r="N1156" s="172">
        <v>7.2523</v>
      </c>
      <c r="O1156" s="172">
        <v>7.6401000000000003</v>
      </c>
      <c r="P1156" s="172">
        <v>7.5335000000000001</v>
      </c>
      <c r="Q1156" s="172">
        <v>7.7895000000000003</v>
      </c>
      <c r="R1156" s="172">
        <v>7.9318</v>
      </c>
    </row>
    <row r="1157" spans="1:18" x14ac:dyDescent="0.3">
      <c r="A1157" s="168" t="s">
        <v>1240</v>
      </c>
      <c r="B1157" s="168" t="s">
        <v>1268</v>
      </c>
      <c r="C1157" s="168">
        <v>118719</v>
      </c>
      <c r="D1157" s="171">
        <v>44041</v>
      </c>
      <c r="E1157" s="172">
        <v>3133.1233999999999</v>
      </c>
      <c r="F1157" s="172">
        <v>2.7134</v>
      </c>
      <c r="G1157" s="172">
        <v>3.6583999999999999</v>
      </c>
      <c r="H1157" s="172">
        <v>3.1974999999999998</v>
      </c>
      <c r="I1157" s="172">
        <v>3.6255999999999999</v>
      </c>
      <c r="J1157" s="172">
        <v>5.6058000000000003</v>
      </c>
      <c r="K1157" s="172">
        <v>8.1460000000000008</v>
      </c>
      <c r="L1157" s="172">
        <v>7.4619999999999997</v>
      </c>
      <c r="M1157" s="172">
        <v>7.0491999999999999</v>
      </c>
      <c r="N1157" s="172">
        <v>7.3593999999999999</v>
      </c>
      <c r="O1157" s="172">
        <v>7.7480000000000002</v>
      </c>
      <c r="P1157" s="172">
        <v>7.6412000000000004</v>
      </c>
      <c r="Q1157" s="172">
        <v>8.1502999999999997</v>
      </c>
      <c r="R1157" s="172">
        <v>8.0396999999999998</v>
      </c>
    </row>
    <row r="1158" spans="1:18" x14ac:dyDescent="0.3">
      <c r="A1158" s="168" t="s">
        <v>1240</v>
      </c>
      <c r="B1158" s="168" t="s">
        <v>1269</v>
      </c>
      <c r="C1158" s="168">
        <v>148161</v>
      </c>
      <c r="D1158" s="171">
        <v>44041</v>
      </c>
      <c r="E1158" s="172">
        <v>1026.7234000000001</v>
      </c>
      <c r="F1158" s="172">
        <v>2.1438000000000001</v>
      </c>
      <c r="G1158" s="172">
        <v>2.6543999999999999</v>
      </c>
      <c r="H1158" s="172">
        <v>2.8654000000000002</v>
      </c>
      <c r="I1158" s="172">
        <v>3.3641000000000001</v>
      </c>
      <c r="J1158" s="172">
        <v>5.5088999999999997</v>
      </c>
      <c r="K1158" s="172">
        <v>7.1421999999999999</v>
      </c>
      <c r="L1158" s="172"/>
      <c r="M1158" s="172"/>
      <c r="N1158" s="172"/>
      <c r="O1158" s="172"/>
      <c r="P1158" s="172"/>
      <c r="Q1158" s="172">
        <v>6.7268999999999997</v>
      </c>
      <c r="R1158" s="172"/>
    </row>
    <row r="1159" spans="1:18" x14ac:dyDescent="0.3">
      <c r="A1159" s="168" t="s">
        <v>1240</v>
      </c>
      <c r="B1159" s="168" t="s">
        <v>1270</v>
      </c>
      <c r="C1159" s="168">
        <v>148159</v>
      </c>
      <c r="D1159" s="171">
        <v>44041</v>
      </c>
      <c r="E1159" s="172">
        <v>1023.4319</v>
      </c>
      <c r="F1159" s="172">
        <v>1.2412000000000001</v>
      </c>
      <c r="G1159" s="172">
        <v>1.7529999999999999</v>
      </c>
      <c r="H1159" s="172">
        <v>1.9638</v>
      </c>
      <c r="I1159" s="172">
        <v>2.4624000000000001</v>
      </c>
      <c r="J1159" s="172">
        <v>4.6052999999999997</v>
      </c>
      <c r="K1159" s="172">
        <v>6.2195999999999998</v>
      </c>
      <c r="L1159" s="172"/>
      <c r="M1159" s="172"/>
      <c r="N1159" s="172"/>
      <c r="O1159" s="172"/>
      <c r="P1159" s="172"/>
      <c r="Q1159" s="172">
        <v>5.8983999999999996</v>
      </c>
      <c r="R1159" s="172"/>
    </row>
    <row r="1160" spans="1:18" x14ac:dyDescent="0.3">
      <c r="A1160" s="168" t="s">
        <v>1240</v>
      </c>
      <c r="B1160" s="168" t="s">
        <v>1271</v>
      </c>
      <c r="C1160" s="168">
        <v>103464</v>
      </c>
      <c r="D1160" s="171">
        <v>44041</v>
      </c>
      <c r="E1160" s="172">
        <v>31.6006</v>
      </c>
      <c r="F1160" s="172">
        <v>4.0430999999999999</v>
      </c>
      <c r="G1160" s="172">
        <v>3.883</v>
      </c>
      <c r="H1160" s="172">
        <v>3.9136000000000002</v>
      </c>
      <c r="I1160" s="172">
        <v>3.9</v>
      </c>
      <c r="J1160" s="172">
        <v>3.8700999999999999</v>
      </c>
      <c r="K1160" s="172">
        <v>4.6467000000000001</v>
      </c>
      <c r="L1160" s="172">
        <v>5.0148000000000001</v>
      </c>
      <c r="M1160" s="172">
        <v>5.5829000000000004</v>
      </c>
      <c r="N1160" s="172">
        <v>6.0477999999999996</v>
      </c>
      <c r="O1160" s="172">
        <v>6.8651</v>
      </c>
      <c r="P1160" s="172">
        <v>7.2858999999999998</v>
      </c>
      <c r="Q1160" s="172">
        <v>8.2478999999999996</v>
      </c>
      <c r="R1160" s="172">
        <v>7.0294999999999996</v>
      </c>
    </row>
    <row r="1161" spans="1:18" x14ac:dyDescent="0.3">
      <c r="A1161" s="168" t="s">
        <v>1240</v>
      </c>
      <c r="B1161" s="168" t="s">
        <v>1272</v>
      </c>
      <c r="C1161" s="168">
        <v>120845</v>
      </c>
      <c r="D1161" s="171">
        <v>44041</v>
      </c>
      <c r="E1161" s="172">
        <v>31.8843</v>
      </c>
      <c r="F1161" s="172">
        <v>4.1215999999999999</v>
      </c>
      <c r="G1161" s="172">
        <v>3.9401000000000002</v>
      </c>
      <c r="H1161" s="172">
        <v>3.9933999999999998</v>
      </c>
      <c r="I1161" s="172">
        <v>3.9882</v>
      </c>
      <c r="J1161" s="172">
        <v>3.9622999999999999</v>
      </c>
      <c r="K1161" s="172">
        <v>4.7104999999999997</v>
      </c>
      <c r="L1161" s="172">
        <v>5.0892999999999997</v>
      </c>
      <c r="M1161" s="172">
        <v>5.6795</v>
      </c>
      <c r="N1161" s="172">
        <v>6.1349999999999998</v>
      </c>
      <c r="O1161" s="172">
        <v>6.9882</v>
      </c>
      <c r="P1161" s="172">
        <v>7.3647</v>
      </c>
      <c r="Q1161" s="172">
        <v>8.3841000000000001</v>
      </c>
      <c r="R1161" s="172">
        <v>7.1345999999999998</v>
      </c>
    </row>
    <row r="1162" spans="1:18" x14ac:dyDescent="0.3">
      <c r="A1162" s="168" t="s">
        <v>1240</v>
      </c>
      <c r="B1162" s="168" t="s">
        <v>1273</v>
      </c>
      <c r="C1162" s="168">
        <v>119821</v>
      </c>
      <c r="D1162" s="171">
        <v>44041</v>
      </c>
      <c r="E1162" s="172">
        <v>33.250599999999999</v>
      </c>
      <c r="F1162" s="172">
        <v>2.7444999999999999</v>
      </c>
      <c r="G1162" s="172">
        <v>3.6242999999999999</v>
      </c>
      <c r="H1162" s="172">
        <v>3.7820999999999998</v>
      </c>
      <c r="I1162" s="172">
        <v>4.1702000000000004</v>
      </c>
      <c r="J1162" s="172">
        <v>6.1748000000000003</v>
      </c>
      <c r="K1162" s="172">
        <v>8.8914000000000009</v>
      </c>
      <c r="L1162" s="172">
        <v>7.6165000000000003</v>
      </c>
      <c r="M1162" s="172">
        <v>7.2529000000000003</v>
      </c>
      <c r="N1162" s="172">
        <v>7.6516999999999999</v>
      </c>
      <c r="O1162" s="172">
        <v>7.6923000000000004</v>
      </c>
      <c r="P1162" s="172">
        <v>8.0524000000000004</v>
      </c>
      <c r="Q1162" s="172">
        <v>8.5429999999999993</v>
      </c>
      <c r="R1162" s="172">
        <v>8.1442999999999994</v>
      </c>
    </row>
    <row r="1163" spans="1:18" x14ac:dyDescent="0.3">
      <c r="A1163" s="168" t="s">
        <v>1240</v>
      </c>
      <c r="B1163" s="168" t="s">
        <v>1274</v>
      </c>
      <c r="C1163" s="168">
        <v>102503</v>
      </c>
      <c r="D1163" s="171">
        <v>44041</v>
      </c>
      <c r="E1163" s="172">
        <v>31.7806</v>
      </c>
      <c r="F1163" s="172">
        <v>2.1823000000000001</v>
      </c>
      <c r="G1163" s="172">
        <v>3.0333000000000001</v>
      </c>
      <c r="H1163" s="172">
        <v>3.1848999999999998</v>
      </c>
      <c r="I1163" s="172">
        <v>3.5733999999999999</v>
      </c>
      <c r="J1163" s="172">
        <v>5.5765000000000002</v>
      </c>
      <c r="K1163" s="172">
        <v>8.2802000000000007</v>
      </c>
      <c r="L1163" s="172">
        <v>7.0340999999999996</v>
      </c>
      <c r="M1163" s="172">
        <v>6.6486999999999998</v>
      </c>
      <c r="N1163" s="172">
        <v>7.0308000000000002</v>
      </c>
      <c r="O1163" s="172">
        <v>7.0014000000000003</v>
      </c>
      <c r="P1163" s="172">
        <v>7.3345000000000002</v>
      </c>
      <c r="Q1163" s="172">
        <v>7.4690000000000003</v>
      </c>
      <c r="R1163" s="172">
        <v>7.4870000000000001</v>
      </c>
    </row>
    <row r="1164" spans="1:18" x14ac:dyDescent="0.3">
      <c r="A1164" s="168" t="s">
        <v>1240</v>
      </c>
      <c r="B1164" s="168" t="s">
        <v>1275</v>
      </c>
      <c r="C1164" s="168">
        <v>145050</v>
      </c>
      <c r="D1164" s="171">
        <v>44041</v>
      </c>
      <c r="E1164" s="172">
        <v>11.436199999999999</v>
      </c>
      <c r="F1164" s="172">
        <v>3.5110999999999999</v>
      </c>
      <c r="G1164" s="172">
        <v>3.4485999999999999</v>
      </c>
      <c r="H1164" s="172">
        <v>3.3304999999999998</v>
      </c>
      <c r="I1164" s="172">
        <v>3.7898999999999998</v>
      </c>
      <c r="J1164" s="172">
        <v>4.5061999999999998</v>
      </c>
      <c r="K1164" s="172">
        <v>6.2910000000000004</v>
      </c>
      <c r="L1164" s="172">
        <v>6.3407999999999998</v>
      </c>
      <c r="M1164" s="172">
        <v>6.1821999999999999</v>
      </c>
      <c r="N1164" s="172">
        <v>6.7183000000000002</v>
      </c>
      <c r="O1164" s="172"/>
      <c r="P1164" s="172"/>
      <c r="Q1164" s="172">
        <v>7.5613000000000001</v>
      </c>
      <c r="R1164" s="172"/>
    </row>
    <row r="1165" spans="1:18" x14ac:dyDescent="0.3">
      <c r="A1165" s="168" t="s">
        <v>1240</v>
      </c>
      <c r="B1165" s="168" t="s">
        <v>1276</v>
      </c>
      <c r="C1165" s="168">
        <v>145042</v>
      </c>
      <c r="D1165" s="171">
        <v>44041</v>
      </c>
      <c r="E1165" s="172">
        <v>11.414099999999999</v>
      </c>
      <c r="F1165" s="172">
        <v>3.5179</v>
      </c>
      <c r="G1165" s="172">
        <v>3.3912</v>
      </c>
      <c r="H1165" s="172">
        <v>3.2454999999999998</v>
      </c>
      <c r="I1165" s="172">
        <v>3.7056</v>
      </c>
      <c r="J1165" s="172">
        <v>4.3967999999999998</v>
      </c>
      <c r="K1165" s="172">
        <v>6.1982999999999997</v>
      </c>
      <c r="L1165" s="172">
        <v>6.3179999999999996</v>
      </c>
      <c r="M1165" s="172">
        <v>6.1257000000000001</v>
      </c>
      <c r="N1165" s="172">
        <v>6.6397000000000004</v>
      </c>
      <c r="O1165" s="172"/>
      <c r="P1165" s="172"/>
      <c r="Q1165" s="172">
        <v>7.4482999999999997</v>
      </c>
      <c r="R1165" s="172"/>
    </row>
    <row r="1166" spans="1:18" x14ac:dyDescent="0.3">
      <c r="A1166" s="168" t="s">
        <v>1240</v>
      </c>
      <c r="B1166" s="168" t="s">
        <v>1277</v>
      </c>
      <c r="C1166" s="168">
        <v>119424</v>
      </c>
      <c r="D1166" s="171">
        <v>44041</v>
      </c>
      <c r="E1166" s="172">
        <v>3564.3951000000002</v>
      </c>
      <c r="F1166" s="172">
        <v>2.0266000000000002</v>
      </c>
      <c r="G1166" s="172">
        <v>3.3128000000000002</v>
      </c>
      <c r="H1166" s="172">
        <v>3.4474999999999998</v>
      </c>
      <c r="I1166" s="172">
        <v>3.6534</v>
      </c>
      <c r="J1166" s="172">
        <v>6.1962999999999999</v>
      </c>
      <c r="K1166" s="172">
        <v>9.5515000000000008</v>
      </c>
      <c r="L1166" s="172">
        <v>8.1591000000000005</v>
      </c>
      <c r="M1166" s="172">
        <v>7.4236000000000004</v>
      </c>
      <c r="N1166" s="172">
        <v>7.5869</v>
      </c>
      <c r="O1166" s="172">
        <v>5.1601999999999997</v>
      </c>
      <c r="P1166" s="172">
        <v>6.0688000000000004</v>
      </c>
      <c r="Q1166" s="172">
        <v>7.0892999999999997</v>
      </c>
      <c r="R1166" s="172">
        <v>4.1654</v>
      </c>
    </row>
    <row r="1167" spans="1:18" x14ac:dyDescent="0.3">
      <c r="A1167" s="168" t="s">
        <v>1240</v>
      </c>
      <c r="B1167" s="168" t="s">
        <v>1278</v>
      </c>
      <c r="C1167" s="168">
        <v>101847</v>
      </c>
      <c r="D1167" s="171">
        <v>44041</v>
      </c>
      <c r="E1167" s="172">
        <v>3540.2238000000002</v>
      </c>
      <c r="F1167" s="172">
        <v>1.8044</v>
      </c>
      <c r="G1167" s="172">
        <v>3.1461000000000001</v>
      </c>
      <c r="H1167" s="172">
        <v>3.2654999999999998</v>
      </c>
      <c r="I1167" s="172">
        <v>3.4527999999999999</v>
      </c>
      <c r="J1167" s="172">
        <v>6.0223000000000004</v>
      </c>
      <c r="K1167" s="172">
        <v>9.3645999999999994</v>
      </c>
      <c r="L1167" s="172">
        <v>8.0622000000000007</v>
      </c>
      <c r="M1167" s="172">
        <v>7.2911999999999999</v>
      </c>
      <c r="N1167" s="172">
        <v>7.4337999999999997</v>
      </c>
      <c r="O1167" s="172">
        <v>5.0408999999999997</v>
      </c>
      <c r="P1167" s="172">
        <v>5.9706000000000001</v>
      </c>
      <c r="Q1167" s="172">
        <v>6.9691000000000001</v>
      </c>
      <c r="R1167" s="172">
        <v>4.0198999999999998</v>
      </c>
    </row>
    <row r="1168" spans="1:18" x14ac:dyDescent="0.3">
      <c r="A1168" s="168" t="s">
        <v>1240</v>
      </c>
      <c r="B1168" s="168" t="s">
        <v>1279</v>
      </c>
      <c r="C1168" s="168">
        <v>120299</v>
      </c>
      <c r="D1168" s="171">
        <v>44041</v>
      </c>
      <c r="E1168" s="172">
        <v>2330.5801999999999</v>
      </c>
      <c r="F1168" s="172">
        <v>3.3706</v>
      </c>
      <c r="G1168" s="172">
        <v>4.0338000000000003</v>
      </c>
      <c r="H1168" s="172">
        <v>3.8351000000000002</v>
      </c>
      <c r="I1168" s="172">
        <v>4.101</v>
      </c>
      <c r="J1168" s="172">
        <v>6.5595999999999997</v>
      </c>
      <c r="K1168" s="172">
        <v>8.8718000000000004</v>
      </c>
      <c r="L1168" s="172">
        <v>7.5937999999999999</v>
      </c>
      <c r="M1168" s="172">
        <v>7.0655000000000001</v>
      </c>
      <c r="N1168" s="172">
        <v>7.3380999999999998</v>
      </c>
      <c r="O1168" s="172">
        <v>7.7186000000000003</v>
      </c>
      <c r="P1168" s="172">
        <v>7.6512000000000002</v>
      </c>
      <c r="Q1168" s="172">
        <v>8.1553000000000004</v>
      </c>
      <c r="R1168" s="172">
        <v>7.9951999999999996</v>
      </c>
    </row>
    <row r="1169" spans="1:18" x14ac:dyDescent="0.3">
      <c r="A1169" s="168" t="s">
        <v>1240</v>
      </c>
      <c r="B1169" s="168" t="s">
        <v>1280</v>
      </c>
      <c r="C1169" s="168">
        <v>112077</v>
      </c>
      <c r="D1169" s="171">
        <v>44041</v>
      </c>
      <c r="E1169" s="172">
        <v>2312.1949</v>
      </c>
      <c r="F1169" s="172">
        <v>3.2711000000000001</v>
      </c>
      <c r="G1169" s="172">
        <v>3.9333999999999998</v>
      </c>
      <c r="H1169" s="172">
        <v>3.7349000000000001</v>
      </c>
      <c r="I1169" s="172">
        <v>4.0007000000000001</v>
      </c>
      <c r="J1169" s="172">
        <v>6.4591000000000003</v>
      </c>
      <c r="K1169" s="172">
        <v>8.7696000000000005</v>
      </c>
      <c r="L1169" s="172">
        <v>7.49</v>
      </c>
      <c r="M1169" s="172">
        <v>6.9602000000000004</v>
      </c>
      <c r="N1169" s="172">
        <v>7.2331000000000003</v>
      </c>
      <c r="O1169" s="172">
        <v>7.5923999999999996</v>
      </c>
      <c r="P1169" s="172">
        <v>7.5326000000000004</v>
      </c>
      <c r="Q1169" s="172">
        <v>7.8710000000000004</v>
      </c>
      <c r="R1169" s="172">
        <v>7.8730000000000002</v>
      </c>
    </row>
    <row r="1170" spans="1:18" x14ac:dyDescent="0.3">
      <c r="A1170" s="173" t="s">
        <v>27</v>
      </c>
      <c r="B1170" s="168"/>
      <c r="C1170" s="168"/>
      <c r="D1170" s="168"/>
      <c r="E1170" s="168"/>
      <c r="F1170" s="174">
        <v>2.2703549999999999</v>
      </c>
      <c r="G1170" s="174">
        <v>3.0791325000000001</v>
      </c>
      <c r="H1170" s="174">
        <v>3.0137025</v>
      </c>
      <c r="I1170" s="174">
        <v>3.3093400000000002</v>
      </c>
      <c r="J1170" s="174">
        <v>5.1700975000000016</v>
      </c>
      <c r="K1170" s="174">
        <v>7.5329575000000037</v>
      </c>
      <c r="L1170" s="174">
        <v>6.9464552631578949</v>
      </c>
      <c r="M1170" s="174">
        <v>6.6089184210526311</v>
      </c>
      <c r="N1170" s="174">
        <v>6.9974055555555532</v>
      </c>
      <c r="O1170" s="174">
        <v>7.2283633333333324</v>
      </c>
      <c r="P1170" s="174">
        <v>7.4096766666666669</v>
      </c>
      <c r="Q1170" s="174">
        <v>7.5777375000000005</v>
      </c>
      <c r="R1170" s="174">
        <v>7.4375733333333329</v>
      </c>
    </row>
    <row r="1171" spans="1:18" x14ac:dyDescent="0.3">
      <c r="A1171" s="173" t="s">
        <v>409</v>
      </c>
      <c r="B1171" s="168"/>
      <c r="C1171" s="168"/>
      <c r="D1171" s="168"/>
      <c r="E1171" s="168"/>
      <c r="F1171" s="174">
        <v>2.1997499999999999</v>
      </c>
      <c r="G1171" s="174">
        <v>3.20825</v>
      </c>
      <c r="H1171" s="174">
        <v>3.08975</v>
      </c>
      <c r="I1171" s="174">
        <v>3.3835999999999999</v>
      </c>
      <c r="J1171" s="174">
        <v>5.5160499999999999</v>
      </c>
      <c r="K1171" s="174">
        <v>8.4266500000000004</v>
      </c>
      <c r="L1171" s="174">
        <v>7.5030999999999999</v>
      </c>
      <c r="M1171" s="174">
        <v>6.9965999999999999</v>
      </c>
      <c r="N1171" s="174">
        <v>7.2096</v>
      </c>
      <c r="O1171" s="174">
        <v>7.5171999999999999</v>
      </c>
      <c r="P1171" s="174">
        <v>7.5303000000000004</v>
      </c>
      <c r="Q1171" s="174">
        <v>7.7023000000000001</v>
      </c>
      <c r="R1171" s="174">
        <v>7.8464</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44041</v>
      </c>
      <c r="E1174" s="172">
        <v>22.9877</v>
      </c>
      <c r="F1174" s="172">
        <v>-6.5199999999999994E-2</v>
      </c>
      <c r="G1174" s="172">
        <v>0.83160000000000001</v>
      </c>
      <c r="H1174" s="172">
        <v>1.4426000000000001</v>
      </c>
      <c r="I1174" s="172">
        <v>3.8026</v>
      </c>
      <c r="J1174" s="172">
        <v>5.9717000000000002</v>
      </c>
      <c r="K1174" s="172">
        <v>11.2872</v>
      </c>
      <c r="L1174" s="172">
        <v>-2.3047</v>
      </c>
      <c r="M1174" s="172">
        <v>0.86350000000000005</v>
      </c>
      <c r="N1174" s="172">
        <v>10.646000000000001</v>
      </c>
      <c r="O1174" s="172">
        <v>7.5998999999999999</v>
      </c>
      <c r="P1174" s="172">
        <v>8.0670999999999999</v>
      </c>
      <c r="Q1174" s="172">
        <v>8.1586999999999996</v>
      </c>
      <c r="R1174" s="172">
        <v>5.9095000000000004</v>
      </c>
    </row>
    <row r="1175" spans="1:18" x14ac:dyDescent="0.3">
      <c r="A1175" s="168" t="s">
        <v>1282</v>
      </c>
      <c r="B1175" s="168" t="s">
        <v>1284</v>
      </c>
      <c r="C1175" s="168">
        <v>113064</v>
      </c>
      <c r="D1175" s="171">
        <v>44041</v>
      </c>
      <c r="E1175" s="172">
        <v>21.164899999999999</v>
      </c>
      <c r="F1175" s="172">
        <v>-6.8900000000000003E-2</v>
      </c>
      <c r="G1175" s="172">
        <v>0.81159999999999999</v>
      </c>
      <c r="H1175" s="172">
        <v>1.4139999999999999</v>
      </c>
      <c r="I1175" s="172">
        <v>3.7444000000000002</v>
      </c>
      <c r="J1175" s="172">
        <v>5.8441000000000001</v>
      </c>
      <c r="K1175" s="172">
        <v>10.888199999999999</v>
      </c>
      <c r="L1175" s="172">
        <v>-2.952</v>
      </c>
      <c r="M1175" s="172">
        <v>-0.1241</v>
      </c>
      <c r="N1175" s="172">
        <v>9.2263999999999999</v>
      </c>
      <c r="O1175" s="172">
        <v>6.4112999999999998</v>
      </c>
      <c r="P1175" s="172">
        <v>6.8704999999999998</v>
      </c>
      <c r="Q1175" s="172">
        <v>7.8348000000000004</v>
      </c>
      <c r="R1175" s="172">
        <v>4.6543000000000001</v>
      </c>
    </row>
    <row r="1176" spans="1:18" x14ac:dyDescent="0.3">
      <c r="A1176" s="168" t="s">
        <v>1282</v>
      </c>
      <c r="B1176" s="168" t="s">
        <v>1285</v>
      </c>
      <c r="C1176" s="168">
        <v>114855</v>
      </c>
      <c r="D1176" s="171">
        <v>44041</v>
      </c>
      <c r="E1176" s="172">
        <v>18.587199999999999</v>
      </c>
      <c r="F1176" s="172">
        <v>-0.3014</v>
      </c>
      <c r="G1176" s="172">
        <v>0.45450000000000002</v>
      </c>
      <c r="H1176" s="172">
        <v>1.4641</v>
      </c>
      <c r="I1176" s="172">
        <v>4.5735000000000001</v>
      </c>
      <c r="J1176" s="172">
        <v>6.2939999999999996</v>
      </c>
      <c r="K1176" s="172">
        <v>12.936500000000001</v>
      </c>
      <c r="L1176" s="172">
        <v>-4.3365999999999998</v>
      </c>
      <c r="M1176" s="172">
        <v>0.28920000000000001</v>
      </c>
      <c r="N1176" s="172">
        <v>5.4867999999999997</v>
      </c>
      <c r="O1176" s="172">
        <v>3.7425999999999999</v>
      </c>
      <c r="P1176" s="172">
        <v>5.3872</v>
      </c>
      <c r="Q1176" s="172">
        <v>6.8747999999999996</v>
      </c>
      <c r="R1176" s="172">
        <v>3.6395</v>
      </c>
    </row>
    <row r="1177" spans="1:18" x14ac:dyDescent="0.3">
      <c r="A1177" s="168" t="s">
        <v>1282</v>
      </c>
      <c r="B1177" s="168" t="s">
        <v>1286</v>
      </c>
      <c r="C1177" s="168">
        <v>119176</v>
      </c>
      <c r="D1177" s="171">
        <v>44041</v>
      </c>
      <c r="E1177" s="172">
        <v>20.344200000000001</v>
      </c>
      <c r="F1177" s="172">
        <v>-0.29749999999999999</v>
      </c>
      <c r="G1177" s="172">
        <v>0.47560000000000002</v>
      </c>
      <c r="H1177" s="172">
        <v>1.4937</v>
      </c>
      <c r="I1177" s="172">
        <v>4.6307999999999998</v>
      </c>
      <c r="J1177" s="172">
        <v>6.4227999999999996</v>
      </c>
      <c r="K1177" s="172">
        <v>13.3325</v>
      </c>
      <c r="L1177" s="172">
        <v>-3.7275</v>
      </c>
      <c r="M1177" s="172">
        <v>1.2396</v>
      </c>
      <c r="N1177" s="172">
        <v>6.8677999999999999</v>
      </c>
      <c r="O1177" s="172">
        <v>4.9318999999999997</v>
      </c>
      <c r="P1177" s="172">
        <v>6.8052000000000001</v>
      </c>
      <c r="Q1177" s="172">
        <v>7.2103999999999999</v>
      </c>
      <c r="R1177" s="172">
        <v>5.0183999999999997</v>
      </c>
    </row>
    <row r="1178" spans="1:18" x14ac:dyDescent="0.3">
      <c r="A1178" s="168" t="s">
        <v>1282</v>
      </c>
      <c r="B1178" s="168" t="s">
        <v>1287</v>
      </c>
      <c r="C1178" s="168">
        <v>103131</v>
      </c>
      <c r="D1178" s="171">
        <v>44041</v>
      </c>
      <c r="E1178" s="172">
        <v>34.875999999999998</v>
      </c>
      <c r="F1178" s="172">
        <v>-0.34570000000000001</v>
      </c>
      <c r="G1178" s="172">
        <v>-1.72E-2</v>
      </c>
      <c r="H1178" s="172">
        <v>1.6881999999999999</v>
      </c>
      <c r="I1178" s="172">
        <v>5.1875999999999998</v>
      </c>
      <c r="J1178" s="172">
        <v>8.3239999999999998</v>
      </c>
      <c r="K1178" s="172">
        <v>15.1859</v>
      </c>
      <c r="L1178" s="172">
        <v>1.4662999999999999</v>
      </c>
      <c r="M1178" s="172">
        <v>6.6218000000000004</v>
      </c>
      <c r="N1178" s="172">
        <v>11.3218</v>
      </c>
      <c r="O1178" s="172">
        <v>5.2191999999999998</v>
      </c>
      <c r="P1178" s="172">
        <v>6.7965</v>
      </c>
      <c r="Q1178" s="172">
        <v>8.7096</v>
      </c>
      <c r="R1178" s="172">
        <v>4.5904999999999996</v>
      </c>
    </row>
    <row r="1179" spans="1:18" x14ac:dyDescent="0.3">
      <c r="A1179" s="168" t="s">
        <v>1282</v>
      </c>
      <c r="B1179" s="168" t="s">
        <v>1288</v>
      </c>
      <c r="C1179" s="168">
        <v>119131</v>
      </c>
      <c r="D1179" s="171">
        <v>44041</v>
      </c>
      <c r="E1179" s="172">
        <v>36.549999999999997</v>
      </c>
      <c r="F1179" s="172">
        <v>-0.34079999999999999</v>
      </c>
      <c r="G1179" s="172">
        <v>-2.7000000000000001E-3</v>
      </c>
      <c r="H1179" s="172">
        <v>1.7085999999999999</v>
      </c>
      <c r="I1179" s="172">
        <v>5.2252999999999998</v>
      </c>
      <c r="J1179" s="172">
        <v>8.4023000000000003</v>
      </c>
      <c r="K1179" s="172">
        <v>15.4344</v>
      </c>
      <c r="L1179" s="172">
        <v>1.9497</v>
      </c>
      <c r="M1179" s="172">
        <v>7.3673999999999999</v>
      </c>
      <c r="N1179" s="172">
        <v>12.3095</v>
      </c>
      <c r="O1179" s="172">
        <v>5.9302000000000001</v>
      </c>
      <c r="P1179" s="172">
        <v>7.4741999999999997</v>
      </c>
      <c r="Q1179" s="172">
        <v>8.9045000000000005</v>
      </c>
      <c r="R1179" s="172">
        <v>5.3451000000000004</v>
      </c>
    </row>
    <row r="1180" spans="1:18" x14ac:dyDescent="0.3">
      <c r="A1180" s="168" t="s">
        <v>1282</v>
      </c>
      <c r="B1180" s="168" t="s">
        <v>1289</v>
      </c>
      <c r="C1180" s="168">
        <v>101144</v>
      </c>
      <c r="D1180" s="171">
        <v>44041</v>
      </c>
      <c r="E1180" s="172">
        <v>261.2294</v>
      </c>
      <c r="F1180" s="172">
        <v>0.1484</v>
      </c>
      <c r="G1180" s="172">
        <v>3.8999999999999998E-3</v>
      </c>
      <c r="H1180" s="172">
        <v>-1.4999999999999999E-2</v>
      </c>
      <c r="I1180" s="172">
        <v>2.7646999999999999</v>
      </c>
      <c r="J1180" s="172">
        <v>3.9599000000000002</v>
      </c>
      <c r="K1180" s="172">
        <v>12.7698</v>
      </c>
      <c r="L1180" s="172">
        <v>-5.6750999999999996</v>
      </c>
      <c r="M1180" s="172">
        <v>-2.2953999999999999</v>
      </c>
      <c r="N1180" s="172">
        <v>-0.80069999999999997</v>
      </c>
      <c r="O1180" s="172">
        <v>2.68</v>
      </c>
      <c r="P1180" s="172">
        <v>7.2367999999999997</v>
      </c>
      <c r="Q1180" s="172">
        <v>20.1723</v>
      </c>
      <c r="R1180" s="172">
        <v>1.5876999999999999</v>
      </c>
    </row>
    <row r="1181" spans="1:18" x14ac:dyDescent="0.3">
      <c r="A1181" s="168" t="s">
        <v>1282</v>
      </c>
      <c r="B1181" s="168" t="s">
        <v>1290</v>
      </c>
      <c r="C1181" s="168">
        <v>120334</v>
      </c>
      <c r="D1181" s="171">
        <v>44041</v>
      </c>
      <c r="E1181" s="172">
        <v>277.88630000000001</v>
      </c>
      <c r="F1181" s="172">
        <v>0.15040000000000001</v>
      </c>
      <c r="G1181" s="172">
        <v>1.37E-2</v>
      </c>
      <c r="H1181" s="172">
        <v>-1.4E-3</v>
      </c>
      <c r="I1181" s="172">
        <v>2.7936000000000001</v>
      </c>
      <c r="J1181" s="172">
        <v>4.0233999999999996</v>
      </c>
      <c r="K1181" s="172">
        <v>12.9696</v>
      </c>
      <c r="L1181" s="172">
        <v>-5.3567</v>
      </c>
      <c r="M1181" s="172">
        <v>-1.8089</v>
      </c>
      <c r="N1181" s="172">
        <v>-0.156</v>
      </c>
      <c r="O1181" s="172">
        <v>3.5954000000000002</v>
      </c>
      <c r="P1181" s="172">
        <v>8.1661000000000001</v>
      </c>
      <c r="Q1181" s="172">
        <v>12.0824</v>
      </c>
      <c r="R1181" s="172">
        <v>2.3552</v>
      </c>
    </row>
    <row r="1182" spans="1:18" x14ac:dyDescent="0.3">
      <c r="A1182" s="168" t="s">
        <v>1282</v>
      </c>
      <c r="B1182" s="168" t="s">
        <v>1291</v>
      </c>
      <c r="C1182" s="168">
        <v>101072</v>
      </c>
      <c r="D1182" s="171">
        <v>44041</v>
      </c>
      <c r="E1182" s="172">
        <v>42.204799999999999</v>
      </c>
      <c r="F1182" s="172">
        <v>1.2115</v>
      </c>
      <c r="G1182" s="172">
        <v>3.8403999999999998</v>
      </c>
      <c r="H1182" s="172">
        <v>7.3014999999999999</v>
      </c>
      <c r="I1182" s="172">
        <v>9.7971000000000004</v>
      </c>
      <c r="J1182" s="172">
        <v>17.159700000000001</v>
      </c>
      <c r="K1182" s="172">
        <v>21.6904</v>
      </c>
      <c r="L1182" s="172">
        <v>3.3246000000000002</v>
      </c>
      <c r="M1182" s="172">
        <v>4.1276000000000002</v>
      </c>
      <c r="N1182" s="172">
        <v>12.332000000000001</v>
      </c>
      <c r="O1182" s="172">
        <v>6.4387999999999996</v>
      </c>
      <c r="P1182" s="172">
        <v>7.7282999999999999</v>
      </c>
      <c r="Q1182" s="172">
        <v>7.7161</v>
      </c>
      <c r="R1182" s="172">
        <v>10.2935</v>
      </c>
    </row>
    <row r="1183" spans="1:18" x14ac:dyDescent="0.3">
      <c r="A1183" s="168" t="s">
        <v>1282</v>
      </c>
      <c r="B1183" s="168" t="s">
        <v>1292</v>
      </c>
      <c r="C1183" s="168">
        <v>120821</v>
      </c>
      <c r="D1183" s="171">
        <v>44041</v>
      </c>
      <c r="E1183" s="172">
        <v>42.154400000000003</v>
      </c>
      <c r="F1183" s="172">
        <v>1.3449</v>
      </c>
      <c r="G1183" s="172">
        <v>3.9794</v>
      </c>
      <c r="H1183" s="172">
        <v>7.4455</v>
      </c>
      <c r="I1183" s="172">
        <v>9.9468999999999994</v>
      </c>
      <c r="J1183" s="172">
        <v>17.3247</v>
      </c>
      <c r="K1183" s="172">
        <v>21.882100000000001</v>
      </c>
      <c r="L1183" s="172">
        <v>3.5129000000000001</v>
      </c>
      <c r="M1183" s="172">
        <v>4.3438999999999997</v>
      </c>
      <c r="N1183" s="172">
        <v>12.5732</v>
      </c>
      <c r="O1183" s="172">
        <v>6.3964999999999996</v>
      </c>
      <c r="P1183" s="172">
        <v>7.7026000000000003</v>
      </c>
      <c r="Q1183" s="172">
        <v>7.4790000000000001</v>
      </c>
      <c r="R1183" s="172">
        <v>10.2279</v>
      </c>
    </row>
    <row r="1184" spans="1:18" x14ac:dyDescent="0.3">
      <c r="A1184" s="168" t="s">
        <v>1282</v>
      </c>
      <c r="B1184" s="168" t="s">
        <v>1293</v>
      </c>
      <c r="C1184" s="168">
        <v>119843</v>
      </c>
      <c r="D1184" s="171">
        <v>44041</v>
      </c>
      <c r="E1184" s="172">
        <v>32.265900000000002</v>
      </c>
      <c r="F1184" s="172">
        <v>0.36859999999999998</v>
      </c>
      <c r="G1184" s="172">
        <v>0.81520000000000004</v>
      </c>
      <c r="H1184" s="172">
        <v>1.1251</v>
      </c>
      <c r="I1184" s="172">
        <v>2.3999000000000001</v>
      </c>
      <c r="J1184" s="172">
        <v>3.4379</v>
      </c>
      <c r="K1184" s="172">
        <v>8.4915000000000003</v>
      </c>
      <c r="L1184" s="172">
        <v>3.7786</v>
      </c>
      <c r="M1184" s="172">
        <v>6.4755000000000003</v>
      </c>
      <c r="N1184" s="172">
        <v>12.575799999999999</v>
      </c>
      <c r="O1184" s="172">
        <v>8.0637000000000008</v>
      </c>
      <c r="P1184" s="172">
        <v>8.8317999999999994</v>
      </c>
      <c r="Q1184" s="172">
        <v>10.4293</v>
      </c>
      <c r="R1184" s="172">
        <v>9.1745000000000001</v>
      </c>
    </row>
    <row r="1185" spans="1:18" x14ac:dyDescent="0.3">
      <c r="A1185" s="168" t="s">
        <v>1282</v>
      </c>
      <c r="B1185" s="168" t="s">
        <v>1294</v>
      </c>
      <c r="C1185" s="168">
        <v>103408</v>
      </c>
      <c r="D1185" s="171">
        <v>44041</v>
      </c>
      <c r="E1185" s="172">
        <v>30.3858</v>
      </c>
      <c r="F1185" s="172">
        <v>0.36730000000000002</v>
      </c>
      <c r="G1185" s="172">
        <v>0.80649999999999999</v>
      </c>
      <c r="H1185" s="172">
        <v>1.1128</v>
      </c>
      <c r="I1185" s="172">
        <v>2.3742000000000001</v>
      </c>
      <c r="J1185" s="172">
        <v>3.3879000000000001</v>
      </c>
      <c r="K1185" s="172">
        <v>8.3269000000000002</v>
      </c>
      <c r="L1185" s="172">
        <v>3.4657</v>
      </c>
      <c r="M1185" s="172">
        <v>5.9865000000000004</v>
      </c>
      <c r="N1185" s="172">
        <v>11.889799999999999</v>
      </c>
      <c r="O1185" s="172">
        <v>7.1003999999999996</v>
      </c>
      <c r="P1185" s="172">
        <v>7.7965</v>
      </c>
      <c r="Q1185" s="172">
        <v>7.8696000000000002</v>
      </c>
      <c r="R1185" s="172">
        <v>8.3804999999999996</v>
      </c>
    </row>
    <row r="1186" spans="1:18" x14ac:dyDescent="0.3">
      <c r="A1186" s="168" t="s">
        <v>1282</v>
      </c>
      <c r="B1186" s="168" t="s">
        <v>1295</v>
      </c>
      <c r="C1186" s="168">
        <v>148053</v>
      </c>
      <c r="D1186" s="171">
        <v>44041</v>
      </c>
      <c r="E1186" s="172">
        <v>10.794600000000001</v>
      </c>
      <c r="F1186" s="172">
        <v>-0.31769999999999998</v>
      </c>
      <c r="G1186" s="172">
        <v>0.2228</v>
      </c>
      <c r="H1186" s="172">
        <v>0.72409999999999997</v>
      </c>
      <c r="I1186" s="172">
        <v>4.0955000000000004</v>
      </c>
      <c r="J1186" s="172">
        <v>5.7920999999999996</v>
      </c>
      <c r="K1186" s="172">
        <v>11.3477</v>
      </c>
      <c r="L1186" s="172"/>
      <c r="M1186" s="172"/>
      <c r="N1186" s="172"/>
      <c r="O1186" s="172"/>
      <c r="P1186" s="172"/>
      <c r="Q1186" s="172">
        <v>7.9459999999999997</v>
      </c>
      <c r="R1186" s="172"/>
    </row>
    <row r="1187" spans="1:18" x14ac:dyDescent="0.3">
      <c r="A1187" s="168" t="s">
        <v>1282</v>
      </c>
      <c r="B1187" s="168" t="s">
        <v>1296</v>
      </c>
      <c r="C1187" s="168">
        <v>148050</v>
      </c>
      <c r="D1187" s="171">
        <v>44041</v>
      </c>
      <c r="E1187" s="172">
        <v>10.7066</v>
      </c>
      <c r="F1187" s="172">
        <v>-0.32400000000000001</v>
      </c>
      <c r="G1187" s="172">
        <v>0.19370000000000001</v>
      </c>
      <c r="H1187" s="172">
        <v>0.68369999999999997</v>
      </c>
      <c r="I1187" s="172">
        <v>4.0132000000000003</v>
      </c>
      <c r="J1187" s="172">
        <v>5.6356999999999999</v>
      </c>
      <c r="K1187" s="172">
        <v>10.8527</v>
      </c>
      <c r="L1187" s="172"/>
      <c r="M1187" s="172"/>
      <c r="N1187" s="172"/>
      <c r="O1187" s="172"/>
      <c r="P1187" s="172"/>
      <c r="Q1187" s="172">
        <v>7.0659999999999998</v>
      </c>
      <c r="R1187" s="172"/>
    </row>
    <row r="1188" spans="1:18" x14ac:dyDescent="0.3">
      <c r="A1188" s="168" t="s">
        <v>1282</v>
      </c>
      <c r="B1188" s="168" t="s">
        <v>1297</v>
      </c>
      <c r="C1188" s="168">
        <v>120760</v>
      </c>
      <c r="D1188" s="171">
        <v>44041</v>
      </c>
      <c r="E1188" s="172">
        <v>37.792099999999998</v>
      </c>
      <c r="F1188" s="172">
        <v>-0.20810000000000001</v>
      </c>
      <c r="G1188" s="172">
        <v>0.3705</v>
      </c>
      <c r="H1188" s="172">
        <v>1.1316999999999999</v>
      </c>
      <c r="I1188" s="172">
        <v>4.2385000000000002</v>
      </c>
      <c r="J1188" s="172">
        <v>6.6050000000000004</v>
      </c>
      <c r="K1188" s="172">
        <v>12.879</v>
      </c>
      <c r="L1188" s="172">
        <v>1.3252999999999999</v>
      </c>
      <c r="M1188" s="172">
        <v>4.3914</v>
      </c>
      <c r="N1188" s="172">
        <v>8.2902000000000005</v>
      </c>
      <c r="O1188" s="172">
        <v>4.4813999999999998</v>
      </c>
      <c r="P1188" s="172">
        <v>5.8722000000000003</v>
      </c>
      <c r="Q1188" s="172">
        <v>6.3986000000000001</v>
      </c>
      <c r="R1188" s="172">
        <v>3.7679999999999998</v>
      </c>
    </row>
    <row r="1189" spans="1:18" x14ac:dyDescent="0.3">
      <c r="A1189" s="168" t="s">
        <v>1282</v>
      </c>
      <c r="B1189" s="168" t="s">
        <v>1298</v>
      </c>
      <c r="C1189" s="168">
        <v>111599</v>
      </c>
      <c r="D1189" s="171">
        <v>44041</v>
      </c>
      <c r="E1189" s="172">
        <v>35.653100000000002</v>
      </c>
      <c r="F1189" s="172">
        <v>-0.21079999999999999</v>
      </c>
      <c r="G1189" s="172">
        <v>0.35970000000000002</v>
      </c>
      <c r="H1189" s="172">
        <v>1.1166</v>
      </c>
      <c r="I1189" s="172">
        <v>4.2077</v>
      </c>
      <c r="J1189" s="172">
        <v>6.5385</v>
      </c>
      <c r="K1189" s="172">
        <v>12.6701</v>
      </c>
      <c r="L1189" s="172">
        <v>0.94369999999999998</v>
      </c>
      <c r="M1189" s="172">
        <v>3.7993000000000001</v>
      </c>
      <c r="N1189" s="172">
        <v>7.4596999999999998</v>
      </c>
      <c r="O1189" s="172">
        <v>3.5028000000000001</v>
      </c>
      <c r="P1189" s="172">
        <v>4.9897999999999998</v>
      </c>
      <c r="Q1189" s="172">
        <v>11.559100000000001</v>
      </c>
      <c r="R1189" s="172">
        <v>2.8898000000000001</v>
      </c>
    </row>
    <row r="1190" spans="1:18" x14ac:dyDescent="0.3">
      <c r="A1190" s="173" t="s">
        <v>27</v>
      </c>
      <c r="B1190" s="168"/>
      <c r="C1190" s="168"/>
      <c r="D1190" s="168"/>
      <c r="E1190" s="168"/>
      <c r="F1190" s="174">
        <v>6.9437500000000013E-2</v>
      </c>
      <c r="G1190" s="174">
        <v>0.82245000000000001</v>
      </c>
      <c r="H1190" s="174">
        <v>1.8647374999999999</v>
      </c>
      <c r="I1190" s="174">
        <v>4.6122187500000011</v>
      </c>
      <c r="J1190" s="174">
        <v>7.19523125</v>
      </c>
      <c r="K1190" s="174">
        <v>13.309031249999999</v>
      </c>
      <c r="L1190" s="174">
        <v>-0.32755714285714277</v>
      </c>
      <c r="M1190" s="174">
        <v>2.9483785714285715</v>
      </c>
      <c r="N1190" s="174">
        <v>8.5730214285714279</v>
      </c>
      <c r="O1190" s="174">
        <v>5.4352928571428549</v>
      </c>
      <c r="P1190" s="174">
        <v>7.1232000000000015</v>
      </c>
      <c r="Q1190" s="174">
        <v>9.1506999999999987</v>
      </c>
      <c r="R1190" s="174">
        <v>5.5596000000000005</v>
      </c>
    </row>
    <row r="1191" spans="1:18" x14ac:dyDescent="0.3">
      <c r="A1191" s="173" t="s">
        <v>409</v>
      </c>
      <c r="B1191" s="168"/>
      <c r="C1191" s="168"/>
      <c r="D1191" s="168"/>
      <c r="E1191" s="168"/>
      <c r="F1191" s="174">
        <v>-0.13850000000000001</v>
      </c>
      <c r="G1191" s="174">
        <v>0.41249999999999998</v>
      </c>
      <c r="H1191" s="174">
        <v>1.27285</v>
      </c>
      <c r="I1191" s="174">
        <v>4.1516000000000002</v>
      </c>
      <c r="J1191" s="174">
        <v>6.1328499999999995</v>
      </c>
      <c r="K1191" s="174">
        <v>12.824400000000001</v>
      </c>
      <c r="L1191" s="174">
        <v>1.1345000000000001</v>
      </c>
      <c r="M1191" s="174">
        <v>3.9634499999999999</v>
      </c>
      <c r="N1191" s="174">
        <v>9.9361999999999995</v>
      </c>
      <c r="O1191" s="174">
        <v>5.5747</v>
      </c>
      <c r="P1191" s="174">
        <v>7.3554999999999993</v>
      </c>
      <c r="Q1191" s="174">
        <v>7.9077999999999999</v>
      </c>
      <c r="R1191" s="174">
        <v>4.8363499999999995</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44041</v>
      </c>
      <c r="E1194" s="172">
        <v>685.34</v>
      </c>
      <c r="F1194" s="172">
        <v>4.82E-2</v>
      </c>
      <c r="G1194" s="172">
        <v>0.26479999999999998</v>
      </c>
      <c r="H1194" s="172">
        <v>0.64170000000000005</v>
      </c>
      <c r="I1194" s="172">
        <v>4.0270000000000001</v>
      </c>
      <c r="J1194" s="172">
        <v>7.0242000000000004</v>
      </c>
      <c r="K1194" s="172">
        <v>13.271800000000001</v>
      </c>
      <c r="L1194" s="172">
        <v>-12.7233</v>
      </c>
      <c r="M1194" s="172">
        <v>-6.3052000000000001</v>
      </c>
      <c r="N1194" s="172">
        <v>-1.0482</v>
      </c>
      <c r="O1194" s="172">
        <v>6.5100000000000005E-2</v>
      </c>
      <c r="P1194" s="172">
        <v>6.7742000000000004</v>
      </c>
      <c r="Q1194" s="172">
        <v>21.252300000000002</v>
      </c>
      <c r="R1194" s="172">
        <v>-2.0438999999999998</v>
      </c>
    </row>
    <row r="1195" spans="1:18" x14ac:dyDescent="0.3">
      <c r="A1195" s="168" t="s">
        <v>1300</v>
      </c>
      <c r="B1195" s="168" t="s">
        <v>1302</v>
      </c>
      <c r="C1195" s="168">
        <v>120564</v>
      </c>
      <c r="D1195" s="171">
        <v>44041</v>
      </c>
      <c r="E1195" s="172">
        <v>734.89</v>
      </c>
      <c r="F1195" s="172">
        <v>5.04E-2</v>
      </c>
      <c r="G1195" s="172">
        <v>0.27700000000000002</v>
      </c>
      <c r="H1195" s="172">
        <v>0.65880000000000005</v>
      </c>
      <c r="I1195" s="172">
        <v>4.0655000000000001</v>
      </c>
      <c r="J1195" s="172">
        <v>7.1128</v>
      </c>
      <c r="K1195" s="172">
        <v>13.5509</v>
      </c>
      <c r="L1195" s="172">
        <v>-12.3378</v>
      </c>
      <c r="M1195" s="172">
        <v>-5.6818</v>
      </c>
      <c r="N1195" s="172">
        <v>-0.182</v>
      </c>
      <c r="O1195" s="172">
        <v>1.0858000000000001</v>
      </c>
      <c r="P1195" s="172">
        <v>7.8356000000000003</v>
      </c>
      <c r="Q1195" s="172">
        <v>13.6562</v>
      </c>
      <c r="R1195" s="172">
        <v>-1.1493</v>
      </c>
    </row>
    <row r="1196" spans="1:18" x14ac:dyDescent="0.3">
      <c r="A1196" s="168" t="s">
        <v>1300</v>
      </c>
      <c r="B1196" s="168" t="s">
        <v>1303</v>
      </c>
      <c r="C1196" s="168">
        <v>141925</v>
      </c>
      <c r="D1196" s="171">
        <v>44041</v>
      </c>
      <c r="E1196" s="172">
        <v>12.45</v>
      </c>
      <c r="F1196" s="172">
        <v>-0.4</v>
      </c>
      <c r="G1196" s="172">
        <v>0.32229999999999998</v>
      </c>
      <c r="H1196" s="172">
        <v>0.32229999999999998</v>
      </c>
      <c r="I1196" s="172">
        <v>3.2338</v>
      </c>
      <c r="J1196" s="172">
        <v>4.6218000000000004</v>
      </c>
      <c r="K1196" s="172">
        <v>8.5440000000000005</v>
      </c>
      <c r="L1196" s="172">
        <v>-6.4612999999999996</v>
      </c>
      <c r="M1196" s="172">
        <v>-4.0831999999999997</v>
      </c>
      <c r="N1196" s="172">
        <v>5.4191000000000003</v>
      </c>
      <c r="O1196" s="172"/>
      <c r="P1196" s="172"/>
      <c r="Q1196" s="172">
        <v>8.4590999999999994</v>
      </c>
      <c r="R1196" s="172">
        <v>3.8519000000000001</v>
      </c>
    </row>
    <row r="1197" spans="1:18" x14ac:dyDescent="0.3">
      <c r="A1197" s="168" t="s">
        <v>1300</v>
      </c>
      <c r="B1197" s="168" t="s">
        <v>1304</v>
      </c>
      <c r="C1197" s="168">
        <v>141927</v>
      </c>
      <c r="D1197" s="171">
        <v>44041</v>
      </c>
      <c r="E1197" s="172">
        <v>11.93</v>
      </c>
      <c r="F1197" s="172">
        <v>-0.41739999999999999</v>
      </c>
      <c r="G1197" s="172">
        <v>0.25209999999999999</v>
      </c>
      <c r="H1197" s="172">
        <v>0.25209999999999999</v>
      </c>
      <c r="I1197" s="172">
        <v>3.1114999999999999</v>
      </c>
      <c r="J1197" s="172">
        <v>4.4657999999999998</v>
      </c>
      <c r="K1197" s="172">
        <v>8.0616000000000003</v>
      </c>
      <c r="L1197" s="172">
        <v>-7.1595000000000004</v>
      </c>
      <c r="M1197" s="172">
        <v>-5.0914999999999999</v>
      </c>
      <c r="N1197" s="172">
        <v>3.9199000000000002</v>
      </c>
      <c r="O1197" s="172"/>
      <c r="P1197" s="172"/>
      <c r="Q1197" s="172">
        <v>6.7577999999999996</v>
      </c>
      <c r="R1197" s="172">
        <v>2.2440000000000002</v>
      </c>
    </row>
    <row r="1198" spans="1:18" x14ac:dyDescent="0.3">
      <c r="A1198" s="168" t="s">
        <v>1300</v>
      </c>
      <c r="B1198" s="168" t="s">
        <v>1305</v>
      </c>
      <c r="C1198" s="168">
        <v>102020</v>
      </c>
      <c r="D1198" s="171">
        <v>44041</v>
      </c>
      <c r="E1198" s="172">
        <v>94.68</v>
      </c>
      <c r="F1198" s="172">
        <v>-0.71309999999999996</v>
      </c>
      <c r="G1198" s="172">
        <v>-0.26340000000000002</v>
      </c>
      <c r="H1198" s="172">
        <v>0.1799</v>
      </c>
      <c r="I1198" s="172">
        <v>4.8620999999999999</v>
      </c>
      <c r="J1198" s="172">
        <v>8.2552000000000003</v>
      </c>
      <c r="K1198" s="172">
        <v>13.402799999999999</v>
      </c>
      <c r="L1198" s="172">
        <v>-8.0866000000000007</v>
      </c>
      <c r="M1198" s="172">
        <v>-4.3442999999999996</v>
      </c>
      <c r="N1198" s="172">
        <v>0.41360000000000002</v>
      </c>
      <c r="O1198" s="172">
        <v>-0.40089999999999998</v>
      </c>
      <c r="P1198" s="172">
        <v>3.4878</v>
      </c>
      <c r="Q1198" s="172">
        <v>14.235099999999999</v>
      </c>
      <c r="R1198" s="172">
        <v>-2.6175999999999999</v>
      </c>
    </row>
    <row r="1199" spans="1:18" x14ac:dyDescent="0.3">
      <c r="A1199" s="168" t="s">
        <v>1300</v>
      </c>
      <c r="B1199" s="168" t="s">
        <v>1306</v>
      </c>
      <c r="C1199" s="168">
        <v>119354</v>
      </c>
      <c r="D1199" s="171">
        <v>44041</v>
      </c>
      <c r="E1199" s="172">
        <v>101.23</v>
      </c>
      <c r="F1199" s="172">
        <v>-0.71599999999999997</v>
      </c>
      <c r="G1199" s="172">
        <v>-0.25619999999999998</v>
      </c>
      <c r="H1199" s="172">
        <v>0.19800000000000001</v>
      </c>
      <c r="I1199" s="172">
        <v>4.8906999999999998</v>
      </c>
      <c r="J1199" s="172">
        <v>8.3253000000000004</v>
      </c>
      <c r="K1199" s="172">
        <v>13.6012</v>
      </c>
      <c r="L1199" s="172">
        <v>-7.7462999999999997</v>
      </c>
      <c r="M1199" s="172">
        <v>-3.7829000000000002</v>
      </c>
      <c r="N1199" s="172">
        <v>1.2098</v>
      </c>
      <c r="O1199" s="172">
        <v>0.49790000000000001</v>
      </c>
      <c r="P1199" s="172">
        <v>4.3648999999999996</v>
      </c>
      <c r="Q1199" s="172">
        <v>9.5909999999999993</v>
      </c>
      <c r="R1199" s="172">
        <v>-1.7809999999999999</v>
      </c>
    </row>
    <row r="1200" spans="1:18" x14ac:dyDescent="0.3">
      <c r="A1200" s="168" t="s">
        <v>1300</v>
      </c>
      <c r="B1200" s="168" t="s">
        <v>1307</v>
      </c>
      <c r="C1200" s="168">
        <v>113460</v>
      </c>
      <c r="D1200" s="171">
        <v>44041</v>
      </c>
      <c r="E1200" s="172">
        <v>45.253999999999998</v>
      </c>
      <c r="F1200" s="172">
        <v>-0.48380000000000001</v>
      </c>
      <c r="G1200" s="172">
        <v>0.29699999999999999</v>
      </c>
      <c r="H1200" s="172">
        <v>2.6499999999999999E-2</v>
      </c>
      <c r="I1200" s="172">
        <v>3.5773999999999999</v>
      </c>
      <c r="J1200" s="172">
        <v>4.5151000000000003</v>
      </c>
      <c r="K1200" s="172">
        <v>10.930300000000001</v>
      </c>
      <c r="L1200" s="172">
        <v>-13.1068</v>
      </c>
      <c r="M1200" s="172">
        <v>-6.6870000000000003</v>
      </c>
      <c r="N1200" s="172">
        <v>-0.4531</v>
      </c>
      <c r="O1200" s="172">
        <v>-0.37730000000000002</v>
      </c>
      <c r="P1200" s="172">
        <v>4.4169999999999998</v>
      </c>
      <c r="Q1200" s="172">
        <v>10.678800000000001</v>
      </c>
      <c r="R1200" s="172">
        <v>-1.1686000000000001</v>
      </c>
    </row>
    <row r="1201" spans="1:18" x14ac:dyDescent="0.3">
      <c r="A1201" s="168" t="s">
        <v>1300</v>
      </c>
      <c r="B1201" s="168" t="s">
        <v>1308</v>
      </c>
      <c r="C1201" s="168">
        <v>119988</v>
      </c>
      <c r="D1201" s="171">
        <v>44041</v>
      </c>
      <c r="E1201" s="172">
        <v>50.48</v>
      </c>
      <c r="F1201" s="172">
        <v>-0.48099999999999998</v>
      </c>
      <c r="G1201" s="172">
        <v>0.316</v>
      </c>
      <c r="H1201" s="172">
        <v>5.1499999999999997E-2</v>
      </c>
      <c r="I1201" s="172">
        <v>3.6316000000000002</v>
      </c>
      <c r="J1201" s="172">
        <v>4.6348000000000003</v>
      </c>
      <c r="K1201" s="172">
        <v>11.3047</v>
      </c>
      <c r="L1201" s="172">
        <v>-12.553900000000001</v>
      </c>
      <c r="M1201" s="172">
        <v>-5.7821999999999996</v>
      </c>
      <c r="N1201" s="172">
        <v>0.86919999999999997</v>
      </c>
      <c r="O1201" s="172">
        <v>1.1456</v>
      </c>
      <c r="P1201" s="172">
        <v>6.0503999999999998</v>
      </c>
      <c r="Q1201" s="172">
        <v>12.388</v>
      </c>
      <c r="R1201" s="172">
        <v>0.22869999999999999</v>
      </c>
    </row>
    <row r="1202" spans="1:18" x14ac:dyDescent="0.3">
      <c r="A1202" s="168" t="s">
        <v>1300</v>
      </c>
      <c r="B1202" s="168" t="s">
        <v>1309</v>
      </c>
      <c r="C1202" s="168">
        <v>148405</v>
      </c>
      <c r="D1202" s="171">
        <v>44041</v>
      </c>
      <c r="E1202" s="172">
        <v>10.61</v>
      </c>
      <c r="F1202" s="172">
        <v>-0.65539999999999998</v>
      </c>
      <c r="G1202" s="172">
        <v>-1.0261</v>
      </c>
      <c r="H1202" s="172">
        <v>0.56869999999999998</v>
      </c>
      <c r="I1202" s="172">
        <v>4.7384000000000004</v>
      </c>
      <c r="J1202" s="172">
        <v>6.1</v>
      </c>
      <c r="K1202" s="172"/>
      <c r="L1202" s="172"/>
      <c r="M1202" s="172"/>
      <c r="N1202" s="172"/>
      <c r="O1202" s="172"/>
      <c r="P1202" s="172"/>
      <c r="Q1202" s="172">
        <v>6.1</v>
      </c>
      <c r="R1202" s="172"/>
    </row>
    <row r="1203" spans="1:18" x14ac:dyDescent="0.3">
      <c r="A1203" s="168" t="s">
        <v>1300</v>
      </c>
      <c r="B1203" s="168" t="s">
        <v>1310</v>
      </c>
      <c r="C1203" s="168">
        <v>118275</v>
      </c>
      <c r="D1203" s="171">
        <v>44041</v>
      </c>
      <c r="E1203" s="172">
        <v>146.55000000000001</v>
      </c>
      <c r="F1203" s="172">
        <v>-0.50919999999999999</v>
      </c>
      <c r="G1203" s="172">
        <v>0.10929999999999999</v>
      </c>
      <c r="H1203" s="172">
        <v>0.19139999999999999</v>
      </c>
      <c r="I1203" s="172">
        <v>4.2393000000000001</v>
      </c>
      <c r="J1203" s="172">
        <v>6.9161999999999999</v>
      </c>
      <c r="K1203" s="172">
        <v>12.7568</v>
      </c>
      <c r="L1203" s="172">
        <v>-4.0965999999999996</v>
      </c>
      <c r="M1203" s="172">
        <v>1.3205</v>
      </c>
      <c r="N1203" s="172">
        <v>8.6119000000000003</v>
      </c>
      <c r="O1203" s="172">
        <v>7.1984000000000004</v>
      </c>
      <c r="P1203" s="172">
        <v>7.9238999999999997</v>
      </c>
      <c r="Q1203" s="172">
        <v>11.5687</v>
      </c>
      <c r="R1203" s="172">
        <v>4.0152999999999999</v>
      </c>
    </row>
    <row r="1204" spans="1:18" x14ac:dyDescent="0.3">
      <c r="A1204" s="168" t="s">
        <v>1300</v>
      </c>
      <c r="B1204" s="168" t="s">
        <v>1311</v>
      </c>
      <c r="C1204" s="168">
        <v>101922</v>
      </c>
      <c r="D1204" s="171">
        <v>44041</v>
      </c>
      <c r="E1204" s="172">
        <v>139.01</v>
      </c>
      <c r="F1204" s="172">
        <v>-0.50819999999999999</v>
      </c>
      <c r="G1204" s="172">
        <v>9.3600000000000003E-2</v>
      </c>
      <c r="H1204" s="172">
        <v>0.16569999999999999</v>
      </c>
      <c r="I1204" s="172">
        <v>4.1898</v>
      </c>
      <c r="J1204" s="172">
        <v>6.7911000000000001</v>
      </c>
      <c r="K1204" s="172">
        <v>12.349500000000001</v>
      </c>
      <c r="L1204" s="172">
        <v>-4.7680999999999996</v>
      </c>
      <c r="M1204" s="172">
        <v>0.29580000000000001</v>
      </c>
      <c r="N1204" s="172">
        <v>7.1780999999999997</v>
      </c>
      <c r="O1204" s="172">
        <v>6.2210000000000001</v>
      </c>
      <c r="P1204" s="172">
        <v>7.0639000000000003</v>
      </c>
      <c r="Q1204" s="172">
        <v>16.874099999999999</v>
      </c>
      <c r="R1204" s="172">
        <v>2.9523999999999999</v>
      </c>
    </row>
    <row r="1205" spans="1:18" x14ac:dyDescent="0.3">
      <c r="A1205" s="168" t="s">
        <v>1300</v>
      </c>
      <c r="B1205" s="168" t="s">
        <v>1312</v>
      </c>
      <c r="C1205" s="168">
        <v>119077</v>
      </c>
      <c r="D1205" s="171">
        <v>44041</v>
      </c>
      <c r="E1205" s="172">
        <v>115.859463950479</v>
      </c>
      <c r="F1205" s="172">
        <v>0.13120000000000001</v>
      </c>
      <c r="G1205" s="172">
        <v>6.5600000000000006E-2</v>
      </c>
      <c r="H1205" s="172">
        <v>-0.37119999999999997</v>
      </c>
      <c r="I1205" s="172">
        <v>3.1916000000000002</v>
      </c>
      <c r="J1205" s="172">
        <v>4.7005999999999997</v>
      </c>
      <c r="K1205" s="172">
        <v>11.8855</v>
      </c>
      <c r="L1205" s="172">
        <v>-11.366400000000001</v>
      </c>
      <c r="M1205" s="172">
        <v>-6.8120000000000003</v>
      </c>
      <c r="N1205" s="172">
        <v>3.7042999999999999</v>
      </c>
      <c r="O1205" s="172">
        <v>3.5369999999999999</v>
      </c>
      <c r="P1205" s="172">
        <v>7.1516000000000002</v>
      </c>
      <c r="Q1205" s="172">
        <v>11.5352</v>
      </c>
      <c r="R1205" s="172">
        <v>0.91639999999999999</v>
      </c>
    </row>
    <row r="1206" spans="1:18" x14ac:dyDescent="0.3">
      <c r="A1206" s="168" t="s">
        <v>1300</v>
      </c>
      <c r="B1206" s="168" t="s">
        <v>1313</v>
      </c>
      <c r="C1206" s="168">
        <v>100080</v>
      </c>
      <c r="D1206" s="171">
        <v>44041</v>
      </c>
      <c r="E1206" s="172">
        <v>495.722727451754</v>
      </c>
      <c r="F1206" s="172">
        <v>0.12839999999999999</v>
      </c>
      <c r="G1206" s="172">
        <v>5.1299999999999998E-2</v>
      </c>
      <c r="H1206" s="172">
        <v>-0.39090000000000003</v>
      </c>
      <c r="I1206" s="172">
        <v>3.1539000000000001</v>
      </c>
      <c r="J1206" s="172">
        <v>4.6181999999999999</v>
      </c>
      <c r="K1206" s="172">
        <v>11.614699999999999</v>
      </c>
      <c r="L1206" s="172">
        <v>-11.8466</v>
      </c>
      <c r="M1206" s="172">
        <v>-7.5335999999999999</v>
      </c>
      <c r="N1206" s="172">
        <v>2.6920999999999999</v>
      </c>
      <c r="O1206" s="172">
        <v>2.6635</v>
      </c>
      <c r="P1206" s="172">
        <v>6.3160999999999996</v>
      </c>
      <c r="Q1206" s="172">
        <v>18.267099999999999</v>
      </c>
      <c r="R1206" s="172">
        <v>2.5700000000000001E-2</v>
      </c>
    </row>
    <row r="1207" spans="1:18" x14ac:dyDescent="0.3">
      <c r="A1207" s="168" t="s">
        <v>1300</v>
      </c>
      <c r="B1207" s="168" t="s">
        <v>1314</v>
      </c>
      <c r="C1207" s="168">
        <v>140353</v>
      </c>
      <c r="D1207" s="171">
        <v>44041</v>
      </c>
      <c r="E1207" s="172">
        <v>14.651</v>
      </c>
      <c r="F1207" s="172">
        <v>-0.36720000000000003</v>
      </c>
      <c r="G1207" s="172">
        <v>-6.1400000000000003E-2</v>
      </c>
      <c r="H1207" s="172">
        <v>0.39750000000000002</v>
      </c>
      <c r="I1207" s="172">
        <v>5.0929000000000002</v>
      </c>
      <c r="J1207" s="172">
        <v>8.3253000000000004</v>
      </c>
      <c r="K1207" s="172">
        <v>13.538399999999999</v>
      </c>
      <c r="L1207" s="172">
        <v>-9.5169999999999995</v>
      </c>
      <c r="M1207" s="172">
        <v>-5.9145000000000003</v>
      </c>
      <c r="N1207" s="172">
        <v>6.7999999999999996E-3</v>
      </c>
      <c r="O1207" s="172">
        <v>3.8672</v>
      </c>
      <c r="P1207" s="172">
        <v>7.0555000000000003</v>
      </c>
      <c r="Q1207" s="172">
        <v>7.2076000000000002</v>
      </c>
      <c r="R1207" s="172">
        <v>-1.5860000000000001</v>
      </c>
    </row>
    <row r="1208" spans="1:18" x14ac:dyDescent="0.3">
      <c r="A1208" s="168" t="s">
        <v>1300</v>
      </c>
      <c r="B1208" s="168" t="s">
        <v>1315</v>
      </c>
      <c r="C1208" s="168">
        <v>140355</v>
      </c>
      <c r="D1208" s="171">
        <v>44041</v>
      </c>
      <c r="E1208" s="172">
        <v>13.752000000000001</v>
      </c>
      <c r="F1208" s="172">
        <v>-0.36230000000000001</v>
      </c>
      <c r="G1208" s="172">
        <v>-7.9899999999999999E-2</v>
      </c>
      <c r="H1208" s="172">
        <v>0.37219999999999998</v>
      </c>
      <c r="I1208" s="172">
        <v>5.0251999999999999</v>
      </c>
      <c r="J1208" s="172">
        <v>8.1727000000000007</v>
      </c>
      <c r="K1208" s="172">
        <v>13.0456</v>
      </c>
      <c r="L1208" s="172">
        <v>-10.3169</v>
      </c>
      <c r="M1208" s="172">
        <v>-7.1688999999999998</v>
      </c>
      <c r="N1208" s="172">
        <v>-1.7714000000000001</v>
      </c>
      <c r="O1208" s="172">
        <v>2.3624999999999998</v>
      </c>
      <c r="P1208" s="172">
        <v>5.8460999999999999</v>
      </c>
      <c r="Q1208" s="172">
        <v>5.9775999999999998</v>
      </c>
      <c r="R1208" s="172">
        <v>-3.2618</v>
      </c>
    </row>
    <row r="1209" spans="1:18" x14ac:dyDescent="0.3">
      <c r="A1209" s="168" t="s">
        <v>1300</v>
      </c>
      <c r="B1209" s="168" t="s">
        <v>1316</v>
      </c>
      <c r="C1209" s="168">
        <v>143793</v>
      </c>
      <c r="D1209" s="171">
        <v>44041</v>
      </c>
      <c r="E1209" s="172">
        <v>10.313499999999999</v>
      </c>
      <c r="F1209" s="172">
        <v>-0.21959999999999999</v>
      </c>
      <c r="G1209" s="172">
        <v>1.0699999999999999E-2</v>
      </c>
      <c r="H1209" s="172">
        <v>8.5400000000000004E-2</v>
      </c>
      <c r="I1209" s="172">
        <v>3.5783</v>
      </c>
      <c r="J1209" s="172">
        <v>4.8311999999999999</v>
      </c>
      <c r="K1209" s="172">
        <v>13.375</v>
      </c>
      <c r="L1209" s="172">
        <v>-11.716100000000001</v>
      </c>
      <c r="M1209" s="172">
        <v>-7.9562999999999997</v>
      </c>
      <c r="N1209" s="172">
        <v>-1.7369000000000001</v>
      </c>
      <c r="O1209" s="172"/>
      <c r="P1209" s="172"/>
      <c r="Q1209" s="172">
        <v>1.5116000000000001</v>
      </c>
      <c r="R1209" s="172">
        <v>-4.3900000000000002E-2</v>
      </c>
    </row>
    <row r="1210" spans="1:18" x14ac:dyDescent="0.3">
      <c r="A1210" s="168" t="s">
        <v>1300</v>
      </c>
      <c r="B1210" s="168" t="s">
        <v>1317</v>
      </c>
      <c r="C1210" s="168">
        <v>143787</v>
      </c>
      <c r="D1210" s="171">
        <v>44041</v>
      </c>
      <c r="E1210" s="172">
        <v>9.8759999999999994</v>
      </c>
      <c r="F1210" s="172">
        <v>-0.2253</v>
      </c>
      <c r="G1210" s="172">
        <v>-2.0199999999999999E-2</v>
      </c>
      <c r="H1210" s="172">
        <v>4.2500000000000003E-2</v>
      </c>
      <c r="I1210" s="172">
        <v>3.496</v>
      </c>
      <c r="J1210" s="172">
        <v>4.6497000000000002</v>
      </c>
      <c r="K1210" s="172">
        <v>12.7912</v>
      </c>
      <c r="L1210" s="172">
        <v>-12.495699999999999</v>
      </c>
      <c r="M1210" s="172">
        <v>-9.2120999999999995</v>
      </c>
      <c r="N1210" s="172">
        <v>-3.5971000000000002</v>
      </c>
      <c r="O1210" s="172"/>
      <c r="P1210" s="172"/>
      <c r="Q1210" s="172">
        <v>-0.60460000000000003</v>
      </c>
      <c r="R1210" s="172">
        <v>-2.1177999999999999</v>
      </c>
    </row>
    <row r="1211" spans="1:18" x14ac:dyDescent="0.3">
      <c r="A1211" s="168" t="s">
        <v>1300</v>
      </c>
      <c r="B1211" s="168" t="s">
        <v>1318</v>
      </c>
      <c r="C1211" s="168">
        <v>100520</v>
      </c>
      <c r="D1211" s="171">
        <v>44041</v>
      </c>
      <c r="E1211" s="172">
        <v>533.99570000000006</v>
      </c>
      <c r="F1211" s="172">
        <v>-0.16980000000000001</v>
      </c>
      <c r="G1211" s="172">
        <v>1.6799999999999999E-2</v>
      </c>
      <c r="H1211" s="172">
        <v>-0.29420000000000002</v>
      </c>
      <c r="I1211" s="172">
        <v>4.0674999999999999</v>
      </c>
      <c r="J1211" s="172">
        <v>4.9065000000000003</v>
      </c>
      <c r="K1211" s="172">
        <v>16.832899999999999</v>
      </c>
      <c r="L1211" s="172">
        <v>-11.703799999999999</v>
      </c>
      <c r="M1211" s="172">
        <v>-6.859</v>
      </c>
      <c r="N1211" s="172">
        <v>-3.8753000000000002</v>
      </c>
      <c r="O1211" s="172">
        <v>-1.6862999999999999</v>
      </c>
      <c r="P1211" s="172">
        <v>3.36</v>
      </c>
      <c r="Q1211" s="172">
        <v>16.6356</v>
      </c>
      <c r="R1211" s="172">
        <v>-4.7908999999999997</v>
      </c>
    </row>
    <row r="1212" spans="1:18" x14ac:dyDescent="0.3">
      <c r="A1212" s="168" t="s">
        <v>1300</v>
      </c>
      <c r="B1212" s="168" t="s">
        <v>1319</v>
      </c>
      <c r="C1212" s="168">
        <v>118535</v>
      </c>
      <c r="D1212" s="171">
        <v>44041</v>
      </c>
      <c r="E1212" s="172">
        <v>572.59259999999995</v>
      </c>
      <c r="F1212" s="172">
        <v>-0.1678</v>
      </c>
      <c r="G1212" s="172">
        <v>2.7199999999999998E-2</v>
      </c>
      <c r="H1212" s="172">
        <v>-0.28000000000000003</v>
      </c>
      <c r="I1212" s="172">
        <v>4.0974000000000004</v>
      </c>
      <c r="J1212" s="172">
        <v>4.9706000000000001</v>
      </c>
      <c r="K1212" s="172">
        <v>17.051400000000001</v>
      </c>
      <c r="L1212" s="172">
        <v>-11.367800000000001</v>
      </c>
      <c r="M1212" s="172">
        <v>-6.3131000000000004</v>
      </c>
      <c r="N1212" s="172">
        <v>-3.1223999999999998</v>
      </c>
      <c r="O1212" s="172">
        <v>-0.78510000000000002</v>
      </c>
      <c r="P1212" s="172">
        <v>4.399</v>
      </c>
      <c r="Q1212" s="172">
        <v>11.340400000000001</v>
      </c>
      <c r="R1212" s="172">
        <v>-3.9878999999999998</v>
      </c>
    </row>
    <row r="1213" spans="1:18" x14ac:dyDescent="0.3">
      <c r="A1213" s="168" t="s">
        <v>1300</v>
      </c>
      <c r="B1213" s="168" t="s">
        <v>1320</v>
      </c>
      <c r="C1213" s="168">
        <v>101762</v>
      </c>
      <c r="D1213" s="171">
        <v>44041</v>
      </c>
      <c r="E1213" s="172">
        <v>562.30100000000004</v>
      </c>
      <c r="F1213" s="172">
        <v>0.17369999999999999</v>
      </c>
      <c r="G1213" s="172">
        <v>-0.66690000000000005</v>
      </c>
      <c r="H1213" s="172">
        <v>-0.7409</v>
      </c>
      <c r="I1213" s="172">
        <v>4.5263999999999998</v>
      </c>
      <c r="J1213" s="172">
        <v>4.9509999999999996</v>
      </c>
      <c r="K1213" s="172">
        <v>10.951499999999999</v>
      </c>
      <c r="L1213" s="172">
        <v>-16.122900000000001</v>
      </c>
      <c r="M1213" s="172">
        <v>-14.162000000000001</v>
      </c>
      <c r="N1213" s="172">
        <v>-13.615500000000001</v>
      </c>
      <c r="O1213" s="172">
        <v>-2.0693000000000001</v>
      </c>
      <c r="P1213" s="172">
        <v>3.6747999999999998</v>
      </c>
      <c r="Q1213" s="172">
        <v>17.052299999999999</v>
      </c>
      <c r="R1213" s="172">
        <v>-5.1364000000000001</v>
      </c>
    </row>
    <row r="1214" spans="1:18" x14ac:dyDescent="0.3">
      <c r="A1214" s="168" t="s">
        <v>1300</v>
      </c>
      <c r="B1214" s="168" t="s">
        <v>1321</v>
      </c>
      <c r="C1214" s="168">
        <v>118955</v>
      </c>
      <c r="D1214" s="171">
        <v>44041</v>
      </c>
      <c r="E1214" s="172">
        <v>595.44200000000001</v>
      </c>
      <c r="F1214" s="172">
        <v>0.17560000000000001</v>
      </c>
      <c r="G1214" s="172">
        <v>-0.65780000000000005</v>
      </c>
      <c r="H1214" s="172">
        <v>-0.72819999999999996</v>
      </c>
      <c r="I1214" s="172">
        <v>4.5526999999999997</v>
      </c>
      <c r="J1214" s="172">
        <v>5.0038</v>
      </c>
      <c r="K1214" s="172">
        <v>11.117699999999999</v>
      </c>
      <c r="L1214" s="172">
        <v>-15.8749</v>
      </c>
      <c r="M1214" s="172">
        <v>-13.7996</v>
      </c>
      <c r="N1214" s="172">
        <v>-13.129799999999999</v>
      </c>
      <c r="O1214" s="172">
        <v>-1.3454999999999999</v>
      </c>
      <c r="P1214" s="172">
        <v>4.4847000000000001</v>
      </c>
      <c r="Q1214" s="172">
        <v>9.7850000000000001</v>
      </c>
      <c r="R1214" s="172">
        <v>-4.5313999999999997</v>
      </c>
    </row>
    <row r="1215" spans="1:18" x14ac:dyDescent="0.3">
      <c r="A1215" s="168" t="s">
        <v>1300</v>
      </c>
      <c r="B1215" s="168" t="s">
        <v>1322</v>
      </c>
      <c r="C1215" s="168">
        <v>102252</v>
      </c>
      <c r="D1215" s="171">
        <v>44041</v>
      </c>
      <c r="E1215" s="172">
        <v>79.893000000000001</v>
      </c>
      <c r="F1215" s="172">
        <v>-0.59279999999999999</v>
      </c>
      <c r="G1215" s="172">
        <v>-0.63319999999999999</v>
      </c>
      <c r="H1215" s="172">
        <v>-7.1900000000000006E-2</v>
      </c>
      <c r="I1215" s="172">
        <v>3.6991999999999998</v>
      </c>
      <c r="J1215" s="172">
        <v>6.0423999999999998</v>
      </c>
      <c r="K1215" s="172">
        <v>14.1236</v>
      </c>
      <c r="L1215" s="172">
        <v>-11.4701</v>
      </c>
      <c r="M1215" s="172">
        <v>-5.3284000000000002</v>
      </c>
      <c r="N1215" s="172">
        <v>-1.0118</v>
      </c>
      <c r="O1215" s="172">
        <v>-1.8339000000000001</v>
      </c>
      <c r="P1215" s="172">
        <v>4.1177000000000001</v>
      </c>
      <c r="Q1215" s="172">
        <v>13.4756</v>
      </c>
      <c r="R1215" s="172">
        <v>-5.5850999999999997</v>
      </c>
    </row>
    <row r="1216" spans="1:18" x14ac:dyDescent="0.3">
      <c r="A1216" s="168" t="s">
        <v>1300</v>
      </c>
      <c r="B1216" s="168" t="s">
        <v>1323</v>
      </c>
      <c r="C1216" s="168">
        <v>120046</v>
      </c>
      <c r="D1216" s="171">
        <v>44041</v>
      </c>
      <c r="E1216" s="172">
        <v>84.933800000000005</v>
      </c>
      <c r="F1216" s="172">
        <v>-0.58940000000000003</v>
      </c>
      <c r="G1216" s="172">
        <v>-0.61680000000000001</v>
      </c>
      <c r="H1216" s="172">
        <v>-4.87E-2</v>
      </c>
      <c r="I1216" s="172">
        <v>3.7473000000000001</v>
      </c>
      <c r="J1216" s="172">
        <v>6.1443000000000003</v>
      </c>
      <c r="K1216" s="172">
        <v>14.448499999999999</v>
      </c>
      <c r="L1216" s="172">
        <v>-10.956799999999999</v>
      </c>
      <c r="M1216" s="172">
        <v>-4.5041000000000002</v>
      </c>
      <c r="N1216" s="172">
        <v>0.1409</v>
      </c>
      <c r="O1216" s="172">
        <v>-0.93179999999999996</v>
      </c>
      <c r="P1216" s="172">
        <v>4.9941000000000004</v>
      </c>
      <c r="Q1216" s="172">
        <v>11.0947</v>
      </c>
      <c r="R1216" s="172">
        <v>-4.6437999999999997</v>
      </c>
    </row>
    <row r="1217" spans="1:18" x14ac:dyDescent="0.3">
      <c r="A1217" s="168" t="s">
        <v>1300</v>
      </c>
      <c r="B1217" s="168" t="s">
        <v>1324</v>
      </c>
      <c r="C1217" s="168">
        <v>101228</v>
      </c>
      <c r="D1217" s="171">
        <v>44041</v>
      </c>
      <c r="E1217" s="172">
        <v>258.02999999999997</v>
      </c>
      <c r="F1217" s="172">
        <v>-0.12770000000000001</v>
      </c>
      <c r="G1217" s="172">
        <v>-0.44750000000000001</v>
      </c>
      <c r="H1217" s="172">
        <v>-0.57799999999999996</v>
      </c>
      <c r="I1217" s="172">
        <v>3.6848000000000001</v>
      </c>
      <c r="J1217" s="172">
        <v>4.9244000000000003</v>
      </c>
      <c r="K1217" s="172">
        <v>13.5695</v>
      </c>
      <c r="L1217" s="172">
        <v>-14.776899999999999</v>
      </c>
      <c r="M1217" s="172">
        <v>-11.113</v>
      </c>
      <c r="N1217" s="172">
        <v>-8.9745000000000008</v>
      </c>
      <c r="O1217" s="172">
        <v>-0.32540000000000002</v>
      </c>
      <c r="P1217" s="172">
        <v>4.6505999999999998</v>
      </c>
      <c r="Q1217" s="172">
        <v>13.4026</v>
      </c>
      <c r="R1217" s="172">
        <v>-5.2576000000000001</v>
      </c>
    </row>
    <row r="1218" spans="1:18" x14ac:dyDescent="0.3">
      <c r="A1218" s="168" t="s">
        <v>1300</v>
      </c>
      <c r="B1218" s="168" t="s">
        <v>1325</v>
      </c>
      <c r="C1218" s="168">
        <v>120599</v>
      </c>
      <c r="D1218" s="171">
        <v>44041</v>
      </c>
      <c r="E1218" s="172">
        <v>275.82</v>
      </c>
      <c r="F1218" s="172">
        <v>-0.1231</v>
      </c>
      <c r="G1218" s="172">
        <v>-0.43319999999999997</v>
      </c>
      <c r="H1218" s="172">
        <v>-0.55879999999999996</v>
      </c>
      <c r="I1218" s="172">
        <v>3.7267999999999999</v>
      </c>
      <c r="J1218" s="172">
        <v>5.0143000000000004</v>
      </c>
      <c r="K1218" s="172">
        <v>13.871700000000001</v>
      </c>
      <c r="L1218" s="172">
        <v>-14.360200000000001</v>
      </c>
      <c r="M1218" s="172">
        <v>-10.4626</v>
      </c>
      <c r="N1218" s="172">
        <v>-8.0845000000000002</v>
      </c>
      <c r="O1218" s="172">
        <v>0.68610000000000004</v>
      </c>
      <c r="P1218" s="172">
        <v>5.7239000000000004</v>
      </c>
      <c r="Q1218" s="172">
        <v>11.264200000000001</v>
      </c>
      <c r="R1218" s="172">
        <v>-4.3423999999999996</v>
      </c>
    </row>
    <row r="1219" spans="1:18" x14ac:dyDescent="0.3">
      <c r="A1219" s="168" t="s">
        <v>1300</v>
      </c>
      <c r="B1219" s="168" t="s">
        <v>1326</v>
      </c>
      <c r="C1219" s="168">
        <v>128235</v>
      </c>
      <c r="D1219" s="171">
        <v>44041</v>
      </c>
      <c r="E1219" s="172">
        <v>20.55</v>
      </c>
      <c r="F1219" s="172">
        <v>0</v>
      </c>
      <c r="G1219" s="172">
        <v>0.19500000000000001</v>
      </c>
      <c r="H1219" s="172">
        <v>0.1462</v>
      </c>
      <c r="I1219" s="172">
        <v>2.9043999999999999</v>
      </c>
      <c r="J1219" s="172">
        <v>4.9539999999999997</v>
      </c>
      <c r="K1219" s="172">
        <v>11.928100000000001</v>
      </c>
      <c r="L1219" s="172">
        <v>-9.5112000000000005</v>
      </c>
      <c r="M1219" s="172">
        <v>-7.6818999999999997</v>
      </c>
      <c r="N1219" s="172">
        <v>3.6831</v>
      </c>
      <c r="O1219" s="172">
        <v>1.2787999999999999</v>
      </c>
      <c r="P1219" s="172">
        <v>3.7519999999999998</v>
      </c>
      <c r="Q1219" s="172">
        <v>12.026400000000001</v>
      </c>
      <c r="R1219" s="172">
        <v>-2.2930999999999999</v>
      </c>
    </row>
    <row r="1220" spans="1:18" x14ac:dyDescent="0.3">
      <c r="A1220" s="168" t="s">
        <v>1300</v>
      </c>
      <c r="B1220" s="168" t="s">
        <v>1327</v>
      </c>
      <c r="C1220" s="168">
        <v>128236</v>
      </c>
      <c r="D1220" s="171">
        <v>44041</v>
      </c>
      <c r="E1220" s="172">
        <v>22.31</v>
      </c>
      <c r="F1220" s="172">
        <v>-4.48E-2</v>
      </c>
      <c r="G1220" s="172">
        <v>0.17960000000000001</v>
      </c>
      <c r="H1220" s="172">
        <v>0.1346</v>
      </c>
      <c r="I1220" s="172">
        <v>2.9533999999999998</v>
      </c>
      <c r="J1220" s="172">
        <v>5.0377000000000001</v>
      </c>
      <c r="K1220" s="172">
        <v>12.1669</v>
      </c>
      <c r="L1220" s="172">
        <v>-8.9758999999999993</v>
      </c>
      <c r="M1220" s="172">
        <v>-6.8475999999999999</v>
      </c>
      <c r="N1220" s="172">
        <v>5.0377000000000001</v>
      </c>
      <c r="O1220" s="172">
        <v>3.0394999999999999</v>
      </c>
      <c r="P1220" s="172">
        <v>5.3220000000000001</v>
      </c>
      <c r="Q1220" s="172">
        <v>13.4872</v>
      </c>
      <c r="R1220" s="172">
        <v>-0.79390000000000005</v>
      </c>
    </row>
    <row r="1221" spans="1:18" x14ac:dyDescent="0.3">
      <c r="A1221" s="168" t="s">
        <v>1300</v>
      </c>
      <c r="B1221" s="168" t="s">
        <v>1328</v>
      </c>
      <c r="C1221" s="168">
        <v>118424</v>
      </c>
      <c r="D1221" s="171">
        <v>44041</v>
      </c>
      <c r="E1221" s="172">
        <v>88.86</v>
      </c>
      <c r="F1221" s="172">
        <v>-0.29170000000000001</v>
      </c>
      <c r="G1221" s="172">
        <v>-0.22459999999999999</v>
      </c>
      <c r="H1221" s="172">
        <v>-0.39229999999999998</v>
      </c>
      <c r="I1221" s="172">
        <v>3.3016000000000001</v>
      </c>
      <c r="J1221" s="172">
        <v>5.1970999999999998</v>
      </c>
      <c r="K1221" s="172">
        <v>8.6174999999999997</v>
      </c>
      <c r="L1221" s="172">
        <v>-15.331099999999999</v>
      </c>
      <c r="M1221" s="172">
        <v>-11.1755</v>
      </c>
      <c r="N1221" s="172">
        <v>-3.6852</v>
      </c>
      <c r="O1221" s="172">
        <v>-0.88800000000000001</v>
      </c>
      <c r="P1221" s="172">
        <v>3.1352000000000002</v>
      </c>
      <c r="Q1221" s="172">
        <v>10.946999999999999</v>
      </c>
      <c r="R1221" s="172">
        <v>-5.5563000000000002</v>
      </c>
    </row>
    <row r="1222" spans="1:18" x14ac:dyDescent="0.3">
      <c r="A1222" s="168" t="s">
        <v>1300</v>
      </c>
      <c r="B1222" s="168" t="s">
        <v>1329</v>
      </c>
      <c r="C1222" s="168">
        <v>108594</v>
      </c>
      <c r="D1222" s="171">
        <v>44041</v>
      </c>
      <c r="E1222" s="172">
        <v>84.2</v>
      </c>
      <c r="F1222" s="172">
        <v>-0.29599999999999999</v>
      </c>
      <c r="G1222" s="172">
        <v>-0.22509999999999999</v>
      </c>
      <c r="H1222" s="172">
        <v>-0.4022</v>
      </c>
      <c r="I1222" s="172">
        <v>3.2749000000000001</v>
      </c>
      <c r="J1222" s="172">
        <v>5.1448999999999998</v>
      </c>
      <c r="K1222" s="172">
        <v>8.4352999999999998</v>
      </c>
      <c r="L1222" s="172">
        <v>-15.6228</v>
      </c>
      <c r="M1222" s="172">
        <v>-11.6196</v>
      </c>
      <c r="N1222" s="172">
        <v>-4.3291000000000004</v>
      </c>
      <c r="O1222" s="172">
        <v>-1.5876999999999999</v>
      </c>
      <c r="P1222" s="172">
        <v>2.3919000000000001</v>
      </c>
      <c r="Q1222" s="172">
        <v>15.434699999999999</v>
      </c>
      <c r="R1222" s="172">
        <v>-6.2053000000000003</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44041</v>
      </c>
      <c r="E1224" s="172">
        <v>44.82</v>
      </c>
      <c r="F1224" s="172">
        <v>-0.33360000000000001</v>
      </c>
      <c r="G1224" s="172">
        <v>-0.9284</v>
      </c>
      <c r="H1224" s="172">
        <v>-0.5988</v>
      </c>
      <c r="I1224" s="172">
        <v>2.4925999999999999</v>
      </c>
      <c r="J1224" s="172">
        <v>4.2568000000000001</v>
      </c>
      <c r="K1224" s="172">
        <v>10.2041</v>
      </c>
      <c r="L1224" s="172">
        <v>-12.306800000000001</v>
      </c>
      <c r="M1224" s="172">
        <v>-5.0826000000000002</v>
      </c>
      <c r="N1224" s="172">
        <v>2.1421999999999999</v>
      </c>
      <c r="O1224" s="172">
        <v>-0.44879999999999998</v>
      </c>
      <c r="P1224" s="172">
        <v>4.2161999999999997</v>
      </c>
      <c r="Q1224" s="172">
        <v>12.886699999999999</v>
      </c>
      <c r="R1224" s="172">
        <v>-4.6717000000000004</v>
      </c>
    </row>
    <row r="1225" spans="1:18" x14ac:dyDescent="0.3">
      <c r="A1225" s="168" t="s">
        <v>1300</v>
      </c>
      <c r="B1225" s="168" t="s">
        <v>1332</v>
      </c>
      <c r="C1225" s="168">
        <v>120413</v>
      </c>
      <c r="D1225" s="171">
        <v>44041</v>
      </c>
      <c r="E1225" s="172">
        <v>49.97</v>
      </c>
      <c r="F1225" s="172">
        <v>-0.33910000000000001</v>
      </c>
      <c r="G1225" s="172">
        <v>-0.91220000000000001</v>
      </c>
      <c r="H1225" s="172">
        <v>-0.57699999999999996</v>
      </c>
      <c r="I1225" s="172">
        <v>2.5446</v>
      </c>
      <c r="J1225" s="172">
        <v>4.3651</v>
      </c>
      <c r="K1225" s="172">
        <v>10.553100000000001</v>
      </c>
      <c r="L1225" s="172">
        <v>-11.744999999999999</v>
      </c>
      <c r="M1225" s="172">
        <v>-4.1619000000000002</v>
      </c>
      <c r="N1225" s="172">
        <v>3.4575999999999998</v>
      </c>
      <c r="O1225" s="172">
        <v>1.04</v>
      </c>
      <c r="P1225" s="172">
        <v>5.8692000000000002</v>
      </c>
      <c r="Q1225" s="172">
        <v>14.592499999999999</v>
      </c>
      <c r="R1225" s="172">
        <v>-3.3329</v>
      </c>
    </row>
    <row r="1226" spans="1:18" x14ac:dyDescent="0.3">
      <c r="A1226" s="168" t="s">
        <v>1300</v>
      </c>
      <c r="B1226" s="168" t="s">
        <v>1333</v>
      </c>
      <c r="C1226" s="168">
        <v>147183</v>
      </c>
      <c r="D1226" s="171">
        <v>44041</v>
      </c>
      <c r="E1226" s="172">
        <v>9.8148999999999997</v>
      </c>
      <c r="F1226" s="172">
        <v>1.43E-2</v>
      </c>
      <c r="G1226" s="172">
        <v>1.2847999999999999</v>
      </c>
      <c r="H1226" s="172">
        <v>1.0501</v>
      </c>
      <c r="I1226" s="172">
        <v>3.1844000000000001</v>
      </c>
      <c r="J1226" s="172">
        <v>4.9969000000000001</v>
      </c>
      <c r="K1226" s="172">
        <v>8.0889000000000006</v>
      </c>
      <c r="L1226" s="172">
        <v>-16.509399999999999</v>
      </c>
      <c r="M1226" s="172">
        <v>-11.5815</v>
      </c>
      <c r="N1226" s="172">
        <v>-2.3471000000000002</v>
      </c>
      <c r="O1226" s="172"/>
      <c r="P1226" s="172"/>
      <c r="Q1226" s="172">
        <v>-1.5345</v>
      </c>
      <c r="R1226" s="172"/>
    </row>
    <row r="1227" spans="1:18" x14ac:dyDescent="0.3">
      <c r="A1227" s="168" t="s">
        <v>1300</v>
      </c>
      <c r="B1227" s="168" t="s">
        <v>1334</v>
      </c>
      <c r="C1227" s="168">
        <v>147184</v>
      </c>
      <c r="D1227" s="171">
        <v>44041</v>
      </c>
      <c r="E1227" s="172">
        <v>9.5642999999999994</v>
      </c>
      <c r="F1227" s="172">
        <v>7.3000000000000001E-3</v>
      </c>
      <c r="G1227" s="172">
        <v>1.2544999999999999</v>
      </c>
      <c r="H1227" s="172">
        <v>1.0075000000000001</v>
      </c>
      <c r="I1227" s="172">
        <v>3.0991</v>
      </c>
      <c r="J1227" s="172">
        <v>4.8108000000000004</v>
      </c>
      <c r="K1227" s="172">
        <v>7.4737</v>
      </c>
      <c r="L1227" s="172">
        <v>-17.431000000000001</v>
      </c>
      <c r="M1227" s="172">
        <v>-13.021000000000001</v>
      </c>
      <c r="N1227" s="172">
        <v>-4.4497</v>
      </c>
      <c r="O1227" s="172"/>
      <c r="P1227" s="172"/>
      <c r="Q1227" s="172">
        <v>-3.6198999999999999</v>
      </c>
      <c r="R1227" s="172"/>
    </row>
    <row r="1228" spans="1:18" x14ac:dyDescent="0.3">
      <c r="A1228" s="168" t="s">
        <v>1300</v>
      </c>
      <c r="B1228" s="168" t="s">
        <v>1335</v>
      </c>
      <c r="C1228" s="168">
        <v>109522</v>
      </c>
      <c r="D1228" s="171">
        <v>44041</v>
      </c>
      <c r="E1228" s="172">
        <v>31.184200000000001</v>
      </c>
      <c r="F1228" s="172">
        <v>-0.4657</v>
      </c>
      <c r="G1228" s="172">
        <v>0.46839999999999998</v>
      </c>
      <c r="H1228" s="172">
        <v>-0.34960000000000002</v>
      </c>
      <c r="I1228" s="172">
        <v>3.0304000000000002</v>
      </c>
      <c r="J1228" s="172">
        <v>4.8638000000000003</v>
      </c>
      <c r="K1228" s="172">
        <v>11.2232</v>
      </c>
      <c r="L1228" s="172">
        <v>-11.8184</v>
      </c>
      <c r="M1228" s="172">
        <v>-10.5214</v>
      </c>
      <c r="N1228" s="172">
        <v>0.26040000000000002</v>
      </c>
      <c r="O1228" s="172">
        <v>1.3928</v>
      </c>
      <c r="P1228" s="172">
        <v>6.6117999999999997</v>
      </c>
      <c r="Q1228" s="172">
        <v>10.069100000000001</v>
      </c>
      <c r="R1228" s="172">
        <v>-1.972</v>
      </c>
    </row>
    <row r="1229" spans="1:18" x14ac:dyDescent="0.3">
      <c r="A1229" s="168" t="s">
        <v>1300</v>
      </c>
      <c r="B1229" s="168" t="s">
        <v>1336</v>
      </c>
      <c r="C1229" s="168">
        <v>120492</v>
      </c>
      <c r="D1229" s="171">
        <v>44041</v>
      </c>
      <c r="E1229" s="172">
        <v>33.686799999999998</v>
      </c>
      <c r="F1229" s="172">
        <v>-0.46360000000000001</v>
      </c>
      <c r="G1229" s="172">
        <v>0.47899999999999998</v>
      </c>
      <c r="H1229" s="172">
        <v>-0.33460000000000001</v>
      </c>
      <c r="I1229" s="172">
        <v>3.0611999999999999</v>
      </c>
      <c r="J1229" s="172">
        <v>4.9309000000000003</v>
      </c>
      <c r="K1229" s="172">
        <v>11.4398</v>
      </c>
      <c r="L1229" s="172">
        <v>-11.4754</v>
      </c>
      <c r="M1229" s="172">
        <v>-9.9969000000000001</v>
      </c>
      <c r="N1229" s="172">
        <v>1.0456000000000001</v>
      </c>
      <c r="O1229" s="172">
        <v>2.1858</v>
      </c>
      <c r="P1229" s="172">
        <v>7.8604000000000003</v>
      </c>
      <c r="Q1229" s="172">
        <v>12.569800000000001</v>
      </c>
      <c r="R1229" s="172">
        <v>-1.2057</v>
      </c>
    </row>
    <row r="1230" spans="1:18" x14ac:dyDescent="0.3">
      <c r="A1230" s="168" t="s">
        <v>1300</v>
      </c>
      <c r="B1230" s="168" t="s">
        <v>1337</v>
      </c>
      <c r="C1230" s="168">
        <v>112090</v>
      </c>
      <c r="D1230" s="171">
        <v>44041</v>
      </c>
      <c r="E1230" s="172">
        <v>34.234000000000002</v>
      </c>
      <c r="F1230" s="172">
        <v>-0.5202</v>
      </c>
      <c r="G1230" s="172">
        <v>-7.5899999999999995E-2</v>
      </c>
      <c r="H1230" s="172">
        <v>7.5999999999999998E-2</v>
      </c>
      <c r="I1230" s="172">
        <v>4.0736999999999997</v>
      </c>
      <c r="J1230" s="172">
        <v>6.2739000000000003</v>
      </c>
      <c r="K1230" s="172">
        <v>15.056800000000001</v>
      </c>
      <c r="L1230" s="172">
        <v>-10.776899999999999</v>
      </c>
      <c r="M1230" s="172">
        <v>-5.7615999999999996</v>
      </c>
      <c r="N1230" s="172">
        <v>-0.56640000000000001</v>
      </c>
      <c r="O1230" s="172">
        <v>2.6812999999999998</v>
      </c>
      <c r="P1230" s="172">
        <v>7.657</v>
      </c>
      <c r="Q1230" s="172">
        <v>11.9666</v>
      </c>
      <c r="R1230" s="172">
        <v>-0.53390000000000004</v>
      </c>
    </row>
    <row r="1231" spans="1:18" x14ac:dyDescent="0.3">
      <c r="A1231" s="168" t="s">
        <v>1300</v>
      </c>
      <c r="B1231" s="168" t="s">
        <v>1338</v>
      </c>
      <c r="C1231" s="168">
        <v>120166</v>
      </c>
      <c r="D1231" s="171">
        <v>44041</v>
      </c>
      <c r="E1231" s="172">
        <v>36.866</v>
      </c>
      <c r="F1231" s="172">
        <v>-0.52080000000000004</v>
      </c>
      <c r="G1231" s="172">
        <v>-6.5100000000000005E-2</v>
      </c>
      <c r="H1231" s="172">
        <v>9.2299999999999993E-2</v>
      </c>
      <c r="I1231" s="172">
        <v>4.1089000000000002</v>
      </c>
      <c r="J1231" s="172">
        <v>6.3555000000000001</v>
      </c>
      <c r="K1231" s="172">
        <v>15.328799999999999</v>
      </c>
      <c r="L1231" s="172">
        <v>-10.308299999999999</v>
      </c>
      <c r="M1231" s="172">
        <v>-5.0652999999999997</v>
      </c>
      <c r="N1231" s="172">
        <v>0.38669999999999999</v>
      </c>
      <c r="O1231" s="172">
        <v>3.7401</v>
      </c>
      <c r="P1231" s="172">
        <v>8.8118999999999996</v>
      </c>
      <c r="Q1231" s="172">
        <v>14.308999999999999</v>
      </c>
      <c r="R1231" s="172">
        <v>0.45150000000000001</v>
      </c>
    </row>
    <row r="1232" spans="1:18" x14ac:dyDescent="0.3">
      <c r="A1232" s="168" t="s">
        <v>1300</v>
      </c>
      <c r="B1232" s="168" t="s">
        <v>1339</v>
      </c>
      <c r="C1232" s="168">
        <v>119291</v>
      </c>
      <c r="D1232" s="171">
        <v>44041</v>
      </c>
      <c r="E1232" s="172">
        <v>82.531999999999996</v>
      </c>
      <c r="F1232" s="172">
        <v>1.21E-2</v>
      </c>
      <c r="G1232" s="172">
        <v>1.1025</v>
      </c>
      <c r="H1232" s="172">
        <v>1.1645000000000001</v>
      </c>
      <c r="I1232" s="172">
        <v>4.7107999999999999</v>
      </c>
      <c r="J1232" s="172">
        <v>7.3322000000000003</v>
      </c>
      <c r="K1232" s="172">
        <v>16.6876</v>
      </c>
      <c r="L1232" s="172">
        <v>-7.3445</v>
      </c>
      <c r="M1232" s="172">
        <v>-4.3540000000000001</v>
      </c>
      <c r="N1232" s="172">
        <v>-0.1186</v>
      </c>
      <c r="O1232" s="172">
        <v>1.3716999999999999</v>
      </c>
      <c r="P1232" s="172">
        <v>5.1073000000000004</v>
      </c>
      <c r="Q1232" s="172">
        <v>10.763</v>
      </c>
      <c r="R1232" s="172">
        <v>-2.7900999999999998</v>
      </c>
    </row>
    <row r="1233" spans="1:18" x14ac:dyDescent="0.3">
      <c r="A1233" s="168" t="s">
        <v>1300</v>
      </c>
      <c r="B1233" s="168" t="s">
        <v>1340</v>
      </c>
      <c r="C1233" s="168">
        <v>118043</v>
      </c>
      <c r="D1233" s="171">
        <v>44041</v>
      </c>
      <c r="E1233" s="172">
        <v>78.341999999999999</v>
      </c>
      <c r="F1233" s="172">
        <v>8.8999999999999999E-3</v>
      </c>
      <c r="G1233" s="172">
        <v>1.093</v>
      </c>
      <c r="H1233" s="172">
        <v>1.1504000000000001</v>
      </c>
      <c r="I1233" s="172">
        <v>4.6806999999999999</v>
      </c>
      <c r="J1233" s="172">
        <v>7.2648999999999999</v>
      </c>
      <c r="K1233" s="172">
        <v>16.4694</v>
      </c>
      <c r="L1233" s="172">
        <v>-7.6504000000000003</v>
      </c>
      <c r="M1233" s="172">
        <v>-4.8220000000000001</v>
      </c>
      <c r="N1233" s="172">
        <v>-0.78520000000000001</v>
      </c>
      <c r="O1233" s="172">
        <v>0.64659999999999995</v>
      </c>
      <c r="P1233" s="172">
        <v>4.3559000000000001</v>
      </c>
      <c r="Q1233" s="172">
        <v>14.4887</v>
      </c>
      <c r="R1233" s="172">
        <v>-3.4750999999999999</v>
      </c>
    </row>
    <row r="1234" spans="1:18" x14ac:dyDescent="0.3">
      <c r="A1234" s="168" t="s">
        <v>1300</v>
      </c>
      <c r="B1234" s="168" t="s">
        <v>1341</v>
      </c>
      <c r="C1234" s="168">
        <v>100313</v>
      </c>
      <c r="D1234" s="171">
        <v>44041</v>
      </c>
      <c r="E1234" s="172">
        <v>45.6995</v>
      </c>
      <c r="F1234" s="172">
        <v>-0.4698</v>
      </c>
      <c r="G1234" s="172">
        <v>-0.49320000000000003</v>
      </c>
      <c r="H1234" s="172">
        <v>-0.9012</v>
      </c>
      <c r="I1234" s="172">
        <v>2.403</v>
      </c>
      <c r="J1234" s="172">
        <v>3.8247</v>
      </c>
      <c r="K1234" s="172">
        <v>8.5372000000000003</v>
      </c>
      <c r="L1234" s="172">
        <v>-12.2301</v>
      </c>
      <c r="M1234" s="172">
        <v>-7.5252999999999997</v>
      </c>
      <c r="N1234" s="172">
        <v>-4.3299999999999998E-2</v>
      </c>
      <c r="O1234" s="172">
        <v>1.7078</v>
      </c>
      <c r="P1234" s="172">
        <v>2.7833000000000001</v>
      </c>
      <c r="Q1234" s="172">
        <v>8.0388999999999999</v>
      </c>
      <c r="R1234" s="172">
        <v>0.79759999999999998</v>
      </c>
    </row>
    <row r="1235" spans="1:18" x14ac:dyDescent="0.3">
      <c r="A1235" s="168" t="s">
        <v>1300</v>
      </c>
      <c r="B1235" s="168" t="s">
        <v>1342</v>
      </c>
      <c r="C1235" s="168">
        <v>120264</v>
      </c>
      <c r="D1235" s="171">
        <v>44041</v>
      </c>
      <c r="E1235" s="172">
        <v>48.163699999999999</v>
      </c>
      <c r="F1235" s="172">
        <v>-0.46750000000000003</v>
      </c>
      <c r="G1235" s="172">
        <v>-0.48099999999999998</v>
      </c>
      <c r="H1235" s="172">
        <v>-0.8841</v>
      </c>
      <c r="I1235" s="172">
        <v>2.4384999999999999</v>
      </c>
      <c r="J1235" s="172">
        <v>3.9020999999999999</v>
      </c>
      <c r="K1235" s="172">
        <v>8.8011999999999997</v>
      </c>
      <c r="L1235" s="172">
        <v>-11.7997</v>
      </c>
      <c r="M1235" s="172">
        <v>-7.1215000000000002</v>
      </c>
      <c r="N1235" s="172">
        <v>0.63160000000000005</v>
      </c>
      <c r="O1235" s="172">
        <v>2.5484</v>
      </c>
      <c r="P1235" s="172">
        <v>3.5789</v>
      </c>
      <c r="Q1235" s="172">
        <v>7.6890000000000001</v>
      </c>
      <c r="R1235" s="172">
        <v>1.5935999999999999</v>
      </c>
    </row>
    <row r="1236" spans="1:18" x14ac:dyDescent="0.3">
      <c r="A1236" s="168" t="s">
        <v>1300</v>
      </c>
      <c r="B1236" s="168" t="s">
        <v>1343</v>
      </c>
      <c r="C1236" s="168">
        <v>141226</v>
      </c>
      <c r="D1236" s="171">
        <v>44041</v>
      </c>
      <c r="E1236" s="172">
        <v>11.8752</v>
      </c>
      <c r="F1236" s="172">
        <v>-0.24360000000000001</v>
      </c>
      <c r="G1236" s="172">
        <v>-0.30559999999999998</v>
      </c>
      <c r="H1236" s="172">
        <v>-9.2499999999999999E-2</v>
      </c>
      <c r="I1236" s="172">
        <v>3.9796</v>
      </c>
      <c r="J1236" s="172">
        <v>6.0106000000000002</v>
      </c>
      <c r="K1236" s="172">
        <v>13.246</v>
      </c>
      <c r="L1236" s="172">
        <v>-6.56</v>
      </c>
      <c r="M1236" s="172">
        <v>-1.0168999999999999</v>
      </c>
      <c r="N1236" s="172">
        <v>7.4737</v>
      </c>
      <c r="O1236" s="172">
        <v>4.0090000000000003</v>
      </c>
      <c r="P1236" s="172"/>
      <c r="Q1236" s="172">
        <v>5.4839000000000002</v>
      </c>
      <c r="R1236" s="172">
        <v>2.7092999999999998</v>
      </c>
    </row>
    <row r="1237" spans="1:18" x14ac:dyDescent="0.3">
      <c r="A1237" s="168" t="s">
        <v>1300</v>
      </c>
      <c r="B1237" s="168" t="s">
        <v>1344</v>
      </c>
      <c r="C1237" s="168">
        <v>141224</v>
      </c>
      <c r="D1237" s="171">
        <v>44041</v>
      </c>
      <c r="E1237" s="172">
        <v>11.1059</v>
      </c>
      <c r="F1237" s="172">
        <v>-0.24790000000000001</v>
      </c>
      <c r="G1237" s="172">
        <v>-0.32940000000000003</v>
      </c>
      <c r="H1237" s="172">
        <v>-0.12590000000000001</v>
      </c>
      <c r="I1237" s="172">
        <v>3.9089999999999998</v>
      </c>
      <c r="J1237" s="172">
        <v>5.8562000000000003</v>
      </c>
      <c r="K1237" s="172">
        <v>12.754799999999999</v>
      </c>
      <c r="L1237" s="172">
        <v>-7.3628</v>
      </c>
      <c r="M1237" s="172">
        <v>-2.2677999999999998</v>
      </c>
      <c r="N1237" s="172">
        <v>5.6829000000000001</v>
      </c>
      <c r="O1237" s="172">
        <v>1.9132</v>
      </c>
      <c r="P1237" s="172"/>
      <c r="Q1237" s="172">
        <v>3.3119999999999998</v>
      </c>
      <c r="R1237" s="172">
        <v>0.89239999999999997</v>
      </c>
    </row>
    <row r="1238" spans="1:18" x14ac:dyDescent="0.3">
      <c r="A1238" s="168" t="s">
        <v>1300</v>
      </c>
      <c r="B1238" s="168" t="s">
        <v>1345</v>
      </c>
      <c r="C1238" s="168">
        <v>129046</v>
      </c>
      <c r="D1238" s="171">
        <v>44041</v>
      </c>
      <c r="E1238" s="172">
        <v>26.718299999999999</v>
      </c>
      <c r="F1238" s="172">
        <v>-1.0158</v>
      </c>
      <c r="G1238" s="172">
        <v>-3.4799999999999998E-2</v>
      </c>
      <c r="H1238" s="172">
        <v>1.0889</v>
      </c>
      <c r="I1238" s="172">
        <v>5.4562999999999997</v>
      </c>
      <c r="J1238" s="172">
        <v>9.7094000000000005</v>
      </c>
      <c r="K1238" s="172">
        <v>18.160299999999999</v>
      </c>
      <c r="L1238" s="172">
        <v>-7.5075000000000003</v>
      </c>
      <c r="M1238" s="172">
        <v>-6.0008999999999997</v>
      </c>
      <c r="N1238" s="172">
        <v>2.694</v>
      </c>
      <c r="O1238" s="172">
        <v>0.83089999999999997</v>
      </c>
      <c r="P1238" s="172">
        <v>7.6684999999999999</v>
      </c>
      <c r="Q1238" s="172">
        <v>17.005700000000001</v>
      </c>
      <c r="R1238" s="172">
        <v>-3.028</v>
      </c>
    </row>
    <row r="1239" spans="1:18" x14ac:dyDescent="0.3">
      <c r="A1239" s="168" t="s">
        <v>1300</v>
      </c>
      <c r="B1239" s="168" t="s">
        <v>1346</v>
      </c>
      <c r="C1239" s="168">
        <v>129048</v>
      </c>
      <c r="D1239" s="171">
        <v>44041</v>
      </c>
      <c r="E1239" s="172">
        <v>25.171700000000001</v>
      </c>
      <c r="F1239" s="172">
        <v>-1.0185</v>
      </c>
      <c r="G1239" s="172">
        <v>-4.9200000000000001E-2</v>
      </c>
      <c r="H1239" s="172">
        <v>1.0688</v>
      </c>
      <c r="I1239" s="172">
        <v>5.4143999999999997</v>
      </c>
      <c r="J1239" s="172">
        <v>9.6157000000000004</v>
      </c>
      <c r="K1239" s="172">
        <v>17.858799999999999</v>
      </c>
      <c r="L1239" s="172">
        <v>-7.9736000000000002</v>
      </c>
      <c r="M1239" s="172">
        <v>-6.6733000000000002</v>
      </c>
      <c r="N1239" s="172">
        <v>1.7568999999999999</v>
      </c>
      <c r="O1239" s="172">
        <v>-9.64E-2</v>
      </c>
      <c r="P1239" s="172">
        <v>6.7034000000000002</v>
      </c>
      <c r="Q1239" s="172">
        <v>15.896100000000001</v>
      </c>
      <c r="R1239" s="172">
        <v>-3.9198</v>
      </c>
    </row>
    <row r="1240" spans="1:18" x14ac:dyDescent="0.3">
      <c r="A1240" s="168" t="s">
        <v>1300</v>
      </c>
      <c r="B1240" s="168" t="s">
        <v>1347</v>
      </c>
      <c r="C1240" s="168">
        <v>101161</v>
      </c>
      <c r="D1240" s="171">
        <v>44041</v>
      </c>
      <c r="E1240" s="172">
        <v>75.988200000000006</v>
      </c>
      <c r="F1240" s="172">
        <v>-0.16250000000000001</v>
      </c>
      <c r="G1240" s="172">
        <v>-0.83379999999999999</v>
      </c>
      <c r="H1240" s="172">
        <v>-0.9879</v>
      </c>
      <c r="I1240" s="172">
        <v>2.7429999999999999</v>
      </c>
      <c r="J1240" s="172">
        <v>3.9209000000000001</v>
      </c>
      <c r="K1240" s="172">
        <v>9.6015999999999995</v>
      </c>
      <c r="L1240" s="172">
        <v>-23.6313</v>
      </c>
      <c r="M1240" s="172">
        <v>-20.012899999999998</v>
      </c>
      <c r="N1240" s="172">
        <v>-18.0914</v>
      </c>
      <c r="O1240" s="172">
        <v>-4.2413999999999996</v>
      </c>
      <c r="P1240" s="172">
        <v>0.1026</v>
      </c>
      <c r="Q1240" s="172">
        <v>14.126200000000001</v>
      </c>
      <c r="R1240" s="172">
        <v>-8.7056000000000004</v>
      </c>
    </row>
    <row r="1241" spans="1:18" x14ac:dyDescent="0.3">
      <c r="A1241" s="168" t="s">
        <v>1300</v>
      </c>
      <c r="B1241" s="168" t="s">
        <v>1348</v>
      </c>
      <c r="C1241" s="168">
        <v>118650</v>
      </c>
      <c r="D1241" s="171">
        <v>44041</v>
      </c>
      <c r="E1241" s="172">
        <v>80.387500000000003</v>
      </c>
      <c r="F1241" s="172">
        <v>-0.16070000000000001</v>
      </c>
      <c r="G1241" s="172">
        <v>-0.8246</v>
      </c>
      <c r="H1241" s="172">
        <v>-0.97389999999999999</v>
      </c>
      <c r="I1241" s="172">
        <v>2.7723</v>
      </c>
      <c r="J1241" s="172">
        <v>3.9792000000000001</v>
      </c>
      <c r="K1241" s="172">
        <v>9.7868999999999993</v>
      </c>
      <c r="L1241" s="172">
        <v>-23.3337</v>
      </c>
      <c r="M1241" s="172">
        <v>-19.5761</v>
      </c>
      <c r="N1241" s="172">
        <v>-17.5152</v>
      </c>
      <c r="O1241" s="172">
        <v>-3.5522999999999998</v>
      </c>
      <c r="P1241" s="172">
        <v>0.85070000000000001</v>
      </c>
      <c r="Q1241" s="172">
        <v>8.0571000000000002</v>
      </c>
      <c r="R1241" s="172">
        <v>-8.0868000000000002</v>
      </c>
    </row>
    <row r="1242" spans="1:18" x14ac:dyDescent="0.3">
      <c r="A1242" s="168" t="s">
        <v>1300</v>
      </c>
      <c r="B1242" s="168" t="s">
        <v>1349</v>
      </c>
      <c r="C1242" s="168">
        <v>122639</v>
      </c>
      <c r="D1242" s="171">
        <v>44041</v>
      </c>
      <c r="E1242" s="172">
        <v>30.273399999999999</v>
      </c>
      <c r="F1242" s="172">
        <v>-0.73770000000000002</v>
      </c>
      <c r="G1242" s="172">
        <v>0.51859999999999995</v>
      </c>
      <c r="H1242" s="172">
        <v>0.66169999999999995</v>
      </c>
      <c r="I1242" s="172">
        <v>2.7677</v>
      </c>
      <c r="J1242" s="172">
        <v>8.6672999999999991</v>
      </c>
      <c r="K1242" s="172">
        <v>24.121700000000001</v>
      </c>
      <c r="L1242" s="172">
        <v>6.2381000000000002</v>
      </c>
      <c r="M1242" s="172">
        <v>10.973699999999999</v>
      </c>
      <c r="N1242" s="172">
        <v>17.6402</v>
      </c>
      <c r="O1242" s="172">
        <v>11.9049</v>
      </c>
      <c r="P1242" s="172">
        <v>12.1465</v>
      </c>
      <c r="Q1242" s="172">
        <v>16.693999999999999</v>
      </c>
      <c r="R1242" s="172">
        <v>8.6736000000000004</v>
      </c>
    </row>
    <row r="1243" spans="1:18" x14ac:dyDescent="0.3">
      <c r="A1243" s="168" t="s">
        <v>1300</v>
      </c>
      <c r="B1243" s="168" t="s">
        <v>1350</v>
      </c>
      <c r="C1243" s="168">
        <v>122640</v>
      </c>
      <c r="D1243" s="171">
        <v>44041</v>
      </c>
      <c r="E1243" s="172">
        <v>29.000499999999999</v>
      </c>
      <c r="F1243" s="172">
        <v>-0.74029999999999996</v>
      </c>
      <c r="G1243" s="172">
        <v>0.50600000000000001</v>
      </c>
      <c r="H1243" s="172">
        <v>0.64449999999999996</v>
      </c>
      <c r="I1243" s="172">
        <v>2.7323</v>
      </c>
      <c r="J1243" s="172">
        <v>8.5868000000000002</v>
      </c>
      <c r="K1243" s="172">
        <v>23.8279</v>
      </c>
      <c r="L1243" s="172">
        <v>5.7664</v>
      </c>
      <c r="M1243" s="172">
        <v>10.237</v>
      </c>
      <c r="N1243" s="172">
        <v>16.634599999999999</v>
      </c>
      <c r="O1243" s="172">
        <v>11.1114</v>
      </c>
      <c r="P1243" s="172">
        <v>11.420299999999999</v>
      </c>
      <c r="Q1243" s="172">
        <v>15.9976</v>
      </c>
      <c r="R1243" s="172">
        <v>7.8224</v>
      </c>
    </row>
    <row r="1244" spans="1:18" x14ac:dyDescent="0.3">
      <c r="A1244" s="168" t="s">
        <v>1300</v>
      </c>
      <c r="B1244" s="168" t="s">
        <v>1351</v>
      </c>
      <c r="C1244" s="168">
        <v>133839</v>
      </c>
      <c r="D1244" s="171">
        <v>44041</v>
      </c>
      <c r="E1244" s="172">
        <v>15.89</v>
      </c>
      <c r="F1244" s="172">
        <v>0</v>
      </c>
      <c r="G1244" s="172">
        <v>0.5696</v>
      </c>
      <c r="H1244" s="172">
        <v>1.3392999999999999</v>
      </c>
      <c r="I1244" s="172">
        <v>5.6516000000000002</v>
      </c>
      <c r="J1244" s="172">
        <v>11.1189</v>
      </c>
      <c r="K1244" s="172">
        <v>23.946999999999999</v>
      </c>
      <c r="L1244" s="172">
        <v>3.1818</v>
      </c>
      <c r="M1244" s="172">
        <v>8.7611000000000008</v>
      </c>
      <c r="N1244" s="172">
        <v>17.010300000000001</v>
      </c>
      <c r="O1244" s="172">
        <v>6.5</v>
      </c>
      <c r="P1244" s="172">
        <v>8.6088000000000005</v>
      </c>
      <c r="Q1244" s="172">
        <v>8.9403000000000006</v>
      </c>
      <c r="R1244" s="172">
        <v>7.0430999999999999</v>
      </c>
    </row>
    <row r="1245" spans="1:18" x14ac:dyDescent="0.3">
      <c r="A1245" s="168" t="s">
        <v>1300</v>
      </c>
      <c r="B1245" s="168" t="s">
        <v>1352</v>
      </c>
      <c r="C1245" s="168">
        <v>133836</v>
      </c>
      <c r="D1245" s="171">
        <v>44041</v>
      </c>
      <c r="E1245" s="172">
        <v>14.73</v>
      </c>
      <c r="F1245" s="172">
        <v>0</v>
      </c>
      <c r="G1245" s="172">
        <v>0.54610000000000003</v>
      </c>
      <c r="H1245" s="172">
        <v>1.3067</v>
      </c>
      <c r="I1245" s="172">
        <v>5.5914000000000001</v>
      </c>
      <c r="J1245" s="172">
        <v>11.0023</v>
      </c>
      <c r="K1245" s="172">
        <v>23.366800000000001</v>
      </c>
      <c r="L1245" s="172">
        <v>2.2206999999999999</v>
      </c>
      <c r="M1245" s="172">
        <v>7.2051999999999996</v>
      </c>
      <c r="N1245" s="172">
        <v>14.8986</v>
      </c>
      <c r="O1245" s="172">
        <v>4.4588999999999999</v>
      </c>
      <c r="P1245" s="172">
        <v>7.0171000000000001</v>
      </c>
      <c r="Q1245" s="172">
        <v>7.4240000000000004</v>
      </c>
      <c r="R1245" s="172">
        <v>5.0202999999999998</v>
      </c>
    </row>
    <row r="1246" spans="1:18" x14ac:dyDescent="0.3">
      <c r="A1246" s="168" t="s">
        <v>1300</v>
      </c>
      <c r="B1246" s="168" t="s">
        <v>1353</v>
      </c>
      <c r="C1246" s="168">
        <v>100967</v>
      </c>
      <c r="D1246" s="171">
        <v>44041</v>
      </c>
      <c r="E1246" s="172">
        <v>132.72</v>
      </c>
      <c r="F1246" s="172">
        <v>-0.65869999999999995</v>
      </c>
      <c r="G1246" s="172">
        <v>-0.308</v>
      </c>
      <c r="H1246" s="172">
        <v>0.36299999999999999</v>
      </c>
      <c r="I1246" s="172">
        <v>4.6604999999999999</v>
      </c>
      <c r="J1246" s="172">
        <v>6.9718999999999998</v>
      </c>
      <c r="K1246" s="172">
        <v>14.069599999999999</v>
      </c>
      <c r="L1246" s="172">
        <v>-8.9711999999999996</v>
      </c>
      <c r="M1246" s="172">
        <v>-4.5797999999999996</v>
      </c>
      <c r="N1246" s="172">
        <v>-1.6013999999999999</v>
      </c>
      <c r="O1246" s="172">
        <v>-0.29659999999999997</v>
      </c>
      <c r="P1246" s="172">
        <v>6.4684999999999997</v>
      </c>
      <c r="Q1246" s="172">
        <v>13.970499999999999</v>
      </c>
      <c r="R1246" s="172">
        <v>-3.7004000000000001</v>
      </c>
    </row>
    <row r="1247" spans="1:18" x14ac:dyDescent="0.3">
      <c r="A1247" s="168" t="s">
        <v>1300</v>
      </c>
      <c r="B1247" s="168" t="s">
        <v>1354</v>
      </c>
      <c r="C1247" s="168">
        <v>119452</v>
      </c>
      <c r="D1247" s="171">
        <v>44041</v>
      </c>
      <c r="E1247" s="172">
        <v>140.46</v>
      </c>
      <c r="F1247" s="172">
        <v>-0.66479999999999995</v>
      </c>
      <c r="G1247" s="172">
        <v>-0.29809999999999998</v>
      </c>
      <c r="H1247" s="172">
        <v>0.37159999999999999</v>
      </c>
      <c r="I1247" s="172">
        <v>4.6959</v>
      </c>
      <c r="J1247" s="172">
        <v>7.0415999999999999</v>
      </c>
      <c r="K1247" s="172">
        <v>14.2973</v>
      </c>
      <c r="L1247" s="172">
        <v>-8.6022999999999996</v>
      </c>
      <c r="M1247" s="172">
        <v>-3.9918</v>
      </c>
      <c r="N1247" s="172">
        <v>-0.77710000000000001</v>
      </c>
      <c r="O1247" s="172">
        <v>0.6139</v>
      </c>
      <c r="P1247" s="172">
        <v>7.3513000000000002</v>
      </c>
      <c r="Q1247" s="172">
        <v>12.3264</v>
      </c>
      <c r="R1247" s="172">
        <v>-2.8249</v>
      </c>
    </row>
    <row r="1248" spans="1:18" x14ac:dyDescent="0.3">
      <c r="A1248" s="168" t="s">
        <v>1300</v>
      </c>
      <c r="B1248" s="168" t="s">
        <v>1355</v>
      </c>
      <c r="C1248" s="168">
        <v>100631</v>
      </c>
      <c r="D1248" s="171">
        <v>44041</v>
      </c>
      <c r="E1248" s="172">
        <v>199.6129</v>
      </c>
      <c r="F1248" s="172">
        <v>1.1287</v>
      </c>
      <c r="G1248" s="172">
        <v>1.8499000000000001</v>
      </c>
      <c r="H1248" s="172">
        <v>3.6589</v>
      </c>
      <c r="I1248" s="172">
        <v>5.5777999999999999</v>
      </c>
      <c r="J1248" s="172">
        <v>9.1372</v>
      </c>
      <c r="K1248" s="172">
        <v>24.804600000000001</v>
      </c>
      <c r="L1248" s="172">
        <v>3.9154</v>
      </c>
      <c r="M1248" s="172">
        <v>4.1797000000000004</v>
      </c>
      <c r="N1248" s="172">
        <v>14.2059</v>
      </c>
      <c r="O1248" s="172">
        <v>7.976</v>
      </c>
      <c r="P1248" s="172">
        <v>9.4413999999999998</v>
      </c>
      <c r="Q1248" s="172">
        <v>16.7118</v>
      </c>
      <c r="R1248" s="172">
        <v>4.8155999999999999</v>
      </c>
    </row>
    <row r="1249" spans="1:18" x14ac:dyDescent="0.3">
      <c r="A1249" s="168" t="s">
        <v>1300</v>
      </c>
      <c r="B1249" s="168" t="s">
        <v>1356</v>
      </c>
      <c r="C1249" s="168">
        <v>120823</v>
      </c>
      <c r="D1249" s="171">
        <v>44041</v>
      </c>
      <c r="E1249" s="172">
        <v>202.54499999999999</v>
      </c>
      <c r="F1249" s="172">
        <v>1.1335</v>
      </c>
      <c r="G1249" s="172">
        <v>1.8740000000000001</v>
      </c>
      <c r="H1249" s="172">
        <v>3.6934</v>
      </c>
      <c r="I1249" s="172">
        <v>5.6504000000000003</v>
      </c>
      <c r="J1249" s="172">
        <v>9.2042000000000002</v>
      </c>
      <c r="K1249" s="172">
        <v>24.898700000000002</v>
      </c>
      <c r="L1249" s="172">
        <v>3.9554</v>
      </c>
      <c r="M1249" s="172">
        <v>4.2480000000000002</v>
      </c>
      <c r="N1249" s="172">
        <v>14.315</v>
      </c>
      <c r="O1249" s="172">
        <v>8.3399000000000001</v>
      </c>
      <c r="P1249" s="172">
        <v>9.6659000000000006</v>
      </c>
      <c r="Q1249" s="172">
        <v>14.263999999999999</v>
      </c>
      <c r="R1249" s="172">
        <v>5.16</v>
      </c>
    </row>
    <row r="1250" spans="1:18" x14ac:dyDescent="0.3">
      <c r="A1250" s="168" t="s">
        <v>1300</v>
      </c>
      <c r="B1250" s="168" t="s">
        <v>1357</v>
      </c>
      <c r="C1250" s="168">
        <v>119718</v>
      </c>
      <c r="D1250" s="171">
        <v>44041</v>
      </c>
      <c r="E1250" s="172">
        <v>48.6158</v>
      </c>
      <c r="F1250" s="172">
        <v>-0.38600000000000001</v>
      </c>
      <c r="G1250" s="172">
        <v>-8.2600000000000007E-2</v>
      </c>
      <c r="H1250" s="172">
        <v>0.1095</v>
      </c>
      <c r="I1250" s="172">
        <v>4.0811999999999999</v>
      </c>
      <c r="J1250" s="172">
        <v>5.5784000000000002</v>
      </c>
      <c r="K1250" s="172">
        <v>11.9816</v>
      </c>
      <c r="L1250" s="172">
        <v>-12.908200000000001</v>
      </c>
      <c r="M1250" s="172">
        <v>-9.0594999999999999</v>
      </c>
      <c r="N1250" s="172">
        <v>-3.8464999999999998</v>
      </c>
      <c r="O1250" s="172">
        <v>2.1227999999999998</v>
      </c>
      <c r="P1250" s="172">
        <v>7.3956999999999997</v>
      </c>
      <c r="Q1250" s="172">
        <v>13.198499999999999</v>
      </c>
      <c r="R1250" s="172">
        <v>-1.7386999999999999</v>
      </c>
    </row>
    <row r="1251" spans="1:18" x14ac:dyDescent="0.3">
      <c r="A1251" s="168" t="s">
        <v>1300</v>
      </c>
      <c r="B1251" s="168" t="s">
        <v>1358</v>
      </c>
      <c r="C1251" s="168">
        <v>103215</v>
      </c>
      <c r="D1251" s="171">
        <v>44041</v>
      </c>
      <c r="E1251" s="172">
        <v>45.490099999999998</v>
      </c>
      <c r="F1251" s="172">
        <v>-0.38800000000000001</v>
      </c>
      <c r="G1251" s="172">
        <v>-9.4399999999999998E-2</v>
      </c>
      <c r="H1251" s="172">
        <v>9.1999999999999998E-2</v>
      </c>
      <c r="I1251" s="172">
        <v>4.0420999999999996</v>
      </c>
      <c r="J1251" s="172">
        <v>5.4905999999999997</v>
      </c>
      <c r="K1251" s="172">
        <v>11.696300000000001</v>
      </c>
      <c r="L1251" s="172">
        <v>-13.337</v>
      </c>
      <c r="M1251" s="172">
        <v>-9.7312999999999992</v>
      </c>
      <c r="N1251" s="172">
        <v>-4.7859999999999996</v>
      </c>
      <c r="O1251" s="172">
        <v>1.0780000000000001</v>
      </c>
      <c r="P1251" s="172">
        <v>6.2892999999999999</v>
      </c>
      <c r="Q1251" s="172">
        <v>10.7196</v>
      </c>
      <c r="R1251" s="172">
        <v>-2.6720999999999999</v>
      </c>
    </row>
    <row r="1252" spans="1:18" x14ac:dyDescent="0.3">
      <c r="A1252" s="168" t="s">
        <v>1300</v>
      </c>
      <c r="B1252" s="168" t="s">
        <v>1359</v>
      </c>
      <c r="C1252" s="168">
        <v>144905</v>
      </c>
      <c r="D1252" s="171">
        <v>44041</v>
      </c>
      <c r="E1252" s="172">
        <v>10.4756</v>
      </c>
      <c r="F1252" s="172">
        <v>-0.37940000000000002</v>
      </c>
      <c r="G1252" s="172">
        <v>-0.27800000000000002</v>
      </c>
      <c r="H1252" s="172">
        <v>0.19700000000000001</v>
      </c>
      <c r="I1252" s="172">
        <v>3.9792999999999998</v>
      </c>
      <c r="J1252" s="172">
        <v>6.7554999999999996</v>
      </c>
      <c r="K1252" s="172">
        <v>13.6059</v>
      </c>
      <c r="L1252" s="172">
        <v>-6.3014000000000001</v>
      </c>
      <c r="M1252" s="172">
        <v>-5.1115000000000004</v>
      </c>
      <c r="N1252" s="172">
        <v>2.4619</v>
      </c>
      <c r="O1252" s="172"/>
      <c r="P1252" s="172"/>
      <c r="Q1252" s="172">
        <v>2.5634999999999999</v>
      </c>
      <c r="R1252" s="172"/>
    </row>
    <row r="1253" spans="1:18" x14ac:dyDescent="0.3">
      <c r="A1253" s="168" t="s">
        <v>1300</v>
      </c>
      <c r="B1253" s="168" t="s">
        <v>1360</v>
      </c>
      <c r="C1253" s="168">
        <v>144902</v>
      </c>
      <c r="D1253" s="171">
        <v>44041</v>
      </c>
      <c r="E1253" s="172">
        <v>10.132899999999999</v>
      </c>
      <c r="F1253" s="172">
        <v>-0.38340000000000002</v>
      </c>
      <c r="G1253" s="172">
        <v>-0.30209999999999998</v>
      </c>
      <c r="H1253" s="172">
        <v>0.1789</v>
      </c>
      <c r="I1253" s="172">
        <v>3.9260999999999999</v>
      </c>
      <c r="J1253" s="172">
        <v>6.6127000000000002</v>
      </c>
      <c r="K1253" s="172">
        <v>13.1119</v>
      </c>
      <c r="L1253" s="172">
        <v>-7.1364000000000001</v>
      </c>
      <c r="M1253" s="172">
        <v>-6.3960999999999997</v>
      </c>
      <c r="N1253" s="172">
        <v>0.60560000000000003</v>
      </c>
      <c r="O1253" s="172"/>
      <c r="P1253" s="172"/>
      <c r="Q1253" s="172">
        <v>0.7218</v>
      </c>
      <c r="R1253" s="172"/>
    </row>
    <row r="1254" spans="1:18" x14ac:dyDescent="0.3">
      <c r="A1254" s="168" t="s">
        <v>1300</v>
      </c>
      <c r="B1254" s="168" t="s">
        <v>1361</v>
      </c>
      <c r="C1254" s="168">
        <v>147587</v>
      </c>
      <c r="D1254" s="171">
        <v>44041</v>
      </c>
      <c r="E1254" s="172">
        <v>10.0153</v>
      </c>
      <c r="F1254" s="172">
        <v>-0.69899999999999995</v>
      </c>
      <c r="G1254" s="172">
        <v>-1.7000000000000001E-2</v>
      </c>
      <c r="H1254" s="172">
        <v>0.48659999999999998</v>
      </c>
      <c r="I1254" s="172">
        <v>4.1340000000000003</v>
      </c>
      <c r="J1254" s="172">
        <v>7.2222</v>
      </c>
      <c r="K1254" s="172">
        <v>15.881600000000001</v>
      </c>
      <c r="L1254" s="172">
        <v>-10.3255</v>
      </c>
      <c r="M1254" s="172">
        <v>-5.7196999999999996</v>
      </c>
      <c r="N1254" s="172"/>
      <c r="O1254" s="172"/>
      <c r="P1254" s="172"/>
      <c r="Q1254" s="172">
        <v>0.153</v>
      </c>
      <c r="R1254" s="172"/>
    </row>
    <row r="1255" spans="1:18" x14ac:dyDescent="0.3">
      <c r="A1255" s="168" t="s">
        <v>1300</v>
      </c>
      <c r="B1255" s="168" t="s">
        <v>1362</v>
      </c>
      <c r="C1255" s="168">
        <v>147584</v>
      </c>
      <c r="D1255" s="171">
        <v>44041</v>
      </c>
      <c r="E1255" s="172">
        <v>9.8323</v>
      </c>
      <c r="F1255" s="172">
        <v>-0.70489999999999997</v>
      </c>
      <c r="G1255" s="172">
        <v>-4.3700000000000003E-2</v>
      </c>
      <c r="H1255" s="172">
        <v>0.44850000000000001</v>
      </c>
      <c r="I1255" s="172">
        <v>4.0542999999999996</v>
      </c>
      <c r="J1255" s="172">
        <v>7.0461999999999998</v>
      </c>
      <c r="K1255" s="172">
        <v>15.2997</v>
      </c>
      <c r="L1255" s="172">
        <v>-11.2079</v>
      </c>
      <c r="M1255" s="172">
        <v>-7.1847000000000003</v>
      </c>
      <c r="N1255" s="172"/>
      <c r="O1255" s="172"/>
      <c r="P1255" s="172"/>
      <c r="Q1255" s="172">
        <v>-1.677</v>
      </c>
      <c r="R1255" s="172"/>
    </row>
    <row r="1256" spans="1:18" x14ac:dyDescent="0.3">
      <c r="A1256" s="168" t="s">
        <v>1300</v>
      </c>
      <c r="B1256" s="168" t="s">
        <v>1363</v>
      </c>
      <c r="C1256" s="168">
        <v>144546</v>
      </c>
      <c r="D1256" s="171">
        <v>44041</v>
      </c>
      <c r="E1256" s="172">
        <v>10.867100000000001</v>
      </c>
      <c r="F1256" s="172">
        <v>-0.35489999999999999</v>
      </c>
      <c r="G1256" s="172">
        <v>-0.85119999999999996</v>
      </c>
      <c r="H1256" s="172">
        <v>0.26290000000000002</v>
      </c>
      <c r="I1256" s="172">
        <v>3.6768999999999998</v>
      </c>
      <c r="J1256" s="172">
        <v>5.5057999999999998</v>
      </c>
      <c r="K1256" s="172">
        <v>11.245200000000001</v>
      </c>
      <c r="L1256" s="172">
        <v>-7.2472000000000003</v>
      </c>
      <c r="M1256" s="172">
        <v>-5.2149999999999999</v>
      </c>
      <c r="N1256" s="172">
        <v>5.5324999999999998</v>
      </c>
      <c r="O1256" s="172"/>
      <c r="P1256" s="172"/>
      <c r="Q1256" s="172">
        <v>4.4836999999999998</v>
      </c>
      <c r="R1256" s="172"/>
    </row>
    <row r="1257" spans="1:18" x14ac:dyDescent="0.3">
      <c r="A1257" s="168" t="s">
        <v>1300</v>
      </c>
      <c r="B1257" s="168" t="s">
        <v>1364</v>
      </c>
      <c r="C1257" s="168">
        <v>144548</v>
      </c>
      <c r="D1257" s="171">
        <v>44041</v>
      </c>
      <c r="E1257" s="172">
        <v>10.474600000000001</v>
      </c>
      <c r="F1257" s="172">
        <v>-0.36149999999999999</v>
      </c>
      <c r="G1257" s="172">
        <v>-0.88570000000000004</v>
      </c>
      <c r="H1257" s="172">
        <v>0.21340000000000001</v>
      </c>
      <c r="I1257" s="172">
        <v>3.5766</v>
      </c>
      <c r="J1257" s="172">
        <v>5.3400999999999996</v>
      </c>
      <c r="K1257" s="172">
        <v>10.705299999999999</v>
      </c>
      <c r="L1257" s="172">
        <v>-8.1618999999999993</v>
      </c>
      <c r="M1257" s="172">
        <v>-6.5494000000000003</v>
      </c>
      <c r="N1257" s="172">
        <v>3.5550999999999999</v>
      </c>
      <c r="O1257" s="172"/>
      <c r="P1257" s="172"/>
      <c r="Q1257" s="172">
        <v>2.4759000000000002</v>
      </c>
      <c r="R1257" s="172"/>
    </row>
    <row r="1258" spans="1:18" x14ac:dyDescent="0.3">
      <c r="A1258" s="168" t="s">
        <v>1300</v>
      </c>
      <c r="B1258" s="168" t="s">
        <v>1365</v>
      </c>
      <c r="C1258" s="168">
        <v>118883</v>
      </c>
      <c r="D1258" s="171">
        <v>44041</v>
      </c>
      <c r="E1258" s="172">
        <v>103.22</v>
      </c>
      <c r="F1258" s="172">
        <v>-0.38600000000000001</v>
      </c>
      <c r="G1258" s="172">
        <v>0.2233</v>
      </c>
      <c r="H1258" s="172">
        <v>0.4965</v>
      </c>
      <c r="I1258" s="172">
        <v>3.6970000000000001</v>
      </c>
      <c r="J1258" s="172">
        <v>6.5772000000000004</v>
      </c>
      <c r="K1258" s="172">
        <v>12.574999999999999</v>
      </c>
      <c r="L1258" s="172">
        <v>-12.0259</v>
      </c>
      <c r="M1258" s="172">
        <v>-9.5671999999999997</v>
      </c>
      <c r="N1258" s="172">
        <v>-5.5712999999999999</v>
      </c>
      <c r="O1258" s="172">
        <v>-3.6042999999999998</v>
      </c>
      <c r="P1258" s="172">
        <v>1.2598</v>
      </c>
      <c r="Q1258" s="172">
        <v>6.5061999999999998</v>
      </c>
      <c r="R1258" s="172">
        <v>-6.9439000000000002</v>
      </c>
    </row>
    <row r="1259" spans="1:18" x14ac:dyDescent="0.3">
      <c r="A1259" s="168" t="s">
        <v>1300</v>
      </c>
      <c r="B1259" s="168" t="s">
        <v>1366</v>
      </c>
      <c r="C1259" s="168">
        <v>100476</v>
      </c>
      <c r="D1259" s="171">
        <v>44041</v>
      </c>
      <c r="E1259" s="172">
        <v>99.47</v>
      </c>
      <c r="F1259" s="172">
        <v>-0.39050000000000001</v>
      </c>
      <c r="G1259" s="172">
        <v>0.23180000000000001</v>
      </c>
      <c r="H1259" s="172">
        <v>0.495</v>
      </c>
      <c r="I1259" s="172">
        <v>3.7010000000000001</v>
      </c>
      <c r="J1259" s="172">
        <v>6.5674000000000001</v>
      </c>
      <c r="K1259" s="172">
        <v>12.5099</v>
      </c>
      <c r="L1259" s="172">
        <v>-12.129</v>
      </c>
      <c r="M1259" s="172">
        <v>-9.6795000000000009</v>
      </c>
      <c r="N1259" s="172">
        <v>-5.7066999999999997</v>
      </c>
      <c r="O1259" s="172">
        <v>-3.7361</v>
      </c>
      <c r="P1259" s="172">
        <v>0.7056</v>
      </c>
      <c r="Q1259" s="172">
        <v>9.0503999999999998</v>
      </c>
      <c r="R1259" s="172">
        <v>-7.0739000000000001</v>
      </c>
    </row>
    <row r="1260" spans="1:18" x14ac:dyDescent="0.3">
      <c r="A1260" s="168" t="s">
        <v>1300</v>
      </c>
      <c r="B1260" s="168" t="s">
        <v>1367</v>
      </c>
      <c r="C1260" s="168">
        <v>119292</v>
      </c>
      <c r="D1260" s="171">
        <v>44041</v>
      </c>
      <c r="E1260" s="172">
        <v>21.08</v>
      </c>
      <c r="F1260" s="172">
        <v>-0.56599999999999995</v>
      </c>
      <c r="G1260" s="172">
        <v>0</v>
      </c>
      <c r="H1260" s="172">
        <v>0.7167</v>
      </c>
      <c r="I1260" s="172">
        <v>4.9278000000000004</v>
      </c>
      <c r="J1260" s="172">
        <v>7.9917999999999996</v>
      </c>
      <c r="K1260" s="172">
        <v>15.3804</v>
      </c>
      <c r="L1260" s="172">
        <v>-5.4283999999999999</v>
      </c>
      <c r="M1260" s="172">
        <v>-0.98640000000000005</v>
      </c>
      <c r="N1260" s="172">
        <v>7.2228000000000003</v>
      </c>
      <c r="O1260" s="172">
        <v>3.9557000000000002</v>
      </c>
      <c r="P1260" s="172">
        <v>5.3624000000000001</v>
      </c>
      <c r="Q1260" s="172">
        <v>9.1067999999999998</v>
      </c>
      <c r="R1260" s="172">
        <v>1.5224</v>
      </c>
    </row>
    <row r="1261" spans="1:18" x14ac:dyDescent="0.3">
      <c r="A1261" s="168" t="s">
        <v>1300</v>
      </c>
      <c r="B1261" s="168" t="s">
        <v>1368</v>
      </c>
      <c r="C1261" s="168">
        <v>115270</v>
      </c>
      <c r="D1261" s="171">
        <v>44041</v>
      </c>
      <c r="E1261" s="172">
        <v>19.96</v>
      </c>
      <c r="F1261" s="172">
        <v>-0.59760000000000002</v>
      </c>
      <c r="G1261" s="172">
        <v>-5.0099999999999999E-2</v>
      </c>
      <c r="H1261" s="172">
        <v>0.70640000000000003</v>
      </c>
      <c r="I1261" s="172">
        <v>4.8869999999999996</v>
      </c>
      <c r="J1261" s="172">
        <v>7.8918999999999997</v>
      </c>
      <c r="K1261" s="172">
        <v>15.176</v>
      </c>
      <c r="L1261" s="172">
        <v>-5.7602000000000002</v>
      </c>
      <c r="M1261" s="172">
        <v>-1.5779000000000001</v>
      </c>
      <c r="N1261" s="172">
        <v>6.3966000000000003</v>
      </c>
      <c r="O1261" s="172">
        <v>3.3271999999999999</v>
      </c>
      <c r="P1261" s="172">
        <v>4.5823999999999998</v>
      </c>
      <c r="Q1261" s="172">
        <v>7.8528000000000002</v>
      </c>
      <c r="R1261" s="172">
        <v>0.88480000000000003</v>
      </c>
    </row>
    <row r="1262" spans="1:18" x14ac:dyDescent="0.3">
      <c r="A1262" s="168" t="s">
        <v>1300</v>
      </c>
      <c r="B1262" s="168" t="s">
        <v>1369</v>
      </c>
      <c r="C1262" s="168">
        <v>120663</v>
      </c>
      <c r="D1262" s="171">
        <v>44041</v>
      </c>
      <c r="E1262" s="172">
        <v>132.68558322241799</v>
      </c>
      <c r="F1262" s="172">
        <v>-1.5900000000000001E-2</v>
      </c>
      <c r="G1262" s="172">
        <v>0.52810000000000001</v>
      </c>
      <c r="H1262" s="172">
        <v>0.91539999999999999</v>
      </c>
      <c r="I1262" s="172">
        <v>3.8391000000000002</v>
      </c>
      <c r="J1262" s="172">
        <v>6.9634</v>
      </c>
      <c r="K1262" s="172">
        <v>14.9984</v>
      </c>
      <c r="L1262" s="172">
        <v>-7.2084999999999999</v>
      </c>
      <c r="M1262" s="172">
        <v>0.41189999999999999</v>
      </c>
      <c r="N1262" s="172">
        <v>9.2575000000000003</v>
      </c>
      <c r="O1262" s="172">
        <v>6.1120000000000001</v>
      </c>
      <c r="P1262" s="172">
        <v>7.5522999999999998</v>
      </c>
      <c r="Q1262" s="172">
        <v>12.0505</v>
      </c>
      <c r="R1262" s="172">
        <v>0.54579999999999995</v>
      </c>
    </row>
    <row r="1263" spans="1:18" x14ac:dyDescent="0.3">
      <c r="A1263" s="168" t="s">
        <v>1300</v>
      </c>
      <c r="B1263" s="168" t="s">
        <v>1370</v>
      </c>
      <c r="C1263" s="168">
        <v>100668</v>
      </c>
      <c r="D1263" s="171">
        <v>44041</v>
      </c>
      <c r="E1263" s="172">
        <v>234.21448313321599</v>
      </c>
      <c r="F1263" s="172">
        <v>-1.8200000000000001E-2</v>
      </c>
      <c r="G1263" s="172">
        <v>0.51929999999999998</v>
      </c>
      <c r="H1263" s="172">
        <v>0.90280000000000005</v>
      </c>
      <c r="I1263" s="172">
        <v>3.8125</v>
      </c>
      <c r="J1263" s="172">
        <v>6.9073000000000002</v>
      </c>
      <c r="K1263" s="172">
        <v>14.825900000000001</v>
      </c>
      <c r="L1263" s="172">
        <v>-7.4965999999999999</v>
      </c>
      <c r="M1263" s="172">
        <v>-3.3300000000000003E-2</v>
      </c>
      <c r="N1263" s="172">
        <v>8.5938999999999997</v>
      </c>
      <c r="O1263" s="172">
        <v>5.5509000000000004</v>
      </c>
      <c r="P1263" s="172">
        <v>7.0152000000000001</v>
      </c>
      <c r="Q1263" s="172">
        <v>11.825200000000001</v>
      </c>
      <c r="R1263" s="172">
        <v>-1.41E-2</v>
      </c>
    </row>
    <row r="1264" spans="1:18" x14ac:dyDescent="0.3">
      <c r="A1264" s="173" t="s">
        <v>27</v>
      </c>
      <c r="B1264" s="168"/>
      <c r="C1264" s="168"/>
      <c r="D1264" s="168"/>
      <c r="E1264" s="168"/>
      <c r="F1264" s="174">
        <v>-0.29436811594202889</v>
      </c>
      <c r="G1264" s="174">
        <v>1.9866666666666675E-2</v>
      </c>
      <c r="H1264" s="174">
        <v>0.27117971014492748</v>
      </c>
      <c r="I1264" s="174">
        <v>3.918933333333332</v>
      </c>
      <c r="J1264" s="174">
        <v>6.2724826086956531</v>
      </c>
      <c r="K1264" s="174">
        <v>13.687316176470588</v>
      </c>
      <c r="L1264" s="174">
        <v>-9.5457044117647012</v>
      </c>
      <c r="M1264" s="174">
        <v>-5.566691176470588</v>
      </c>
      <c r="N1264" s="174">
        <v>1.0897863636363636</v>
      </c>
      <c r="O1264" s="174">
        <v>1.8314375000000001</v>
      </c>
      <c r="P1264" s="174">
        <v>5.7176388888888887</v>
      </c>
      <c r="Q1264" s="174">
        <v>10.186386956521742</v>
      </c>
      <c r="R1264" s="174">
        <v>-1.2236133333333334</v>
      </c>
    </row>
    <row r="1265" spans="1:18" x14ac:dyDescent="0.3">
      <c r="A1265" s="173" t="s">
        <v>409</v>
      </c>
      <c r="B1265" s="168"/>
      <c r="C1265" s="168"/>
      <c r="D1265" s="168"/>
      <c r="E1265" s="168"/>
      <c r="F1265" s="174">
        <v>-0.36230000000000001</v>
      </c>
      <c r="G1265" s="174">
        <v>-3.4799999999999998E-2</v>
      </c>
      <c r="H1265" s="174">
        <v>0.1799</v>
      </c>
      <c r="I1265" s="174">
        <v>3.9089999999999998</v>
      </c>
      <c r="J1265" s="174">
        <v>6.0423999999999998</v>
      </c>
      <c r="K1265" s="174">
        <v>13.17895</v>
      </c>
      <c r="L1265" s="174">
        <v>-10.5512</v>
      </c>
      <c r="M1265" s="174">
        <v>-5.9577</v>
      </c>
      <c r="N1265" s="174">
        <v>0.40015000000000001</v>
      </c>
      <c r="O1265" s="174">
        <v>1.2121999999999999</v>
      </c>
      <c r="P1265" s="174">
        <v>5.8576499999999996</v>
      </c>
      <c r="Q1265" s="174">
        <v>11.264200000000001</v>
      </c>
      <c r="R1265" s="174">
        <v>-1.7598499999999999</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44041</v>
      </c>
      <c r="E1268" s="172">
        <v>1090.6531</v>
      </c>
      <c r="F1268" s="172">
        <v>3.0691000000000002</v>
      </c>
      <c r="G1268" s="172">
        <v>3.0573000000000001</v>
      </c>
      <c r="H1268" s="172">
        <v>3.0769000000000002</v>
      </c>
      <c r="I1268" s="172">
        <v>3.0629</v>
      </c>
      <c r="J1268" s="172">
        <v>3.0583999999999998</v>
      </c>
      <c r="K1268" s="172">
        <v>3.0049999999999999</v>
      </c>
      <c r="L1268" s="172">
        <v>3.4361000000000002</v>
      </c>
      <c r="M1268" s="172">
        <v>3.9144000000000001</v>
      </c>
      <c r="N1268" s="172">
        <v>4.2668999999999997</v>
      </c>
      <c r="O1268" s="172"/>
      <c r="P1268" s="172"/>
      <c r="Q1268" s="172">
        <v>5.1062000000000003</v>
      </c>
      <c r="R1268" s="172"/>
    </row>
    <row r="1269" spans="1:18" x14ac:dyDescent="0.3">
      <c r="A1269" s="168" t="s">
        <v>1372</v>
      </c>
      <c r="B1269" s="168" t="s">
        <v>1374</v>
      </c>
      <c r="C1269" s="168">
        <v>145481</v>
      </c>
      <c r="D1269" s="171">
        <v>44041</v>
      </c>
      <c r="E1269" s="172">
        <v>1088.1867999999999</v>
      </c>
      <c r="F1269" s="172">
        <v>2.9451999999999998</v>
      </c>
      <c r="G1269" s="172">
        <v>2.9367999999999999</v>
      </c>
      <c r="H1269" s="172">
        <v>2.9567000000000001</v>
      </c>
      <c r="I1269" s="172">
        <v>2.9430000000000001</v>
      </c>
      <c r="J1269" s="172">
        <v>2.9415</v>
      </c>
      <c r="K1269" s="172">
        <v>2.8845000000000001</v>
      </c>
      <c r="L1269" s="172">
        <v>3.3140999999999998</v>
      </c>
      <c r="M1269" s="172">
        <v>3.7871999999999999</v>
      </c>
      <c r="N1269" s="172">
        <v>4.1364999999999998</v>
      </c>
      <c r="O1269" s="172"/>
      <c r="P1269" s="172"/>
      <c r="Q1269" s="172">
        <v>4.9696999999999996</v>
      </c>
      <c r="R1269" s="172"/>
    </row>
    <row r="1270" spans="1:18" x14ac:dyDescent="0.3">
      <c r="A1270" s="168" t="s">
        <v>1372</v>
      </c>
      <c r="B1270" s="168" t="s">
        <v>1375</v>
      </c>
      <c r="C1270" s="168">
        <v>146675</v>
      </c>
      <c r="D1270" s="171">
        <v>44041</v>
      </c>
      <c r="E1270" s="172">
        <v>1065.9975999999999</v>
      </c>
      <c r="F1270" s="172">
        <v>3.1332</v>
      </c>
      <c r="G1270" s="172">
        <v>3.0983999999999998</v>
      </c>
      <c r="H1270" s="172">
        <v>3.1089000000000002</v>
      </c>
      <c r="I1270" s="172">
        <v>3.1120000000000001</v>
      </c>
      <c r="J1270" s="172">
        <v>3.0874000000000001</v>
      </c>
      <c r="K1270" s="172">
        <v>3.0952000000000002</v>
      </c>
      <c r="L1270" s="172">
        <v>3.4638</v>
      </c>
      <c r="M1270" s="172">
        <v>3.9382999999999999</v>
      </c>
      <c r="N1270" s="172">
        <v>4.2771999999999997</v>
      </c>
      <c r="O1270" s="172"/>
      <c r="P1270" s="172"/>
      <c r="Q1270" s="172">
        <v>4.7565999999999997</v>
      </c>
      <c r="R1270" s="172"/>
    </row>
    <row r="1271" spans="1:18" x14ac:dyDescent="0.3">
      <c r="A1271" s="168" t="s">
        <v>1372</v>
      </c>
      <c r="B1271" s="168" t="s">
        <v>1376</v>
      </c>
      <c r="C1271" s="168">
        <v>146678</v>
      </c>
      <c r="D1271" s="171">
        <v>44041</v>
      </c>
      <c r="E1271" s="172">
        <v>1065.0782999999999</v>
      </c>
      <c r="F1271" s="172">
        <v>3.0844999999999998</v>
      </c>
      <c r="G1271" s="172">
        <v>3.0485000000000002</v>
      </c>
      <c r="H1271" s="172">
        <v>3.0587</v>
      </c>
      <c r="I1271" s="172">
        <v>3.0619000000000001</v>
      </c>
      <c r="J1271" s="172">
        <v>3.0373999999999999</v>
      </c>
      <c r="K1271" s="172">
        <v>3.0448</v>
      </c>
      <c r="L1271" s="172">
        <v>3.4131</v>
      </c>
      <c r="M1271" s="172">
        <v>3.8868999999999998</v>
      </c>
      <c r="N1271" s="172">
        <v>4.2251000000000003</v>
      </c>
      <c r="O1271" s="172"/>
      <c r="P1271" s="172"/>
      <c r="Q1271" s="172">
        <v>4.6909000000000001</v>
      </c>
      <c r="R1271" s="172"/>
    </row>
    <row r="1272" spans="1:18" x14ac:dyDescent="0.3">
      <c r="A1272" s="168" t="s">
        <v>1372</v>
      </c>
      <c r="B1272" s="168" t="s">
        <v>1377</v>
      </c>
      <c r="C1272" s="168">
        <v>147196</v>
      </c>
      <c r="D1272" s="171">
        <v>44041</v>
      </c>
      <c r="E1272" s="172">
        <v>1059.0186000000001</v>
      </c>
      <c r="F1272" s="172">
        <v>3.0712000000000002</v>
      </c>
      <c r="G1272" s="172">
        <v>3.0842999999999998</v>
      </c>
      <c r="H1272" s="172">
        <v>3.1032999999999999</v>
      </c>
      <c r="I1272" s="172">
        <v>3.0579999999999998</v>
      </c>
      <c r="J1272" s="172">
        <v>3.0243000000000002</v>
      </c>
      <c r="K1272" s="172">
        <v>3.0426000000000002</v>
      </c>
      <c r="L1272" s="172">
        <v>3.5169000000000001</v>
      </c>
      <c r="M1272" s="172">
        <v>3.9874999999999998</v>
      </c>
      <c r="N1272" s="172">
        <v>4.3116000000000003</v>
      </c>
      <c r="O1272" s="172"/>
      <c r="P1272" s="172"/>
      <c r="Q1272" s="172">
        <v>4.6306000000000003</v>
      </c>
      <c r="R1272" s="172"/>
    </row>
    <row r="1273" spans="1:18" x14ac:dyDescent="0.3">
      <c r="A1273" s="168" t="s">
        <v>1372</v>
      </c>
      <c r="B1273" s="168" t="s">
        <v>1378</v>
      </c>
      <c r="C1273" s="168">
        <v>147193</v>
      </c>
      <c r="D1273" s="171">
        <v>44041</v>
      </c>
      <c r="E1273" s="172">
        <v>1058.3469</v>
      </c>
      <c r="F1273" s="172">
        <v>2.9903</v>
      </c>
      <c r="G1273" s="172">
        <v>3.0034999999999998</v>
      </c>
      <c r="H1273" s="172">
        <v>3.0272999999999999</v>
      </c>
      <c r="I1273" s="172">
        <v>2.9948000000000001</v>
      </c>
      <c r="J1273" s="172">
        <v>2.9681000000000002</v>
      </c>
      <c r="K1273" s="172">
        <v>2.9902000000000002</v>
      </c>
      <c r="L1273" s="172">
        <v>3.4653</v>
      </c>
      <c r="M1273" s="172">
        <v>3.9357000000000002</v>
      </c>
      <c r="N1273" s="172">
        <v>4.2592999999999996</v>
      </c>
      <c r="O1273" s="172"/>
      <c r="P1273" s="172"/>
      <c r="Q1273" s="172">
        <v>4.5781999999999998</v>
      </c>
      <c r="R1273" s="172"/>
    </row>
    <row r="1274" spans="1:18" x14ac:dyDescent="0.3">
      <c r="A1274" s="168" t="s">
        <v>1372</v>
      </c>
      <c r="B1274" s="168" t="s">
        <v>1379</v>
      </c>
      <c r="C1274" s="168">
        <v>147125</v>
      </c>
      <c r="D1274" s="171">
        <v>44041</v>
      </c>
      <c r="E1274" s="172">
        <v>1061.4119000000001</v>
      </c>
      <c r="F1274" s="172">
        <v>3.0676999999999999</v>
      </c>
      <c r="G1274" s="172">
        <v>3.0543999999999998</v>
      </c>
      <c r="H1274" s="172">
        <v>3.0785999999999998</v>
      </c>
      <c r="I1274" s="172">
        <v>3.0739999999999998</v>
      </c>
      <c r="J1274" s="172">
        <v>3.0506000000000002</v>
      </c>
      <c r="K1274" s="172">
        <v>3.0503999999999998</v>
      </c>
      <c r="L1274" s="172">
        <v>3.5085999999999999</v>
      </c>
      <c r="M1274" s="172">
        <v>3.9695999999999998</v>
      </c>
      <c r="N1274" s="172">
        <v>4.3066000000000004</v>
      </c>
      <c r="O1274" s="172"/>
      <c r="P1274" s="172"/>
      <c r="Q1274" s="172">
        <v>4.6787999999999998</v>
      </c>
      <c r="R1274" s="172"/>
    </row>
    <row r="1275" spans="1:18" x14ac:dyDescent="0.3">
      <c r="A1275" s="168" t="s">
        <v>1372</v>
      </c>
      <c r="B1275" s="168" t="s">
        <v>1380</v>
      </c>
      <c r="C1275" s="168">
        <v>147124</v>
      </c>
      <c r="D1275" s="171">
        <v>44041</v>
      </c>
      <c r="E1275" s="172">
        <v>1059.8366000000001</v>
      </c>
      <c r="F1275" s="172">
        <v>2.9689000000000001</v>
      </c>
      <c r="G1275" s="172">
        <v>2.9556</v>
      </c>
      <c r="H1275" s="172">
        <v>2.9786999999999999</v>
      </c>
      <c r="I1275" s="172">
        <v>2.9740000000000002</v>
      </c>
      <c r="J1275" s="172">
        <v>2.95</v>
      </c>
      <c r="K1275" s="172">
        <v>2.9496000000000002</v>
      </c>
      <c r="L1275" s="172">
        <v>3.4060000000000001</v>
      </c>
      <c r="M1275" s="172">
        <v>3.8588</v>
      </c>
      <c r="N1275" s="172">
        <v>4.1905000000000001</v>
      </c>
      <c r="O1275" s="172"/>
      <c r="P1275" s="172"/>
      <c r="Q1275" s="172">
        <v>4.5594000000000001</v>
      </c>
      <c r="R1275" s="172"/>
    </row>
    <row r="1276" spans="1:18" x14ac:dyDescent="0.3">
      <c r="A1276" s="168" t="s">
        <v>1372</v>
      </c>
      <c r="B1276" s="168" t="s">
        <v>1381</v>
      </c>
      <c r="C1276" s="168">
        <v>147951</v>
      </c>
      <c r="D1276" s="171">
        <v>44041</v>
      </c>
      <c r="E1276" s="172">
        <v>1019.3205</v>
      </c>
      <c r="F1276" s="172">
        <v>3.1907999999999999</v>
      </c>
      <c r="G1276" s="172">
        <v>3.22</v>
      </c>
      <c r="H1276" s="172">
        <v>3.2427000000000001</v>
      </c>
      <c r="I1276" s="172">
        <v>3.2403</v>
      </c>
      <c r="J1276" s="172">
        <v>3.226</v>
      </c>
      <c r="K1276" s="172">
        <v>3.2593999999999999</v>
      </c>
      <c r="L1276" s="172">
        <v>3.8220000000000001</v>
      </c>
      <c r="M1276" s="172"/>
      <c r="N1276" s="172"/>
      <c r="O1276" s="172"/>
      <c r="P1276" s="172"/>
      <c r="Q1276" s="172">
        <v>3.8275000000000001</v>
      </c>
      <c r="R1276" s="172"/>
    </row>
    <row r="1277" spans="1:18" x14ac:dyDescent="0.3">
      <c r="A1277" s="168" t="s">
        <v>1372</v>
      </c>
      <c r="B1277" s="168" t="s">
        <v>1382</v>
      </c>
      <c r="C1277" s="168">
        <v>147936</v>
      </c>
      <c r="D1277" s="171">
        <v>44041</v>
      </c>
      <c r="E1277" s="172">
        <v>1018.8271</v>
      </c>
      <c r="F1277" s="172">
        <v>3.0956000000000001</v>
      </c>
      <c r="G1277" s="172">
        <v>3.1284000000000001</v>
      </c>
      <c r="H1277" s="172">
        <v>3.1505000000000001</v>
      </c>
      <c r="I1277" s="172">
        <v>3.1475</v>
      </c>
      <c r="J1277" s="172">
        <v>3.133</v>
      </c>
      <c r="K1277" s="172">
        <v>3.1625000000000001</v>
      </c>
      <c r="L1277" s="172">
        <v>3.7242999999999999</v>
      </c>
      <c r="M1277" s="172"/>
      <c r="N1277" s="172"/>
      <c r="O1277" s="172"/>
      <c r="P1277" s="172"/>
      <c r="Q1277" s="172">
        <v>3.7296999999999998</v>
      </c>
      <c r="R1277" s="172"/>
    </row>
    <row r="1278" spans="1:18" x14ac:dyDescent="0.3">
      <c r="A1278" s="168" t="s">
        <v>1372</v>
      </c>
      <c r="B1278" s="168" t="s">
        <v>1383</v>
      </c>
      <c r="C1278" s="168">
        <v>147531</v>
      </c>
      <c r="D1278" s="171">
        <v>44041</v>
      </c>
      <c r="E1278" s="172">
        <v>1044.4740999999999</v>
      </c>
      <c r="F1278" s="172">
        <v>3.0825</v>
      </c>
      <c r="G1278" s="172">
        <v>3.0724999999999998</v>
      </c>
      <c r="H1278" s="172">
        <v>3.0790000000000002</v>
      </c>
      <c r="I1278" s="172">
        <v>3.0764</v>
      </c>
      <c r="J1278" s="172">
        <v>3.0861000000000001</v>
      </c>
      <c r="K1278" s="172">
        <v>3.1</v>
      </c>
      <c r="L1278" s="172">
        <v>3.5667</v>
      </c>
      <c r="M1278" s="172">
        <v>4.0072000000000001</v>
      </c>
      <c r="N1278" s="172">
        <v>4.335</v>
      </c>
      <c r="O1278" s="172"/>
      <c r="P1278" s="172"/>
      <c r="Q1278" s="172">
        <v>4.3619000000000003</v>
      </c>
      <c r="R1278" s="172"/>
    </row>
    <row r="1279" spans="1:18" x14ac:dyDescent="0.3">
      <c r="A1279" s="168" t="s">
        <v>1372</v>
      </c>
      <c r="B1279" s="168" t="s">
        <v>1384</v>
      </c>
      <c r="C1279" s="168">
        <v>147534</v>
      </c>
      <c r="D1279" s="171">
        <v>44041</v>
      </c>
      <c r="E1279" s="172">
        <v>1044.0918999999999</v>
      </c>
      <c r="F1279" s="172">
        <v>3.0661</v>
      </c>
      <c r="G1279" s="172">
        <v>3.0537999999999998</v>
      </c>
      <c r="H1279" s="172">
        <v>3.0596999999999999</v>
      </c>
      <c r="I1279" s="172">
        <v>3.0567000000000002</v>
      </c>
      <c r="J1279" s="172">
        <v>3.0661999999999998</v>
      </c>
      <c r="K1279" s="172">
        <v>3.0794999999999999</v>
      </c>
      <c r="L1279" s="172">
        <v>3.5486</v>
      </c>
      <c r="M1279" s="172">
        <v>3.9813999999999998</v>
      </c>
      <c r="N1279" s="172">
        <v>4.2979000000000003</v>
      </c>
      <c r="O1279" s="172"/>
      <c r="P1279" s="172"/>
      <c r="Q1279" s="172">
        <v>4.3244999999999996</v>
      </c>
      <c r="R1279" s="172"/>
    </row>
    <row r="1280" spans="1:18" x14ac:dyDescent="0.3">
      <c r="A1280" s="168" t="s">
        <v>1372</v>
      </c>
      <c r="B1280" s="168" t="s">
        <v>1385</v>
      </c>
      <c r="C1280" s="168">
        <v>146062</v>
      </c>
      <c r="D1280" s="171">
        <v>44041</v>
      </c>
      <c r="E1280" s="172">
        <v>1079.9991</v>
      </c>
      <c r="F1280" s="172">
        <v>3.0621999999999998</v>
      </c>
      <c r="G1280" s="172">
        <v>3.0762</v>
      </c>
      <c r="H1280" s="172">
        <v>3.1198000000000001</v>
      </c>
      <c r="I1280" s="172">
        <v>3.1154000000000002</v>
      </c>
      <c r="J1280" s="172">
        <v>3.1027999999999998</v>
      </c>
      <c r="K1280" s="172">
        <v>3.1337999999999999</v>
      </c>
      <c r="L1280" s="172">
        <v>3.6831999999999998</v>
      </c>
      <c r="M1280" s="172">
        <v>4.1052</v>
      </c>
      <c r="N1280" s="172">
        <v>4.4264000000000001</v>
      </c>
      <c r="O1280" s="172"/>
      <c r="P1280" s="172"/>
      <c r="Q1280" s="172">
        <v>5.0670000000000002</v>
      </c>
      <c r="R1280" s="172"/>
    </row>
    <row r="1281" spans="1:18" x14ac:dyDescent="0.3">
      <c r="A1281" s="168" t="s">
        <v>1372</v>
      </c>
      <c r="B1281" s="168" t="s">
        <v>1386</v>
      </c>
      <c r="C1281" s="168">
        <v>146061</v>
      </c>
      <c r="D1281" s="171">
        <v>44041</v>
      </c>
      <c r="E1281" s="172">
        <v>1078.4318000000001</v>
      </c>
      <c r="F1281" s="172">
        <v>2.9922</v>
      </c>
      <c r="G1281" s="172">
        <v>3.0062000000000002</v>
      </c>
      <c r="H1281" s="172">
        <v>3.0497999999999998</v>
      </c>
      <c r="I1281" s="172">
        <v>3.0453000000000001</v>
      </c>
      <c r="J1281" s="172">
        <v>3.0326</v>
      </c>
      <c r="K1281" s="172">
        <v>3.0632000000000001</v>
      </c>
      <c r="L1281" s="172">
        <v>3.6023999999999998</v>
      </c>
      <c r="M1281" s="172">
        <v>4.0163000000000002</v>
      </c>
      <c r="N1281" s="172">
        <v>4.3329000000000004</v>
      </c>
      <c r="O1281" s="172"/>
      <c r="P1281" s="172"/>
      <c r="Q1281" s="172">
        <v>4.9690000000000003</v>
      </c>
      <c r="R1281" s="172"/>
    </row>
    <row r="1282" spans="1:18" x14ac:dyDescent="0.3">
      <c r="A1282" s="168" t="s">
        <v>1372</v>
      </c>
      <c r="B1282" s="168" t="s">
        <v>1387</v>
      </c>
      <c r="C1282" s="168">
        <v>147570</v>
      </c>
      <c r="D1282" s="171">
        <v>44041</v>
      </c>
      <c r="E1282" s="172">
        <v>1045.7738999999999</v>
      </c>
      <c r="F1282" s="172">
        <v>3.0716999999999999</v>
      </c>
      <c r="G1282" s="172">
        <v>3.0245000000000002</v>
      </c>
      <c r="H1282" s="172">
        <v>3.0552000000000001</v>
      </c>
      <c r="I1282" s="172">
        <v>3.0962999999999998</v>
      </c>
      <c r="J1282" s="172">
        <v>3.1217000000000001</v>
      </c>
      <c r="K1282" s="172">
        <v>3.1709999999999998</v>
      </c>
      <c r="L1282" s="172">
        <v>3.7090999999999998</v>
      </c>
      <c r="M1282" s="172">
        <v>4.1604999999999999</v>
      </c>
      <c r="N1282" s="172">
        <v>4.4703999999999997</v>
      </c>
      <c r="O1282" s="172"/>
      <c r="P1282" s="172"/>
      <c r="Q1282" s="172">
        <v>4.4893999999999998</v>
      </c>
      <c r="R1282" s="172"/>
    </row>
    <row r="1283" spans="1:18" x14ac:dyDescent="0.3">
      <c r="A1283" s="168" t="s">
        <v>1372</v>
      </c>
      <c r="B1283" s="168" t="s">
        <v>1388</v>
      </c>
      <c r="C1283" s="168">
        <v>147569</v>
      </c>
      <c r="D1283" s="171">
        <v>44041</v>
      </c>
      <c r="E1283" s="172">
        <v>1044.9395</v>
      </c>
      <c r="F1283" s="172">
        <v>3.0251999999999999</v>
      </c>
      <c r="G1283" s="172">
        <v>2.9744999999999999</v>
      </c>
      <c r="H1283" s="172">
        <v>3.0051999999999999</v>
      </c>
      <c r="I1283" s="172">
        <v>3.0465</v>
      </c>
      <c r="J1283" s="172">
        <v>3.0716999999999999</v>
      </c>
      <c r="K1283" s="172">
        <v>3.1206999999999998</v>
      </c>
      <c r="L1283" s="172">
        <v>3.6412</v>
      </c>
      <c r="M1283" s="172">
        <v>4.0834000000000001</v>
      </c>
      <c r="N1283" s="172">
        <v>4.3887999999999998</v>
      </c>
      <c r="O1283" s="172"/>
      <c r="P1283" s="172"/>
      <c r="Q1283" s="172">
        <v>4.4074999999999998</v>
      </c>
      <c r="R1283" s="172"/>
    </row>
    <row r="1284" spans="1:18" x14ac:dyDescent="0.3">
      <c r="A1284" s="168" t="s">
        <v>1372</v>
      </c>
      <c r="B1284" s="168" t="s">
        <v>1389</v>
      </c>
      <c r="C1284" s="168">
        <v>147213</v>
      </c>
      <c r="D1284" s="171">
        <v>44041</v>
      </c>
      <c r="E1284" s="172">
        <v>1053.5806</v>
      </c>
      <c r="F1284" s="172">
        <v>2.9796</v>
      </c>
      <c r="G1284" s="172">
        <v>2.9558</v>
      </c>
      <c r="H1284" s="172">
        <v>2.9761000000000002</v>
      </c>
      <c r="I1284" s="172">
        <v>2.9855</v>
      </c>
      <c r="J1284" s="172">
        <v>2.9950999999999999</v>
      </c>
      <c r="K1284" s="172">
        <v>2.8140999999999998</v>
      </c>
      <c r="L1284" s="172">
        <v>3.1635</v>
      </c>
      <c r="M1284" s="172">
        <v>3.6821999999999999</v>
      </c>
      <c r="N1284" s="172">
        <v>4.0453999999999999</v>
      </c>
      <c r="O1284" s="172"/>
      <c r="P1284" s="172"/>
      <c r="Q1284" s="172">
        <v>4.3441999999999998</v>
      </c>
      <c r="R1284" s="172"/>
    </row>
    <row r="1285" spans="1:18" x14ac:dyDescent="0.3">
      <c r="A1285" s="168" t="s">
        <v>1372</v>
      </c>
      <c r="B1285" s="168" t="s">
        <v>1390</v>
      </c>
      <c r="C1285" s="168">
        <v>147214</v>
      </c>
      <c r="D1285" s="171">
        <v>44041</v>
      </c>
      <c r="E1285" s="172">
        <v>1054.3827000000001</v>
      </c>
      <c r="F1285" s="172">
        <v>3.0293000000000001</v>
      </c>
      <c r="G1285" s="172">
        <v>3.0055000000000001</v>
      </c>
      <c r="H1285" s="172">
        <v>3.0263</v>
      </c>
      <c r="I1285" s="172">
        <v>3.036</v>
      </c>
      <c r="J1285" s="172">
        <v>3.0455999999999999</v>
      </c>
      <c r="K1285" s="172">
        <v>2.8887</v>
      </c>
      <c r="L1285" s="172">
        <v>3.2399</v>
      </c>
      <c r="M1285" s="172">
        <v>3.7511000000000001</v>
      </c>
      <c r="N1285" s="172">
        <v>4.1111000000000004</v>
      </c>
      <c r="O1285" s="172"/>
      <c r="P1285" s="172"/>
      <c r="Q1285" s="172">
        <v>4.4089</v>
      </c>
      <c r="R1285" s="172"/>
    </row>
    <row r="1286" spans="1:18" x14ac:dyDescent="0.3">
      <c r="A1286" s="168" t="s">
        <v>1372</v>
      </c>
      <c r="B1286" s="168" t="s">
        <v>1391</v>
      </c>
      <c r="C1286" s="168">
        <v>101996</v>
      </c>
      <c r="D1286" s="171">
        <v>44041</v>
      </c>
      <c r="E1286" s="172">
        <v>2982.0054</v>
      </c>
      <c r="F1286" s="172">
        <v>2.9954000000000001</v>
      </c>
      <c r="G1286" s="172">
        <v>2.9902000000000002</v>
      </c>
      <c r="H1286" s="172">
        <v>2.9668000000000001</v>
      </c>
      <c r="I1286" s="172">
        <v>2.9697</v>
      </c>
      <c r="J1286" s="172">
        <v>2.9459</v>
      </c>
      <c r="K1286" s="172">
        <v>2.8675000000000002</v>
      </c>
      <c r="L1286" s="172">
        <v>3.2664</v>
      </c>
      <c r="M1286" s="172">
        <v>3.7549000000000001</v>
      </c>
      <c r="N1286" s="172">
        <v>4.1079999999999997</v>
      </c>
      <c r="O1286" s="172">
        <v>5.3781999999999996</v>
      </c>
      <c r="P1286" s="172">
        <v>5.774</v>
      </c>
      <c r="Q1286" s="172">
        <v>6.0880000000000001</v>
      </c>
      <c r="R1286" s="172">
        <v>5.1048</v>
      </c>
    </row>
    <row r="1287" spans="1:18" x14ac:dyDescent="0.3">
      <c r="A1287" s="168" t="s">
        <v>1372</v>
      </c>
      <c r="B1287" s="168" t="s">
        <v>1392</v>
      </c>
      <c r="C1287" s="168">
        <v>119110</v>
      </c>
      <c r="D1287" s="171">
        <v>44041</v>
      </c>
      <c r="E1287" s="172">
        <v>2997.3993999999998</v>
      </c>
      <c r="F1287" s="172">
        <v>3.0945</v>
      </c>
      <c r="G1287" s="172">
        <v>3.0897000000000001</v>
      </c>
      <c r="H1287" s="172">
        <v>3.0670000000000002</v>
      </c>
      <c r="I1287" s="172">
        <v>3.0710000000000002</v>
      </c>
      <c r="J1287" s="172">
        <v>3.0466000000000002</v>
      </c>
      <c r="K1287" s="172">
        <v>2.9685000000000001</v>
      </c>
      <c r="L1287" s="172">
        <v>3.3685999999999998</v>
      </c>
      <c r="M1287" s="172">
        <v>3.8592</v>
      </c>
      <c r="N1287" s="172">
        <v>4.2131999999999996</v>
      </c>
      <c r="O1287" s="172">
        <v>5.4648000000000003</v>
      </c>
      <c r="P1287" s="172">
        <v>5.8552999999999997</v>
      </c>
      <c r="Q1287" s="172">
        <v>6.6147</v>
      </c>
      <c r="R1287" s="172">
        <v>5.2088000000000001</v>
      </c>
    </row>
    <row r="1288" spans="1:18" x14ac:dyDescent="0.3">
      <c r="A1288" s="168" t="s">
        <v>1372</v>
      </c>
      <c r="B1288" s="168" t="s">
        <v>1393</v>
      </c>
      <c r="C1288" s="168">
        <v>147287</v>
      </c>
      <c r="D1288" s="171">
        <v>44041</v>
      </c>
      <c r="E1288" s="172">
        <v>1054.1560999999999</v>
      </c>
      <c r="F1288" s="172">
        <v>3.0992000000000002</v>
      </c>
      <c r="G1288" s="172">
        <v>3.1193</v>
      </c>
      <c r="H1288" s="172">
        <v>3.1528</v>
      </c>
      <c r="I1288" s="172">
        <v>3.1501999999999999</v>
      </c>
      <c r="J1288" s="172">
        <v>3.1168999999999998</v>
      </c>
      <c r="K1288" s="172">
        <v>3.0830000000000002</v>
      </c>
      <c r="L1288" s="172">
        <v>3.4897999999999998</v>
      </c>
      <c r="M1288" s="172">
        <v>3.96</v>
      </c>
      <c r="N1288" s="172">
        <v>4.2927</v>
      </c>
      <c r="O1288" s="172"/>
      <c r="P1288" s="172"/>
      <c r="Q1288" s="172">
        <v>4.5213000000000001</v>
      </c>
      <c r="R1288" s="172"/>
    </row>
    <row r="1289" spans="1:18" x14ac:dyDescent="0.3">
      <c r="A1289" s="168" t="s">
        <v>1372</v>
      </c>
      <c r="B1289" s="168" t="s">
        <v>1394</v>
      </c>
      <c r="C1289" s="168">
        <v>147290</v>
      </c>
      <c r="D1289" s="171">
        <v>44041</v>
      </c>
      <c r="E1289" s="172">
        <v>1052.2656999999999</v>
      </c>
      <c r="F1289" s="172">
        <v>2.9485999999999999</v>
      </c>
      <c r="G1289" s="172">
        <v>2.9687999999999999</v>
      </c>
      <c r="H1289" s="172">
        <v>3.0026999999999999</v>
      </c>
      <c r="I1289" s="172">
        <v>2.9998999999999998</v>
      </c>
      <c r="J1289" s="172">
        <v>2.9664000000000001</v>
      </c>
      <c r="K1289" s="172">
        <v>2.9317000000000002</v>
      </c>
      <c r="L1289" s="172">
        <v>3.3369</v>
      </c>
      <c r="M1289" s="172">
        <v>3.8048000000000002</v>
      </c>
      <c r="N1289" s="172">
        <v>4.1356000000000002</v>
      </c>
      <c r="O1289" s="172"/>
      <c r="P1289" s="172"/>
      <c r="Q1289" s="172">
        <v>4.3639999999999999</v>
      </c>
      <c r="R1289" s="172"/>
    </row>
    <row r="1290" spans="1:18" x14ac:dyDescent="0.3">
      <c r="A1290" s="168" t="s">
        <v>1372</v>
      </c>
      <c r="B1290" s="168" t="s">
        <v>1395</v>
      </c>
      <c r="C1290" s="168">
        <v>145535</v>
      </c>
      <c r="D1290" s="171">
        <v>44041</v>
      </c>
      <c r="E1290" s="172">
        <v>108.5849</v>
      </c>
      <c r="F1290" s="172">
        <v>2.9582999999999999</v>
      </c>
      <c r="G1290" s="172">
        <v>2.9363999999999999</v>
      </c>
      <c r="H1290" s="172">
        <v>2.9548999999999999</v>
      </c>
      <c r="I1290" s="172">
        <v>2.9565999999999999</v>
      </c>
      <c r="J1290" s="172">
        <v>2.9348999999999998</v>
      </c>
      <c r="K1290" s="172">
        <v>2.8740000000000001</v>
      </c>
      <c r="L1290" s="172">
        <v>3.2824</v>
      </c>
      <c r="M1290" s="172">
        <v>3.7665000000000002</v>
      </c>
      <c r="N1290" s="172">
        <v>4.1219000000000001</v>
      </c>
      <c r="O1290" s="172"/>
      <c r="P1290" s="172"/>
      <c r="Q1290" s="172">
        <v>4.9421999999999997</v>
      </c>
      <c r="R1290" s="172"/>
    </row>
    <row r="1291" spans="1:18" x14ac:dyDescent="0.3">
      <c r="A1291" s="168" t="s">
        <v>1372</v>
      </c>
      <c r="B1291" s="168" t="s">
        <v>1396</v>
      </c>
      <c r="C1291" s="168">
        <v>145536</v>
      </c>
      <c r="D1291" s="171">
        <v>44041</v>
      </c>
      <c r="E1291" s="172">
        <v>108.7702</v>
      </c>
      <c r="F1291" s="172">
        <v>3.0539000000000001</v>
      </c>
      <c r="G1291" s="172">
        <v>3.0320999999999998</v>
      </c>
      <c r="H1291" s="172">
        <v>3.0554999999999999</v>
      </c>
      <c r="I1291" s="172">
        <v>3.0548999999999999</v>
      </c>
      <c r="J1291" s="172">
        <v>3.0344000000000002</v>
      </c>
      <c r="K1291" s="172">
        <v>2.9748999999999999</v>
      </c>
      <c r="L1291" s="172">
        <v>3.3839999999999999</v>
      </c>
      <c r="M1291" s="172">
        <v>3.8693</v>
      </c>
      <c r="N1291" s="172">
        <v>4.2260999999999997</v>
      </c>
      <c r="O1291" s="172"/>
      <c r="P1291" s="172"/>
      <c r="Q1291" s="172">
        <v>5.0471000000000004</v>
      </c>
      <c r="R1291" s="172"/>
    </row>
    <row r="1292" spans="1:18" x14ac:dyDescent="0.3">
      <c r="A1292" s="168" t="s">
        <v>1372</v>
      </c>
      <c r="B1292" s="168" t="s">
        <v>1397</v>
      </c>
      <c r="C1292" s="168">
        <v>146191</v>
      </c>
      <c r="D1292" s="171">
        <v>44041</v>
      </c>
      <c r="E1292" s="172">
        <v>1075.9699000000001</v>
      </c>
      <c r="F1292" s="172">
        <v>3.1212</v>
      </c>
      <c r="G1292" s="172">
        <v>3.0922999999999998</v>
      </c>
      <c r="H1292" s="172">
        <v>3.1019000000000001</v>
      </c>
      <c r="I1292" s="172">
        <v>3.1074000000000002</v>
      </c>
      <c r="J1292" s="172">
        <v>3.0497000000000001</v>
      </c>
      <c r="K1292" s="172">
        <v>2.9990000000000001</v>
      </c>
      <c r="L1292" s="172">
        <v>3.3677999999999999</v>
      </c>
      <c r="M1292" s="172">
        <v>3.8782999999999999</v>
      </c>
      <c r="N1292" s="172">
        <v>4.2435999999999998</v>
      </c>
      <c r="O1292" s="172"/>
      <c r="P1292" s="172"/>
      <c r="Q1292" s="172">
        <v>4.9062000000000001</v>
      </c>
      <c r="R1292" s="172"/>
    </row>
    <row r="1293" spans="1:18" x14ac:dyDescent="0.3">
      <c r="A1293" s="168" t="s">
        <v>1372</v>
      </c>
      <c r="B1293" s="168" t="s">
        <v>1398</v>
      </c>
      <c r="C1293" s="168">
        <v>146187</v>
      </c>
      <c r="D1293" s="171">
        <v>44041</v>
      </c>
      <c r="E1293" s="172">
        <v>1073.9186</v>
      </c>
      <c r="F1293" s="172">
        <v>2.9912000000000001</v>
      </c>
      <c r="G1293" s="172">
        <v>2.9632999999999998</v>
      </c>
      <c r="H1293" s="172">
        <v>2.9716999999999998</v>
      </c>
      <c r="I1293" s="172">
        <v>2.9773000000000001</v>
      </c>
      <c r="J1293" s="172">
        <v>2.9192999999999998</v>
      </c>
      <c r="K1293" s="172">
        <v>2.8677999999999999</v>
      </c>
      <c r="L1293" s="172">
        <v>3.2334999999999998</v>
      </c>
      <c r="M1293" s="172">
        <v>3.7416999999999998</v>
      </c>
      <c r="N1293" s="172">
        <v>4.1048999999999998</v>
      </c>
      <c r="O1293" s="172"/>
      <c r="P1293" s="172"/>
      <c r="Q1293" s="172">
        <v>4.7752999999999997</v>
      </c>
      <c r="R1293" s="172"/>
    </row>
    <row r="1294" spans="1:18" x14ac:dyDescent="0.3">
      <c r="A1294" s="168" t="s">
        <v>1372</v>
      </c>
      <c r="B1294" s="168" t="s">
        <v>1399</v>
      </c>
      <c r="C1294" s="168">
        <v>147450</v>
      </c>
      <c r="D1294" s="171">
        <v>44041</v>
      </c>
      <c r="E1294" s="172">
        <v>1046.2652</v>
      </c>
      <c r="F1294" s="172">
        <v>3.0004</v>
      </c>
      <c r="G1294" s="172">
        <v>2.9904999999999999</v>
      </c>
      <c r="H1294" s="172">
        <v>3.0209000000000001</v>
      </c>
      <c r="I1294" s="172">
        <v>3.0184000000000002</v>
      </c>
      <c r="J1294" s="172">
        <v>2.9860000000000002</v>
      </c>
      <c r="K1294" s="172">
        <v>2.9525999999999999</v>
      </c>
      <c r="L1294" s="172">
        <v>3.3578999999999999</v>
      </c>
      <c r="M1294" s="172">
        <v>3.8468</v>
      </c>
      <c r="N1294" s="172">
        <v>4.2066999999999997</v>
      </c>
      <c r="O1294" s="172"/>
      <c r="P1294" s="172"/>
      <c r="Q1294" s="172">
        <v>4.3578999999999999</v>
      </c>
      <c r="R1294" s="172"/>
    </row>
    <row r="1295" spans="1:18" x14ac:dyDescent="0.3">
      <c r="A1295" s="168" t="s">
        <v>1372</v>
      </c>
      <c r="B1295" s="168" t="s">
        <v>1400</v>
      </c>
      <c r="C1295" s="168">
        <v>147454</v>
      </c>
      <c r="D1295" s="171">
        <v>44041</v>
      </c>
      <c r="E1295" s="172">
        <v>1045.1458</v>
      </c>
      <c r="F1295" s="172">
        <v>2.8988999999999998</v>
      </c>
      <c r="G1295" s="172">
        <v>2.89</v>
      </c>
      <c r="H1295" s="172">
        <v>2.9207000000000001</v>
      </c>
      <c r="I1295" s="172">
        <v>2.9165999999999999</v>
      </c>
      <c r="J1295" s="172">
        <v>2.8847</v>
      </c>
      <c r="K1295" s="172">
        <v>2.8515999999999999</v>
      </c>
      <c r="L1295" s="172">
        <v>3.2553000000000001</v>
      </c>
      <c r="M1295" s="172">
        <v>3.7433000000000001</v>
      </c>
      <c r="N1295" s="172">
        <v>4.1018999999999997</v>
      </c>
      <c r="O1295" s="172"/>
      <c r="P1295" s="172"/>
      <c r="Q1295" s="172">
        <v>4.2526000000000002</v>
      </c>
      <c r="R1295" s="172"/>
    </row>
    <row r="1296" spans="1:18" x14ac:dyDescent="0.3">
      <c r="A1296" s="168" t="s">
        <v>1372</v>
      </c>
      <c r="B1296" s="168" t="s">
        <v>1401</v>
      </c>
      <c r="C1296" s="168">
        <v>147883</v>
      </c>
      <c r="D1296" s="171">
        <v>44041</v>
      </c>
      <c r="E1296" s="172">
        <v>1019.7496</v>
      </c>
      <c r="F1296" s="172">
        <v>2.9925000000000002</v>
      </c>
      <c r="G1296" s="172">
        <v>3.0097999999999998</v>
      </c>
      <c r="H1296" s="172">
        <v>3.0488</v>
      </c>
      <c r="I1296" s="172">
        <v>3.0569999999999999</v>
      </c>
      <c r="J1296" s="172">
        <v>3.0381999999999998</v>
      </c>
      <c r="K1296" s="172">
        <v>2.9878</v>
      </c>
      <c r="L1296" s="172">
        <v>3.3662999999999998</v>
      </c>
      <c r="M1296" s="172"/>
      <c r="N1296" s="172"/>
      <c r="O1296" s="172"/>
      <c r="P1296" s="172"/>
      <c r="Q1296" s="172">
        <v>3.5510000000000002</v>
      </c>
      <c r="R1296" s="172"/>
    </row>
    <row r="1297" spans="1:18" x14ac:dyDescent="0.3">
      <c r="A1297" s="168" t="s">
        <v>1372</v>
      </c>
      <c r="B1297" s="168" t="s">
        <v>1402</v>
      </c>
      <c r="C1297" s="168">
        <v>147878</v>
      </c>
      <c r="D1297" s="171">
        <v>44041</v>
      </c>
      <c r="E1297" s="172">
        <v>1019.4064</v>
      </c>
      <c r="F1297" s="172">
        <v>2.9327000000000001</v>
      </c>
      <c r="G1297" s="172">
        <v>2.9487000000000001</v>
      </c>
      <c r="H1297" s="172">
        <v>2.9883999999999999</v>
      </c>
      <c r="I1297" s="172">
        <v>2.9967999999999999</v>
      </c>
      <c r="J1297" s="172">
        <v>2.9780000000000002</v>
      </c>
      <c r="K1297" s="172">
        <v>2.9272</v>
      </c>
      <c r="L1297" s="172">
        <v>3.3050999999999999</v>
      </c>
      <c r="M1297" s="172"/>
      <c r="N1297" s="172"/>
      <c r="O1297" s="172"/>
      <c r="P1297" s="172"/>
      <c r="Q1297" s="172">
        <v>3.4893000000000001</v>
      </c>
      <c r="R1297" s="172"/>
    </row>
    <row r="1298" spans="1:18" x14ac:dyDescent="0.3">
      <c r="A1298" s="168" t="s">
        <v>1372</v>
      </c>
      <c r="B1298" s="168" t="s">
        <v>1403</v>
      </c>
      <c r="C1298" s="168">
        <v>147713</v>
      </c>
      <c r="D1298" s="171">
        <v>44041</v>
      </c>
      <c r="E1298" s="172">
        <v>1029.9983999999999</v>
      </c>
      <c r="F1298" s="172">
        <v>3.0053000000000001</v>
      </c>
      <c r="G1298" s="172">
        <v>2.9727000000000001</v>
      </c>
      <c r="H1298" s="172">
        <v>3.0225</v>
      </c>
      <c r="I1298" s="172">
        <v>3.0308000000000002</v>
      </c>
      <c r="J1298" s="172">
        <v>3.0198999999999998</v>
      </c>
      <c r="K1298" s="172">
        <v>2.9950999999999999</v>
      </c>
      <c r="L1298" s="172">
        <v>3.3891</v>
      </c>
      <c r="M1298" s="172">
        <v>3.8706999999999998</v>
      </c>
      <c r="N1298" s="172"/>
      <c r="O1298" s="172"/>
      <c r="P1298" s="172"/>
      <c r="Q1298" s="172">
        <v>3.9245000000000001</v>
      </c>
      <c r="R1298" s="172"/>
    </row>
    <row r="1299" spans="1:18" x14ac:dyDescent="0.3">
      <c r="A1299" s="168" t="s">
        <v>1372</v>
      </c>
      <c r="B1299" s="168" t="s">
        <v>1404</v>
      </c>
      <c r="C1299" s="168">
        <v>147714</v>
      </c>
      <c r="D1299" s="171">
        <v>44041</v>
      </c>
      <c r="E1299" s="172">
        <v>1029.2149999999999</v>
      </c>
      <c r="F1299" s="172">
        <v>2.9047000000000001</v>
      </c>
      <c r="G1299" s="172">
        <v>2.8721000000000001</v>
      </c>
      <c r="H1299" s="172">
        <v>2.9222999999999999</v>
      </c>
      <c r="I1299" s="172">
        <v>2.9306000000000001</v>
      </c>
      <c r="J1299" s="172">
        <v>2.92</v>
      </c>
      <c r="K1299" s="172">
        <v>2.8961000000000001</v>
      </c>
      <c r="L1299" s="172">
        <v>3.2884000000000002</v>
      </c>
      <c r="M1299" s="172">
        <v>3.7683</v>
      </c>
      <c r="N1299" s="172"/>
      <c r="O1299" s="172"/>
      <c r="P1299" s="172"/>
      <c r="Q1299" s="172">
        <v>3.8220000000000001</v>
      </c>
      <c r="R1299" s="172"/>
    </row>
    <row r="1300" spans="1:18" x14ac:dyDescent="0.3">
      <c r="A1300" s="168" t="s">
        <v>1372</v>
      </c>
      <c r="B1300" s="168" t="s">
        <v>1405</v>
      </c>
      <c r="C1300" s="168">
        <v>147837</v>
      </c>
      <c r="D1300" s="171">
        <v>44041</v>
      </c>
      <c r="E1300" s="172">
        <v>1024.8486</v>
      </c>
      <c r="F1300" s="172">
        <v>3.0773999999999999</v>
      </c>
      <c r="G1300" s="172">
        <v>3.0684</v>
      </c>
      <c r="H1300" s="172">
        <v>3.0876000000000001</v>
      </c>
      <c r="I1300" s="172">
        <v>3.0859000000000001</v>
      </c>
      <c r="J1300" s="172">
        <v>3.0564</v>
      </c>
      <c r="K1300" s="172">
        <v>3.0344000000000002</v>
      </c>
      <c r="L1300" s="172">
        <v>3.4758</v>
      </c>
      <c r="M1300" s="172"/>
      <c r="N1300" s="172"/>
      <c r="O1300" s="172"/>
      <c r="P1300" s="172"/>
      <c r="Q1300" s="172">
        <v>3.7949000000000002</v>
      </c>
      <c r="R1300" s="172"/>
    </row>
    <row r="1301" spans="1:18" x14ac:dyDescent="0.3">
      <c r="A1301" s="168" t="s">
        <v>1372</v>
      </c>
      <c r="B1301" s="168" t="s">
        <v>1406</v>
      </c>
      <c r="C1301" s="168">
        <v>147836</v>
      </c>
      <c r="D1301" s="171">
        <v>44041</v>
      </c>
      <c r="E1301" s="172">
        <v>1024.3888999999999</v>
      </c>
      <c r="F1301" s="172">
        <v>3.0038999999999998</v>
      </c>
      <c r="G1301" s="172">
        <v>2.9973000000000001</v>
      </c>
      <c r="H1301" s="172">
        <v>3.0177</v>
      </c>
      <c r="I1301" s="172">
        <v>3.0163000000000002</v>
      </c>
      <c r="J1301" s="172">
        <v>2.9864999999999999</v>
      </c>
      <c r="K1301" s="172">
        <v>2.9639000000000002</v>
      </c>
      <c r="L1301" s="172">
        <v>3.4045999999999998</v>
      </c>
      <c r="M1301" s="172"/>
      <c r="N1301" s="172"/>
      <c r="O1301" s="172"/>
      <c r="P1301" s="172"/>
      <c r="Q1301" s="172">
        <v>3.7246999999999999</v>
      </c>
      <c r="R1301" s="172"/>
    </row>
    <row r="1302" spans="1:18" x14ac:dyDescent="0.3">
      <c r="A1302" s="168" t="s">
        <v>1372</v>
      </c>
      <c r="B1302" s="168" t="s">
        <v>1407</v>
      </c>
      <c r="C1302" s="168">
        <v>146141</v>
      </c>
      <c r="D1302" s="171">
        <v>44041</v>
      </c>
      <c r="E1302" s="172">
        <v>1076.0065999999999</v>
      </c>
      <c r="F1302" s="172">
        <v>3.0125000000000002</v>
      </c>
      <c r="G1302" s="172">
        <v>3.0062000000000002</v>
      </c>
      <c r="H1302" s="172">
        <v>3.0484</v>
      </c>
      <c r="I1302" s="172">
        <v>3.0457999999999998</v>
      </c>
      <c r="J1302" s="172">
        <v>3.0245000000000002</v>
      </c>
      <c r="K1302" s="172">
        <v>2.9803999999999999</v>
      </c>
      <c r="L1302" s="172">
        <v>3.3818000000000001</v>
      </c>
      <c r="M1302" s="172">
        <v>3.8845999999999998</v>
      </c>
      <c r="N1302" s="172">
        <v>4.2361000000000004</v>
      </c>
      <c r="O1302" s="172"/>
      <c r="P1302" s="172"/>
      <c r="Q1302" s="172">
        <v>4.8817000000000004</v>
      </c>
      <c r="R1302" s="172"/>
    </row>
    <row r="1303" spans="1:18" x14ac:dyDescent="0.3">
      <c r="A1303" s="168" t="s">
        <v>1372</v>
      </c>
      <c r="B1303" s="168" t="s">
        <v>1408</v>
      </c>
      <c r="C1303" s="168">
        <v>146142</v>
      </c>
      <c r="D1303" s="171">
        <v>44041</v>
      </c>
      <c r="E1303" s="172">
        <v>1075.0116</v>
      </c>
      <c r="F1303" s="172">
        <v>2.91</v>
      </c>
      <c r="G1303" s="172">
        <v>2.9047999999999998</v>
      </c>
      <c r="H1303" s="172">
        <v>2.9478</v>
      </c>
      <c r="I1303" s="172">
        <v>2.9451000000000001</v>
      </c>
      <c r="J1303" s="172">
        <v>2.9238</v>
      </c>
      <c r="K1303" s="172">
        <v>2.8792</v>
      </c>
      <c r="L1303" s="172">
        <v>3.3012999999999999</v>
      </c>
      <c r="M1303" s="172">
        <v>3.8130999999999999</v>
      </c>
      <c r="N1303" s="172">
        <v>4.1683000000000003</v>
      </c>
      <c r="O1303" s="172"/>
      <c r="P1303" s="172"/>
      <c r="Q1303" s="172">
        <v>4.8185000000000002</v>
      </c>
      <c r="R1303" s="172"/>
    </row>
    <row r="1304" spans="1:18" x14ac:dyDescent="0.3">
      <c r="A1304" s="168" t="s">
        <v>1372</v>
      </c>
      <c r="B1304" s="168" t="s">
        <v>1409</v>
      </c>
      <c r="C1304" s="168">
        <v>119283</v>
      </c>
      <c r="D1304" s="171">
        <v>44041</v>
      </c>
      <c r="E1304" s="172">
        <v>2622.5538333333302</v>
      </c>
      <c r="F1304" s="172">
        <v>3.0598000000000001</v>
      </c>
      <c r="G1304" s="172">
        <v>3.0440999999999998</v>
      </c>
      <c r="H1304" s="172">
        <v>3.0571000000000002</v>
      </c>
      <c r="I1304" s="172">
        <v>3.0554000000000001</v>
      </c>
      <c r="J1304" s="172">
        <v>3.0457999999999998</v>
      </c>
      <c r="K1304" s="172">
        <v>3.0043000000000002</v>
      </c>
      <c r="L1304" s="172">
        <v>3.4544999999999999</v>
      </c>
      <c r="M1304" s="172">
        <v>3.9401999999999999</v>
      </c>
      <c r="N1304" s="172">
        <v>4.2813999999999997</v>
      </c>
      <c r="O1304" s="172">
        <v>5.5995999999999997</v>
      </c>
      <c r="P1304" s="172">
        <v>6.1978999999999997</v>
      </c>
      <c r="Q1304" s="172">
        <v>7.0724999999999998</v>
      </c>
      <c r="R1304" s="172">
        <v>5.2606999999999999</v>
      </c>
    </row>
    <row r="1305" spans="1:18" x14ac:dyDescent="0.3">
      <c r="A1305" s="168" t="s">
        <v>1372</v>
      </c>
      <c r="B1305" s="168" t="s">
        <v>1410</v>
      </c>
      <c r="C1305" s="168">
        <v>118058</v>
      </c>
      <c r="D1305" s="171">
        <v>44041</v>
      </c>
      <c r="E1305" s="172">
        <v>2499.3051666666702</v>
      </c>
      <c r="F1305" s="172">
        <v>2.96</v>
      </c>
      <c r="G1305" s="172">
        <v>2.9441999999999999</v>
      </c>
      <c r="H1305" s="172">
        <v>2.9573</v>
      </c>
      <c r="I1305" s="172">
        <v>2.9552999999999998</v>
      </c>
      <c r="J1305" s="172">
        <v>2.9457</v>
      </c>
      <c r="K1305" s="172">
        <v>2.9036</v>
      </c>
      <c r="L1305" s="172">
        <v>3.1116999999999999</v>
      </c>
      <c r="M1305" s="172">
        <v>3.4582000000000002</v>
      </c>
      <c r="N1305" s="172">
        <v>3.7256</v>
      </c>
      <c r="O1305" s="172">
        <v>4.8693999999999997</v>
      </c>
      <c r="P1305" s="172">
        <v>5.4173999999999998</v>
      </c>
      <c r="Q1305" s="172">
        <v>6.9256000000000002</v>
      </c>
      <c r="R1305" s="172">
        <v>4.5919999999999996</v>
      </c>
    </row>
    <row r="1306" spans="1:18" x14ac:dyDescent="0.3">
      <c r="A1306" s="168" t="s">
        <v>1372</v>
      </c>
      <c r="B1306" s="168" t="s">
        <v>1411</v>
      </c>
      <c r="C1306" s="168">
        <v>147515</v>
      </c>
      <c r="D1306" s="171">
        <v>44041</v>
      </c>
      <c r="E1306" s="172">
        <v>1045.2909999999999</v>
      </c>
      <c r="F1306" s="172">
        <v>3.0871</v>
      </c>
      <c r="G1306" s="172">
        <v>3.0188999999999999</v>
      </c>
      <c r="H1306" s="172">
        <v>3.0695999999999999</v>
      </c>
      <c r="I1306" s="172">
        <v>3.0731999999999999</v>
      </c>
      <c r="J1306" s="172">
        <v>3.0329000000000002</v>
      </c>
      <c r="K1306" s="172">
        <v>2.9874999999999998</v>
      </c>
      <c r="L1306" s="172">
        <v>3.4443999999999999</v>
      </c>
      <c r="M1306" s="172">
        <v>3.9491999999999998</v>
      </c>
      <c r="N1306" s="172">
        <v>4.2858000000000001</v>
      </c>
      <c r="O1306" s="172"/>
      <c r="P1306" s="172"/>
      <c r="Q1306" s="172">
        <v>4.3259999999999996</v>
      </c>
      <c r="R1306" s="172"/>
    </row>
    <row r="1307" spans="1:18" x14ac:dyDescent="0.3">
      <c r="A1307" s="168" t="s">
        <v>1372</v>
      </c>
      <c r="B1307" s="168" t="s">
        <v>1412</v>
      </c>
      <c r="C1307" s="168">
        <v>147519</v>
      </c>
      <c r="D1307" s="171">
        <v>44041</v>
      </c>
      <c r="E1307" s="172">
        <v>1043.8857</v>
      </c>
      <c r="F1307" s="172">
        <v>2.9548000000000001</v>
      </c>
      <c r="G1307" s="172">
        <v>2.8887999999999998</v>
      </c>
      <c r="H1307" s="172">
        <v>2.9392999999999998</v>
      </c>
      <c r="I1307" s="172">
        <v>2.9432</v>
      </c>
      <c r="J1307" s="172">
        <v>2.9022000000000001</v>
      </c>
      <c r="K1307" s="172">
        <v>2.8563000000000001</v>
      </c>
      <c r="L1307" s="172">
        <v>3.3121999999999998</v>
      </c>
      <c r="M1307" s="172">
        <v>3.8155999999999999</v>
      </c>
      <c r="N1307" s="172">
        <v>4.1504000000000003</v>
      </c>
      <c r="O1307" s="172"/>
      <c r="P1307" s="172"/>
      <c r="Q1307" s="172">
        <v>4.1905000000000001</v>
      </c>
      <c r="R1307" s="172"/>
    </row>
    <row r="1308" spans="1:18" x14ac:dyDescent="0.3">
      <c r="A1308" s="168" t="s">
        <v>1372</v>
      </c>
      <c r="B1308" s="168" t="s">
        <v>1413</v>
      </c>
      <c r="C1308" s="168">
        <v>147564</v>
      </c>
      <c r="D1308" s="171">
        <v>44041</v>
      </c>
      <c r="E1308" s="172">
        <v>1043.3353999999999</v>
      </c>
      <c r="F1308" s="172">
        <v>3.1278000000000001</v>
      </c>
      <c r="G1308" s="172">
        <v>3.1446999999999998</v>
      </c>
      <c r="H1308" s="172">
        <v>3.1760000000000002</v>
      </c>
      <c r="I1308" s="172">
        <v>3.1766999999999999</v>
      </c>
      <c r="J1308" s="172">
        <v>3.1631</v>
      </c>
      <c r="K1308" s="172">
        <v>3.0666000000000002</v>
      </c>
      <c r="L1308" s="172">
        <v>3.4239999999999999</v>
      </c>
      <c r="M1308" s="172">
        <v>3.8712</v>
      </c>
      <c r="N1308" s="172">
        <v>4.2141000000000002</v>
      </c>
      <c r="O1308" s="172"/>
      <c r="P1308" s="172"/>
      <c r="Q1308" s="172">
        <v>4.2503000000000002</v>
      </c>
      <c r="R1308" s="172"/>
    </row>
    <row r="1309" spans="1:18" x14ac:dyDescent="0.3">
      <c r="A1309" s="168" t="s">
        <v>1372</v>
      </c>
      <c r="B1309" s="168" t="s">
        <v>1414</v>
      </c>
      <c r="C1309" s="168">
        <v>147565</v>
      </c>
      <c r="D1309" s="171">
        <v>44041</v>
      </c>
      <c r="E1309" s="172">
        <v>1042.2483</v>
      </c>
      <c r="F1309" s="172">
        <v>3.0259999999999998</v>
      </c>
      <c r="G1309" s="172">
        <v>3.0451999999999999</v>
      </c>
      <c r="H1309" s="172">
        <v>3.0756000000000001</v>
      </c>
      <c r="I1309" s="172">
        <v>3.0767000000000002</v>
      </c>
      <c r="J1309" s="172">
        <v>3.0629</v>
      </c>
      <c r="K1309" s="172">
        <v>2.9658000000000002</v>
      </c>
      <c r="L1309" s="172">
        <v>3.3170000000000002</v>
      </c>
      <c r="M1309" s="172">
        <v>3.7654000000000001</v>
      </c>
      <c r="N1309" s="172">
        <v>4.1078000000000001</v>
      </c>
      <c r="O1309" s="172"/>
      <c r="P1309" s="172"/>
      <c r="Q1309" s="172">
        <v>4.1436999999999999</v>
      </c>
      <c r="R1309" s="172"/>
    </row>
    <row r="1310" spans="1:18" x14ac:dyDescent="0.3">
      <c r="A1310" s="168" t="s">
        <v>1372</v>
      </c>
      <c r="B1310" s="168" t="s">
        <v>1415</v>
      </c>
      <c r="C1310" s="168">
        <v>147736</v>
      </c>
      <c r="D1310" s="171">
        <v>44041</v>
      </c>
      <c r="E1310" s="172">
        <v>1032.6282000000001</v>
      </c>
      <c r="F1310" s="172">
        <v>3.1461000000000001</v>
      </c>
      <c r="G1310" s="172">
        <v>3.1467000000000001</v>
      </c>
      <c r="H1310" s="172">
        <v>3.1760999999999999</v>
      </c>
      <c r="I1310" s="172">
        <v>3.1678999999999999</v>
      </c>
      <c r="J1310" s="172">
        <v>3.1515</v>
      </c>
      <c r="K1310" s="172">
        <v>3.1396000000000002</v>
      </c>
      <c r="L1310" s="172">
        <v>3.6354000000000002</v>
      </c>
      <c r="M1310" s="172">
        <v>4.0956000000000001</v>
      </c>
      <c r="N1310" s="172"/>
      <c r="O1310" s="172"/>
      <c r="P1310" s="172"/>
      <c r="Q1310" s="172">
        <v>4.1352000000000002</v>
      </c>
      <c r="R1310" s="172"/>
    </row>
    <row r="1311" spans="1:18" x14ac:dyDescent="0.3">
      <c r="A1311" s="168" t="s">
        <v>1372</v>
      </c>
      <c r="B1311" s="168" t="s">
        <v>1416</v>
      </c>
      <c r="C1311" s="168">
        <v>147739</v>
      </c>
      <c r="D1311" s="171">
        <v>44041</v>
      </c>
      <c r="E1311" s="172">
        <v>1031.7826</v>
      </c>
      <c r="F1311" s="172">
        <v>3.0495999999999999</v>
      </c>
      <c r="G1311" s="172">
        <v>3.0478000000000001</v>
      </c>
      <c r="H1311" s="172">
        <v>3.0764999999999998</v>
      </c>
      <c r="I1311" s="172">
        <v>3.0678999999999998</v>
      </c>
      <c r="J1311" s="172">
        <v>3.0535999999999999</v>
      </c>
      <c r="K1311" s="172">
        <v>3.0453000000000001</v>
      </c>
      <c r="L1311" s="172">
        <v>3.5333999999999999</v>
      </c>
      <c r="M1311" s="172">
        <v>3.9893000000000001</v>
      </c>
      <c r="N1311" s="172"/>
      <c r="O1311" s="172"/>
      <c r="P1311" s="172"/>
      <c r="Q1311" s="172">
        <v>4.0279999999999996</v>
      </c>
      <c r="R1311" s="172"/>
    </row>
    <row r="1312" spans="1:18" x14ac:dyDescent="0.3">
      <c r="A1312" s="168" t="s">
        <v>1372</v>
      </c>
      <c r="B1312" s="168" t="s">
        <v>1417</v>
      </c>
      <c r="C1312" s="168">
        <v>145810</v>
      </c>
      <c r="D1312" s="171">
        <v>44041</v>
      </c>
      <c r="E1312" s="172">
        <v>108.2636</v>
      </c>
      <c r="F1312" s="172">
        <v>3.1356999999999999</v>
      </c>
      <c r="G1312" s="172">
        <v>3.1025</v>
      </c>
      <c r="H1312" s="172">
        <v>3.1179999999999999</v>
      </c>
      <c r="I1312" s="172">
        <v>3.1126</v>
      </c>
      <c r="J1312" s="172">
        <v>3.1006</v>
      </c>
      <c r="K1312" s="172">
        <v>3.0539999999999998</v>
      </c>
      <c r="L1312" s="172">
        <v>3.5051999999999999</v>
      </c>
      <c r="M1312" s="172">
        <v>3.9815</v>
      </c>
      <c r="N1312" s="172">
        <v>4.3205</v>
      </c>
      <c r="O1312" s="172"/>
      <c r="P1312" s="172"/>
      <c r="Q1312" s="172">
        <v>5.0434000000000001</v>
      </c>
      <c r="R1312" s="172"/>
    </row>
    <row r="1313" spans="1:18" x14ac:dyDescent="0.3">
      <c r="A1313" s="168" t="s">
        <v>1372</v>
      </c>
      <c r="B1313" s="168" t="s">
        <v>1418</v>
      </c>
      <c r="C1313" s="168">
        <v>145811</v>
      </c>
      <c r="D1313" s="171">
        <v>44041</v>
      </c>
      <c r="E1313" s="172">
        <v>108.08880000000001</v>
      </c>
      <c r="F1313" s="172">
        <v>3.0055999999999998</v>
      </c>
      <c r="G1313" s="172">
        <v>2.9948999999999999</v>
      </c>
      <c r="H1313" s="172">
        <v>3.0167999999999999</v>
      </c>
      <c r="I1313" s="172">
        <v>3.0112999999999999</v>
      </c>
      <c r="J1313" s="172">
        <v>2.9992999999999999</v>
      </c>
      <c r="K1313" s="172">
        <v>2.9531000000000001</v>
      </c>
      <c r="L1313" s="172">
        <v>3.4034</v>
      </c>
      <c r="M1313" s="172">
        <v>3.8786</v>
      </c>
      <c r="N1313" s="172">
        <v>4.2167000000000003</v>
      </c>
      <c r="O1313" s="172"/>
      <c r="P1313" s="172"/>
      <c r="Q1313" s="172">
        <v>4.9382000000000001</v>
      </c>
      <c r="R1313" s="172"/>
    </row>
    <row r="1314" spans="1:18" x14ac:dyDescent="0.3">
      <c r="A1314" s="168" t="s">
        <v>1372</v>
      </c>
      <c r="B1314" s="168" t="s">
        <v>1419</v>
      </c>
      <c r="C1314" s="168">
        <v>147606</v>
      </c>
      <c r="D1314" s="171">
        <v>44041</v>
      </c>
      <c r="E1314" s="172">
        <v>1040.3824</v>
      </c>
      <c r="F1314" s="172">
        <v>3.0771000000000002</v>
      </c>
      <c r="G1314" s="172">
        <v>3.0939999999999999</v>
      </c>
      <c r="H1314" s="172">
        <v>3.1183000000000001</v>
      </c>
      <c r="I1314" s="172">
        <v>3.1204000000000001</v>
      </c>
      <c r="J1314" s="172">
        <v>3.0905</v>
      </c>
      <c r="K1314" s="172">
        <v>3.1743000000000001</v>
      </c>
      <c r="L1314" s="172">
        <v>3.7147999999999999</v>
      </c>
      <c r="M1314" s="172">
        <v>4.1387999999999998</v>
      </c>
      <c r="N1314" s="172"/>
      <c r="O1314" s="172"/>
      <c r="P1314" s="172"/>
      <c r="Q1314" s="172">
        <v>4.3738000000000001</v>
      </c>
      <c r="R1314" s="172"/>
    </row>
    <row r="1315" spans="1:18" x14ac:dyDescent="0.3">
      <c r="A1315" s="168" t="s">
        <v>1372</v>
      </c>
      <c r="B1315" s="168" t="s">
        <v>1420</v>
      </c>
      <c r="C1315" s="168">
        <v>147600</v>
      </c>
      <c r="D1315" s="171">
        <v>44041</v>
      </c>
      <c r="E1315" s="172">
        <v>1039.3145</v>
      </c>
      <c r="F1315" s="172">
        <v>2.9748000000000001</v>
      </c>
      <c r="G1315" s="172">
        <v>2.9929000000000001</v>
      </c>
      <c r="H1315" s="172">
        <v>3.0175000000000001</v>
      </c>
      <c r="I1315" s="172">
        <v>3.0196999999999998</v>
      </c>
      <c r="J1315" s="172">
        <v>2.9895</v>
      </c>
      <c r="K1315" s="172">
        <v>3.0666000000000002</v>
      </c>
      <c r="L1315" s="172">
        <v>3.6044</v>
      </c>
      <c r="M1315" s="172">
        <v>4.0260999999999996</v>
      </c>
      <c r="N1315" s="172"/>
      <c r="O1315" s="172"/>
      <c r="P1315" s="172"/>
      <c r="Q1315" s="172">
        <v>4.2580999999999998</v>
      </c>
      <c r="R1315" s="172"/>
    </row>
    <row r="1316" spans="1:18" x14ac:dyDescent="0.3">
      <c r="A1316" s="168" t="s">
        <v>1372</v>
      </c>
      <c r="B1316" s="168" t="s">
        <v>1421</v>
      </c>
      <c r="C1316" s="168">
        <v>119833</v>
      </c>
      <c r="D1316" s="171">
        <v>44041</v>
      </c>
      <c r="E1316" s="172">
        <v>3285.1124</v>
      </c>
      <c r="F1316" s="172">
        <v>3.0768</v>
      </c>
      <c r="G1316" s="172">
        <v>3.0384000000000002</v>
      </c>
      <c r="H1316" s="172">
        <v>3.0653000000000001</v>
      </c>
      <c r="I1316" s="172">
        <v>3.0707</v>
      </c>
      <c r="J1316" s="172">
        <v>3.0613999999999999</v>
      </c>
      <c r="K1316" s="172">
        <v>3.0171999999999999</v>
      </c>
      <c r="L1316" s="172">
        <v>3.4190999999999998</v>
      </c>
      <c r="M1316" s="172">
        <v>3.8986000000000001</v>
      </c>
      <c r="N1316" s="172">
        <v>4.2432999999999996</v>
      </c>
      <c r="O1316" s="172">
        <v>5.4988999999999999</v>
      </c>
      <c r="P1316" s="172">
        <v>5.9810999999999996</v>
      </c>
      <c r="Q1316" s="172">
        <v>6.9503000000000004</v>
      </c>
      <c r="R1316" s="172">
        <v>5.2393999999999998</v>
      </c>
    </row>
    <row r="1317" spans="1:18" x14ac:dyDescent="0.3">
      <c r="A1317" s="168" t="s">
        <v>1372</v>
      </c>
      <c r="B1317" s="168" t="s">
        <v>1422</v>
      </c>
      <c r="C1317" s="168">
        <v>101206</v>
      </c>
      <c r="D1317" s="171">
        <v>44041</v>
      </c>
      <c r="E1317" s="172">
        <v>3254.8815</v>
      </c>
      <c r="F1317" s="172">
        <v>3.0078</v>
      </c>
      <c r="G1317" s="172">
        <v>2.9683000000000002</v>
      </c>
      <c r="H1317" s="172">
        <v>2.9952000000000001</v>
      </c>
      <c r="I1317" s="172">
        <v>3.0005999999999999</v>
      </c>
      <c r="J1317" s="172">
        <v>2.9912000000000001</v>
      </c>
      <c r="K1317" s="172">
        <v>2.9468000000000001</v>
      </c>
      <c r="L1317" s="172">
        <v>3.3477000000000001</v>
      </c>
      <c r="M1317" s="172">
        <v>3.8264</v>
      </c>
      <c r="N1317" s="172">
        <v>4.1702000000000004</v>
      </c>
      <c r="O1317" s="172">
        <v>5.4227999999999996</v>
      </c>
      <c r="P1317" s="172">
        <v>5.8743999999999996</v>
      </c>
      <c r="Q1317" s="172">
        <v>6.8319999999999999</v>
      </c>
      <c r="R1317" s="172">
        <v>5.1707000000000001</v>
      </c>
    </row>
    <row r="1318" spans="1:18" x14ac:dyDescent="0.3">
      <c r="A1318" s="168" t="s">
        <v>1372</v>
      </c>
      <c r="B1318" s="168" t="s">
        <v>1423</v>
      </c>
      <c r="C1318" s="168">
        <v>146963</v>
      </c>
      <c r="D1318" s="171">
        <v>44041</v>
      </c>
      <c r="E1318" s="172">
        <v>1072.7811999999999</v>
      </c>
      <c r="F1318" s="172">
        <v>2.9670999999999998</v>
      </c>
      <c r="G1318" s="172">
        <v>2.9857</v>
      </c>
      <c r="H1318" s="172">
        <v>3.0226000000000002</v>
      </c>
      <c r="I1318" s="172">
        <v>3.0104000000000002</v>
      </c>
      <c r="J1318" s="172">
        <v>3.0152999999999999</v>
      </c>
      <c r="K1318" s="172">
        <v>3.0091000000000001</v>
      </c>
      <c r="L1318" s="172">
        <v>3.5097999999999998</v>
      </c>
      <c r="M1318" s="172">
        <v>3.9975999999999998</v>
      </c>
      <c r="N1318" s="172">
        <v>4.3720999999999997</v>
      </c>
      <c r="O1318" s="172"/>
      <c r="P1318" s="172"/>
      <c r="Q1318" s="172">
        <v>5.2949999999999999</v>
      </c>
      <c r="R1318" s="172"/>
    </row>
    <row r="1319" spans="1:18" x14ac:dyDescent="0.3">
      <c r="A1319" s="168" t="s">
        <v>1372</v>
      </c>
      <c r="B1319" s="168" t="s">
        <v>1424</v>
      </c>
      <c r="C1319" s="168">
        <v>146959</v>
      </c>
      <c r="D1319" s="171">
        <v>44041</v>
      </c>
      <c r="E1319" s="172">
        <v>1071.2724000000001</v>
      </c>
      <c r="F1319" s="172">
        <v>2.8656000000000001</v>
      </c>
      <c r="G1319" s="172">
        <v>2.8854000000000002</v>
      </c>
      <c r="H1319" s="172">
        <v>2.923</v>
      </c>
      <c r="I1319" s="172">
        <v>2.9104999999999999</v>
      </c>
      <c r="J1319" s="172">
        <v>2.9148999999999998</v>
      </c>
      <c r="K1319" s="172">
        <v>2.9047999999999998</v>
      </c>
      <c r="L1319" s="172">
        <v>3.4037000000000002</v>
      </c>
      <c r="M1319" s="172">
        <v>3.8898000000000001</v>
      </c>
      <c r="N1319" s="172">
        <v>4.2628000000000004</v>
      </c>
      <c r="O1319" s="172"/>
      <c r="P1319" s="172"/>
      <c r="Q1319" s="172">
        <v>5.1862000000000004</v>
      </c>
      <c r="R1319" s="172"/>
    </row>
    <row r="1320" spans="1:18" x14ac:dyDescent="0.3">
      <c r="A1320" s="168" t="s">
        <v>1372</v>
      </c>
      <c r="B1320" s="168" t="s">
        <v>1425</v>
      </c>
      <c r="C1320" s="168">
        <v>146980</v>
      </c>
      <c r="D1320" s="171">
        <v>44041</v>
      </c>
      <c r="E1320" s="172">
        <v>1063.9546</v>
      </c>
      <c r="F1320" s="172">
        <v>3.0809000000000002</v>
      </c>
      <c r="G1320" s="172">
        <v>3.0872000000000002</v>
      </c>
      <c r="H1320" s="172">
        <v>3.1055999999999999</v>
      </c>
      <c r="I1320" s="172">
        <v>3.1160000000000001</v>
      </c>
      <c r="J1320" s="172">
        <v>3.0846</v>
      </c>
      <c r="K1320" s="172">
        <v>3.0289999999999999</v>
      </c>
      <c r="L1320" s="172">
        <v>3.4329999999999998</v>
      </c>
      <c r="M1320" s="172">
        <v>3.9211</v>
      </c>
      <c r="N1320" s="172">
        <v>4.2735000000000003</v>
      </c>
      <c r="O1320" s="172"/>
      <c r="P1320" s="172"/>
      <c r="Q1320" s="172">
        <v>4.7</v>
      </c>
      <c r="R1320" s="172"/>
    </row>
    <row r="1321" spans="1:18" x14ac:dyDescent="0.3">
      <c r="A1321" s="168" t="s">
        <v>1372</v>
      </c>
      <c r="B1321" s="168" t="s">
        <v>1426</v>
      </c>
      <c r="C1321" s="168">
        <v>146977</v>
      </c>
      <c r="D1321" s="171">
        <v>44041</v>
      </c>
      <c r="E1321" s="172">
        <v>1062.4885999999999</v>
      </c>
      <c r="F1321" s="172">
        <v>2.9718</v>
      </c>
      <c r="G1321" s="172">
        <v>2.9815</v>
      </c>
      <c r="H1321" s="172">
        <v>2.9992999999999999</v>
      </c>
      <c r="I1321" s="172">
        <v>3.0104000000000002</v>
      </c>
      <c r="J1321" s="172">
        <v>2.9815999999999998</v>
      </c>
      <c r="K1321" s="172">
        <v>2.9270999999999998</v>
      </c>
      <c r="L1321" s="172">
        <v>3.3275000000000001</v>
      </c>
      <c r="M1321" s="172">
        <v>3.8161</v>
      </c>
      <c r="N1321" s="172">
        <v>4.1669</v>
      </c>
      <c r="O1321" s="172"/>
      <c r="P1321" s="172"/>
      <c r="Q1321" s="172">
        <v>4.5926999999999998</v>
      </c>
      <c r="R1321" s="172"/>
    </row>
    <row r="1322" spans="1:18" x14ac:dyDescent="0.3">
      <c r="A1322" s="168" t="s">
        <v>1372</v>
      </c>
      <c r="B1322" s="168" t="s">
        <v>1427</v>
      </c>
      <c r="C1322" s="168">
        <v>147003</v>
      </c>
      <c r="D1322" s="171">
        <v>44041</v>
      </c>
      <c r="E1322" s="172">
        <v>1062.1622</v>
      </c>
      <c r="F1322" s="172">
        <v>3.0139999999999998</v>
      </c>
      <c r="G1322" s="172">
        <v>3.0053000000000001</v>
      </c>
      <c r="H1322" s="172">
        <v>3.0508000000000002</v>
      </c>
      <c r="I1322" s="172">
        <v>3.0851000000000002</v>
      </c>
      <c r="J1322" s="172">
        <v>3.0669</v>
      </c>
      <c r="K1322" s="172">
        <v>2.9611999999999998</v>
      </c>
      <c r="L1322" s="172">
        <v>3.3264999999999998</v>
      </c>
      <c r="M1322" s="172">
        <v>3.8384</v>
      </c>
      <c r="N1322" s="172">
        <v>4.1567999999999996</v>
      </c>
      <c r="O1322" s="172"/>
      <c r="P1322" s="172"/>
      <c r="Q1322" s="172">
        <v>4.5819999999999999</v>
      </c>
      <c r="R1322" s="172"/>
    </row>
    <row r="1323" spans="1:18" x14ac:dyDescent="0.3">
      <c r="A1323" s="168" t="s">
        <v>1372</v>
      </c>
      <c r="B1323" s="168" t="s">
        <v>1428</v>
      </c>
      <c r="C1323" s="168">
        <v>146997</v>
      </c>
      <c r="D1323" s="171">
        <v>44041</v>
      </c>
      <c r="E1323" s="172">
        <v>1060.7360000000001</v>
      </c>
      <c r="F1323" s="172">
        <v>2.9148000000000001</v>
      </c>
      <c r="G1323" s="172">
        <v>2.9049</v>
      </c>
      <c r="H1323" s="172">
        <v>2.9506000000000001</v>
      </c>
      <c r="I1323" s="172">
        <v>2.9847999999999999</v>
      </c>
      <c r="J1323" s="172">
        <v>2.9664999999999999</v>
      </c>
      <c r="K1323" s="172">
        <v>2.8589000000000002</v>
      </c>
      <c r="L1323" s="172">
        <v>3.2241</v>
      </c>
      <c r="M1323" s="172">
        <v>3.7351000000000001</v>
      </c>
      <c r="N1323" s="172">
        <v>4.0523999999999996</v>
      </c>
      <c r="O1323" s="172"/>
      <c r="P1323" s="172"/>
      <c r="Q1323" s="172">
        <v>4.4775999999999998</v>
      </c>
      <c r="R1323" s="172"/>
    </row>
    <row r="1324" spans="1:18" x14ac:dyDescent="0.3">
      <c r="A1324" s="168" t="s">
        <v>1372</v>
      </c>
      <c r="B1324" s="168" t="s">
        <v>1429</v>
      </c>
      <c r="C1324" s="168">
        <v>120785</v>
      </c>
      <c r="D1324" s="171">
        <v>44041</v>
      </c>
      <c r="E1324" s="172">
        <v>2761.1399000000001</v>
      </c>
      <c r="F1324" s="172">
        <v>3.0802999999999998</v>
      </c>
      <c r="G1324" s="172">
        <v>3.0667</v>
      </c>
      <c r="H1324" s="172">
        <v>3.1</v>
      </c>
      <c r="I1324" s="172">
        <v>3.1055000000000001</v>
      </c>
      <c r="J1324" s="172">
        <v>3.0729000000000002</v>
      </c>
      <c r="K1324" s="172">
        <v>3.0384000000000002</v>
      </c>
      <c r="L1324" s="172">
        <v>3.4830999999999999</v>
      </c>
      <c r="M1324" s="172">
        <v>3.9531000000000001</v>
      </c>
      <c r="N1324" s="172">
        <v>4.3032000000000004</v>
      </c>
      <c r="O1324" s="172">
        <v>5.1698000000000004</v>
      </c>
      <c r="P1324" s="172">
        <v>6.2859999999999996</v>
      </c>
      <c r="Q1324" s="172">
        <v>7.0636999999999999</v>
      </c>
      <c r="R1324" s="172">
        <v>5.2901999999999996</v>
      </c>
    </row>
    <row r="1325" spans="1:18" x14ac:dyDescent="0.3">
      <c r="A1325" s="168" t="s">
        <v>1372</v>
      </c>
      <c r="B1325" s="168" t="s">
        <v>1430</v>
      </c>
      <c r="C1325" s="168">
        <v>100814</v>
      </c>
      <c r="D1325" s="171">
        <v>44041</v>
      </c>
      <c r="E1325" s="172">
        <v>2738.7008000000001</v>
      </c>
      <c r="F1325" s="172">
        <v>3.0295999999999998</v>
      </c>
      <c r="G1325" s="172">
        <v>3.0175999999999998</v>
      </c>
      <c r="H1325" s="172">
        <v>3.0505</v>
      </c>
      <c r="I1325" s="172">
        <v>3.0556999999999999</v>
      </c>
      <c r="J1325" s="172">
        <v>3.0183</v>
      </c>
      <c r="K1325" s="172">
        <v>2.9729999999999999</v>
      </c>
      <c r="L1325" s="172">
        <v>3.4102000000000001</v>
      </c>
      <c r="M1325" s="172">
        <v>3.8795000000000002</v>
      </c>
      <c r="N1325" s="172">
        <v>4.2157999999999998</v>
      </c>
      <c r="O1325" s="172">
        <v>5.0755999999999997</v>
      </c>
      <c r="P1325" s="172">
        <v>6.1596000000000002</v>
      </c>
      <c r="Q1325" s="172">
        <v>6.2380000000000004</v>
      </c>
      <c r="R1325" s="172">
        <v>5.2159000000000004</v>
      </c>
    </row>
    <row r="1326" spans="1:18" x14ac:dyDescent="0.3">
      <c r="A1326" s="168" t="s">
        <v>1372</v>
      </c>
      <c r="B1326" s="168" t="s">
        <v>1431</v>
      </c>
      <c r="C1326" s="168">
        <v>147593</v>
      </c>
      <c r="D1326" s="171">
        <v>44041</v>
      </c>
      <c r="E1326" s="172">
        <v>1038.6692</v>
      </c>
      <c r="F1326" s="172">
        <v>2.9451000000000001</v>
      </c>
      <c r="G1326" s="172">
        <v>2.9537</v>
      </c>
      <c r="H1326" s="172">
        <v>2.9661</v>
      </c>
      <c r="I1326" s="172">
        <v>2.9765999999999999</v>
      </c>
      <c r="J1326" s="172">
        <v>2.9224999999999999</v>
      </c>
      <c r="K1326" s="172">
        <v>2.8328000000000002</v>
      </c>
      <c r="L1326" s="172">
        <v>3.2848999999999999</v>
      </c>
      <c r="M1326" s="172">
        <v>3.7616000000000001</v>
      </c>
      <c r="N1326" s="172"/>
      <c r="O1326" s="172"/>
      <c r="P1326" s="172"/>
      <c r="Q1326" s="172">
        <v>4.1391</v>
      </c>
      <c r="R1326" s="172"/>
    </row>
    <row r="1327" spans="1:18" x14ac:dyDescent="0.3">
      <c r="A1327" s="168" t="s">
        <v>1372</v>
      </c>
      <c r="B1327" s="168" t="s">
        <v>1432</v>
      </c>
      <c r="C1327" s="168">
        <v>147590</v>
      </c>
      <c r="D1327" s="171">
        <v>44041</v>
      </c>
      <c r="E1327" s="172">
        <v>1038.085</v>
      </c>
      <c r="F1327" s="172">
        <v>2.8729</v>
      </c>
      <c r="G1327" s="172">
        <v>2.8896999999999999</v>
      </c>
      <c r="H1327" s="172">
        <v>2.9079000000000002</v>
      </c>
      <c r="I1327" s="172">
        <v>2.9133</v>
      </c>
      <c r="J1327" s="172">
        <v>2.8473999999999999</v>
      </c>
      <c r="K1327" s="172">
        <v>2.7675000000000001</v>
      </c>
      <c r="L1327" s="172">
        <v>3.2193000000000001</v>
      </c>
      <c r="M1327" s="172">
        <v>3.6989000000000001</v>
      </c>
      <c r="N1327" s="172"/>
      <c r="O1327" s="172"/>
      <c r="P1327" s="172"/>
      <c r="Q1327" s="172">
        <v>4.0765000000000002</v>
      </c>
      <c r="R1327" s="172"/>
    </row>
    <row r="1328" spans="1:18" x14ac:dyDescent="0.3">
      <c r="A1328" s="173" t="s">
        <v>27</v>
      </c>
      <c r="B1328" s="168"/>
      <c r="C1328" s="168"/>
      <c r="D1328" s="168"/>
      <c r="E1328" s="168"/>
      <c r="F1328" s="174">
        <v>3.0226166666666661</v>
      </c>
      <c r="G1328" s="174">
        <v>3.0142983333333335</v>
      </c>
      <c r="H1328" s="174">
        <v>3.0397800000000013</v>
      </c>
      <c r="I1328" s="174">
        <v>3.0412783333333331</v>
      </c>
      <c r="J1328" s="174">
        <v>3.0218616666666662</v>
      </c>
      <c r="K1328" s="174">
        <v>2.9895449999999997</v>
      </c>
      <c r="L1328" s="174">
        <v>3.4221516666666663</v>
      </c>
      <c r="M1328" s="174">
        <v>3.8843166666666669</v>
      </c>
      <c r="N1328" s="174">
        <v>4.21869347826087</v>
      </c>
      <c r="O1328" s="174">
        <v>5.3098875000000003</v>
      </c>
      <c r="P1328" s="174">
        <v>5.9432125000000005</v>
      </c>
      <c r="Q1328" s="174">
        <v>4.7599049999999998</v>
      </c>
      <c r="R1328" s="174">
        <v>5.1353124999999995</v>
      </c>
    </row>
    <row r="1329" spans="1:18" x14ac:dyDescent="0.3">
      <c r="A1329" s="173" t="s">
        <v>409</v>
      </c>
      <c r="B1329" s="168"/>
      <c r="C1329" s="168"/>
      <c r="D1329" s="168"/>
      <c r="E1329" s="168"/>
      <c r="F1329" s="174">
        <v>3.0195999999999996</v>
      </c>
      <c r="G1329" s="174">
        <v>3.0062000000000002</v>
      </c>
      <c r="H1329" s="174">
        <v>3.0492999999999997</v>
      </c>
      <c r="I1329" s="174">
        <v>3.0507</v>
      </c>
      <c r="J1329" s="174">
        <v>3.0327500000000001</v>
      </c>
      <c r="K1329" s="174">
        <v>2.9876499999999999</v>
      </c>
      <c r="L1329" s="174">
        <v>3.4053</v>
      </c>
      <c r="M1329" s="174">
        <v>3.8790500000000003</v>
      </c>
      <c r="N1329" s="174">
        <v>4.2256</v>
      </c>
      <c r="O1329" s="174">
        <v>5.4004999999999992</v>
      </c>
      <c r="P1329" s="174">
        <v>5.9277499999999996</v>
      </c>
      <c r="Q1329" s="174">
        <v>4.5687999999999995</v>
      </c>
      <c r="R1329" s="174">
        <v>5.2123500000000007</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44041</v>
      </c>
      <c r="E1332" s="172">
        <v>62.366999999999997</v>
      </c>
      <c r="F1332" s="172">
        <v>28.758199999999999</v>
      </c>
      <c r="G1332" s="172">
        <v>-8.3945000000000007</v>
      </c>
      <c r="H1332" s="172">
        <v>-1.2037</v>
      </c>
      <c r="I1332" s="172">
        <v>0.68579999999999997</v>
      </c>
      <c r="J1332" s="172">
        <v>13.0589</v>
      </c>
      <c r="K1332" s="172">
        <v>14.007999999999999</v>
      </c>
      <c r="L1332" s="172">
        <v>18.286300000000001</v>
      </c>
      <c r="M1332" s="172">
        <v>13.9594</v>
      </c>
      <c r="N1332" s="172">
        <v>10.8536</v>
      </c>
      <c r="O1332" s="172">
        <v>8.4605999999999995</v>
      </c>
      <c r="P1332" s="172">
        <v>10.3186</v>
      </c>
      <c r="Q1332" s="172">
        <v>9.1928000000000001</v>
      </c>
      <c r="R1332" s="172">
        <v>13.2531</v>
      </c>
    </row>
    <row r="1333" spans="1:18" x14ac:dyDescent="0.3">
      <c r="A1333" s="168" t="s">
        <v>1434</v>
      </c>
      <c r="B1333" s="168" t="s">
        <v>1436</v>
      </c>
      <c r="C1333" s="168"/>
      <c r="D1333" s="171">
        <v>44041</v>
      </c>
      <c r="E1333" s="172">
        <v>64.912899999999993</v>
      </c>
      <c r="F1333" s="172">
        <v>29.375299999999999</v>
      </c>
      <c r="G1333" s="172">
        <v>-7.7962999999999996</v>
      </c>
      <c r="H1333" s="172">
        <v>-0.59440000000000004</v>
      </c>
      <c r="I1333" s="172">
        <v>1.2899</v>
      </c>
      <c r="J1333" s="172">
        <v>13.6675</v>
      </c>
      <c r="K1333" s="172">
        <v>14.6249</v>
      </c>
      <c r="L1333" s="172">
        <v>18.938099999999999</v>
      </c>
      <c r="M1333" s="172">
        <v>14.6206</v>
      </c>
      <c r="N1333" s="172">
        <v>11.518000000000001</v>
      </c>
      <c r="O1333" s="172">
        <v>9.0908999999999995</v>
      </c>
      <c r="P1333" s="172">
        <v>10.926299999999999</v>
      </c>
      <c r="Q1333" s="172">
        <v>10.640499999999999</v>
      </c>
      <c r="R1333" s="172">
        <v>13.9323</v>
      </c>
    </row>
    <row r="1334" spans="1:18" x14ac:dyDescent="0.3">
      <c r="A1334" s="168" t="s">
        <v>1434</v>
      </c>
      <c r="B1334" s="168" t="s">
        <v>1437</v>
      </c>
      <c r="C1334" s="168">
        <v>120447</v>
      </c>
      <c r="D1334" s="171">
        <v>44041</v>
      </c>
      <c r="E1334" s="172">
        <v>20.037400000000002</v>
      </c>
      <c r="F1334" s="172">
        <v>4.5545999999999998</v>
      </c>
      <c r="G1334" s="172">
        <v>-7.6790000000000003</v>
      </c>
      <c r="H1334" s="172">
        <v>1.9004000000000001</v>
      </c>
      <c r="I1334" s="172">
        <v>4.8231000000000002</v>
      </c>
      <c r="J1334" s="172">
        <v>17.336200000000002</v>
      </c>
      <c r="K1334" s="172">
        <v>11.366899999999999</v>
      </c>
      <c r="L1334" s="172">
        <v>18.9922</v>
      </c>
      <c r="M1334" s="172">
        <v>14.612399999999999</v>
      </c>
      <c r="N1334" s="172">
        <v>12.165100000000001</v>
      </c>
      <c r="O1334" s="172">
        <v>8.8506999999999998</v>
      </c>
      <c r="P1334" s="172">
        <v>9.5767000000000007</v>
      </c>
      <c r="Q1334" s="172">
        <v>8.6498000000000008</v>
      </c>
      <c r="R1334" s="172">
        <v>13.9916</v>
      </c>
    </row>
    <row r="1335" spans="1:18" x14ac:dyDescent="0.3">
      <c r="A1335" s="168" t="s">
        <v>1434</v>
      </c>
      <c r="B1335" s="168" t="s">
        <v>1438</v>
      </c>
      <c r="C1335" s="168">
        <v>116471</v>
      </c>
      <c r="D1335" s="171">
        <v>44041</v>
      </c>
      <c r="E1335" s="172">
        <v>19.2867</v>
      </c>
      <c r="F1335" s="172">
        <v>4.1639999999999997</v>
      </c>
      <c r="G1335" s="172">
        <v>-8.1663999999999994</v>
      </c>
      <c r="H1335" s="172">
        <v>1.4602999999999999</v>
      </c>
      <c r="I1335" s="172">
        <v>4.3600000000000003</v>
      </c>
      <c r="J1335" s="172">
        <v>16.8721</v>
      </c>
      <c r="K1335" s="172">
        <v>10.894399999999999</v>
      </c>
      <c r="L1335" s="172">
        <v>18.4954</v>
      </c>
      <c r="M1335" s="172">
        <v>14.109</v>
      </c>
      <c r="N1335" s="172">
        <v>11.6578</v>
      </c>
      <c r="O1335" s="172">
        <v>8.3217999999999996</v>
      </c>
      <c r="P1335" s="172">
        <v>9.0326000000000004</v>
      </c>
      <c r="Q1335" s="172">
        <v>8.0137</v>
      </c>
      <c r="R1335" s="172">
        <v>13.4643</v>
      </c>
    </row>
    <row r="1336" spans="1:18" x14ac:dyDescent="0.3">
      <c r="A1336" s="168" t="s">
        <v>1434</v>
      </c>
      <c r="B1336" s="168" t="s">
        <v>1439</v>
      </c>
      <c r="C1336" s="168">
        <v>101187</v>
      </c>
      <c r="D1336" s="171">
        <v>44041</v>
      </c>
      <c r="E1336" s="172">
        <v>32.904200000000003</v>
      </c>
      <c r="F1336" s="172">
        <v>24.3094</v>
      </c>
      <c r="G1336" s="172">
        <v>-9.4831000000000003</v>
      </c>
      <c r="H1336" s="172">
        <v>-3.7214</v>
      </c>
      <c r="I1336" s="172">
        <v>1.0701000000000001</v>
      </c>
      <c r="J1336" s="172">
        <v>13.349</v>
      </c>
      <c r="K1336" s="172">
        <v>13.887</v>
      </c>
      <c r="L1336" s="172">
        <v>14.869899999999999</v>
      </c>
      <c r="M1336" s="172">
        <v>11.345599999999999</v>
      </c>
      <c r="N1336" s="172">
        <v>9.1599000000000004</v>
      </c>
      <c r="O1336" s="172">
        <v>7.2567000000000004</v>
      </c>
      <c r="P1336" s="172">
        <v>8.1442999999999994</v>
      </c>
      <c r="Q1336" s="172">
        <v>6.6982999999999997</v>
      </c>
      <c r="R1336" s="172">
        <v>11.3781</v>
      </c>
    </row>
    <row r="1337" spans="1:18" x14ac:dyDescent="0.3">
      <c r="A1337" s="168" t="s">
        <v>1434</v>
      </c>
      <c r="B1337" s="168" t="s">
        <v>1440</v>
      </c>
      <c r="C1337" s="168">
        <v>119341</v>
      </c>
      <c r="D1337" s="171">
        <v>44041</v>
      </c>
      <c r="E1337" s="172">
        <v>35.145600000000002</v>
      </c>
      <c r="F1337" s="172">
        <v>25.0459</v>
      </c>
      <c r="G1337" s="172">
        <v>-8.7133000000000003</v>
      </c>
      <c r="H1337" s="172">
        <v>-2.9655999999999998</v>
      </c>
      <c r="I1337" s="172">
        <v>1.8335999999999999</v>
      </c>
      <c r="J1337" s="172">
        <v>14.127000000000001</v>
      </c>
      <c r="K1337" s="172">
        <v>14.6936</v>
      </c>
      <c r="L1337" s="172">
        <v>15.725099999999999</v>
      </c>
      <c r="M1337" s="172">
        <v>12.2194</v>
      </c>
      <c r="N1337" s="172">
        <v>10.029199999999999</v>
      </c>
      <c r="O1337" s="172">
        <v>8.1096000000000004</v>
      </c>
      <c r="P1337" s="172">
        <v>8.9891000000000005</v>
      </c>
      <c r="Q1337" s="172">
        <v>9.2235999999999994</v>
      </c>
      <c r="R1337" s="172">
        <v>12.2432</v>
      </c>
    </row>
    <row r="1338" spans="1:18" x14ac:dyDescent="0.3">
      <c r="A1338" s="168" t="s">
        <v>1434</v>
      </c>
      <c r="B1338" s="168" t="s">
        <v>1441</v>
      </c>
      <c r="C1338" s="168">
        <v>118299</v>
      </c>
      <c r="D1338" s="171">
        <v>44041</v>
      </c>
      <c r="E1338" s="172">
        <v>61.720399999999998</v>
      </c>
      <c r="F1338" s="172">
        <v>21.834900000000001</v>
      </c>
      <c r="G1338" s="172">
        <v>-6.8653000000000004</v>
      </c>
      <c r="H1338" s="172">
        <v>-2.2885</v>
      </c>
      <c r="I1338" s="172">
        <v>2.5369000000000002</v>
      </c>
      <c r="J1338" s="172">
        <v>13.3483</v>
      </c>
      <c r="K1338" s="172">
        <v>14.8695</v>
      </c>
      <c r="L1338" s="172">
        <v>16.487200000000001</v>
      </c>
      <c r="M1338" s="172">
        <v>12.696899999999999</v>
      </c>
      <c r="N1338" s="172">
        <v>10.085699999999999</v>
      </c>
      <c r="O1338" s="172">
        <v>7.7618</v>
      </c>
      <c r="P1338" s="172">
        <v>9.8833000000000002</v>
      </c>
      <c r="Q1338" s="172">
        <v>9.7683</v>
      </c>
      <c r="R1338" s="172">
        <v>11.944000000000001</v>
      </c>
    </row>
    <row r="1339" spans="1:18" x14ac:dyDescent="0.3">
      <c r="A1339" s="168" t="s">
        <v>1434</v>
      </c>
      <c r="B1339" s="168" t="s">
        <v>1442</v>
      </c>
      <c r="C1339" s="168">
        <v>100597</v>
      </c>
      <c r="D1339" s="171">
        <v>44041</v>
      </c>
      <c r="E1339" s="172">
        <v>59.3553</v>
      </c>
      <c r="F1339" s="172">
        <v>21.1662</v>
      </c>
      <c r="G1339" s="172">
        <v>-7.5682</v>
      </c>
      <c r="H1339" s="172">
        <v>-2.9939</v>
      </c>
      <c r="I1339" s="172">
        <v>1.8329</v>
      </c>
      <c r="J1339" s="172">
        <v>12.6608</v>
      </c>
      <c r="K1339" s="172">
        <v>14.1783</v>
      </c>
      <c r="L1339" s="172">
        <v>15.8086</v>
      </c>
      <c r="M1339" s="172">
        <v>12</v>
      </c>
      <c r="N1339" s="172">
        <v>9.3779000000000003</v>
      </c>
      <c r="O1339" s="172">
        <v>7.0805999999999996</v>
      </c>
      <c r="P1339" s="172">
        <v>9.2116000000000007</v>
      </c>
      <c r="Q1339" s="172">
        <v>9.0313999999999997</v>
      </c>
      <c r="R1339" s="172">
        <v>11.2248</v>
      </c>
    </row>
    <row r="1340" spans="1:18" x14ac:dyDescent="0.3">
      <c r="A1340" s="168" t="s">
        <v>1434</v>
      </c>
      <c r="B1340" s="168" t="s">
        <v>1443</v>
      </c>
      <c r="C1340" s="168">
        <v>119099</v>
      </c>
      <c r="D1340" s="171">
        <v>44041</v>
      </c>
      <c r="E1340" s="172">
        <v>74.813999999999993</v>
      </c>
      <c r="F1340" s="172">
        <v>30.664400000000001</v>
      </c>
      <c r="G1340" s="172">
        <v>-4.6611000000000002</v>
      </c>
      <c r="H1340" s="172">
        <v>1.6941999999999999</v>
      </c>
      <c r="I1340" s="172">
        <v>2.0996000000000001</v>
      </c>
      <c r="J1340" s="172">
        <v>14.4847</v>
      </c>
      <c r="K1340" s="172">
        <v>16.0366</v>
      </c>
      <c r="L1340" s="172">
        <v>20.559899999999999</v>
      </c>
      <c r="M1340" s="172">
        <v>15.733499999999999</v>
      </c>
      <c r="N1340" s="172">
        <v>13.422599999999999</v>
      </c>
      <c r="O1340" s="172">
        <v>10.0288</v>
      </c>
      <c r="P1340" s="172">
        <v>10.6114</v>
      </c>
      <c r="Q1340" s="172">
        <v>9.5844000000000005</v>
      </c>
      <c r="R1340" s="172">
        <v>15.0428</v>
      </c>
    </row>
    <row r="1341" spans="1:18" x14ac:dyDescent="0.3">
      <c r="A1341" s="168" t="s">
        <v>1434</v>
      </c>
      <c r="B1341" s="168" t="s">
        <v>1444</v>
      </c>
      <c r="C1341" s="168">
        <v>100084</v>
      </c>
      <c r="D1341" s="171">
        <v>44041</v>
      </c>
      <c r="E1341" s="172">
        <v>72.157600000000002</v>
      </c>
      <c r="F1341" s="172">
        <v>30.122199999999999</v>
      </c>
      <c r="G1341" s="172">
        <v>-5.1962999999999999</v>
      </c>
      <c r="H1341" s="172">
        <v>1.1637</v>
      </c>
      <c r="I1341" s="172">
        <v>1.569</v>
      </c>
      <c r="J1341" s="172">
        <v>13.9489</v>
      </c>
      <c r="K1341" s="172">
        <v>15.4856</v>
      </c>
      <c r="L1341" s="172">
        <v>19.912500000000001</v>
      </c>
      <c r="M1341" s="172">
        <v>15.064</v>
      </c>
      <c r="N1341" s="172">
        <v>12.769600000000001</v>
      </c>
      <c r="O1341" s="172">
        <v>9.2567000000000004</v>
      </c>
      <c r="P1341" s="172">
        <v>9.9595000000000002</v>
      </c>
      <c r="Q1341" s="172">
        <v>9.9452999999999996</v>
      </c>
      <c r="R1341" s="172">
        <v>14.2967</v>
      </c>
    </row>
    <row r="1342" spans="1:18" x14ac:dyDescent="0.3">
      <c r="A1342" s="168" t="s">
        <v>1434</v>
      </c>
      <c r="B1342" s="168" t="s">
        <v>1445</v>
      </c>
      <c r="C1342" s="168">
        <v>140298</v>
      </c>
      <c r="D1342" s="171">
        <v>44041</v>
      </c>
      <c r="E1342" s="172">
        <v>18.861499999999999</v>
      </c>
      <c r="F1342" s="172">
        <v>34.090600000000002</v>
      </c>
      <c r="G1342" s="172">
        <v>-0.23219999999999999</v>
      </c>
      <c r="H1342" s="172">
        <v>3.3195000000000001</v>
      </c>
      <c r="I1342" s="172">
        <v>1.3552999999999999</v>
      </c>
      <c r="J1342" s="172">
        <v>11.6374</v>
      </c>
      <c r="K1342" s="172">
        <v>15.266999999999999</v>
      </c>
      <c r="L1342" s="172">
        <v>18.664200000000001</v>
      </c>
      <c r="M1342" s="172">
        <v>13.4145</v>
      </c>
      <c r="N1342" s="172">
        <v>10.309699999999999</v>
      </c>
      <c r="O1342" s="172">
        <v>9.9824999999999999</v>
      </c>
      <c r="P1342" s="172">
        <v>9.7246000000000006</v>
      </c>
      <c r="Q1342" s="172">
        <v>10.3207</v>
      </c>
      <c r="R1342" s="172">
        <v>13.023999999999999</v>
      </c>
    </row>
    <row r="1343" spans="1:18" x14ac:dyDescent="0.3">
      <c r="A1343" s="168" t="s">
        <v>1434</v>
      </c>
      <c r="B1343" s="168" t="s">
        <v>1446</v>
      </c>
      <c r="C1343" s="168">
        <v>140297</v>
      </c>
      <c r="D1343" s="171">
        <v>44041</v>
      </c>
      <c r="E1343" s="172">
        <v>18.305800000000001</v>
      </c>
      <c r="F1343" s="172">
        <v>33.328600000000002</v>
      </c>
      <c r="G1343" s="172">
        <v>-0.75760000000000005</v>
      </c>
      <c r="H1343" s="172">
        <v>2.8214999999999999</v>
      </c>
      <c r="I1343" s="172">
        <v>0.8548</v>
      </c>
      <c r="J1343" s="172">
        <v>11.133900000000001</v>
      </c>
      <c r="K1343" s="172">
        <v>14.75</v>
      </c>
      <c r="L1343" s="172">
        <v>18.238499999999998</v>
      </c>
      <c r="M1343" s="172">
        <v>12.9438</v>
      </c>
      <c r="N1343" s="172">
        <v>9.8201999999999998</v>
      </c>
      <c r="O1343" s="172">
        <v>9.4695999999999998</v>
      </c>
      <c r="P1343" s="172">
        <v>9.1989999999999998</v>
      </c>
      <c r="Q1343" s="172">
        <v>9.8111999999999995</v>
      </c>
      <c r="R1343" s="172">
        <v>12.514099999999999</v>
      </c>
    </row>
    <row r="1344" spans="1:18" x14ac:dyDescent="0.3">
      <c r="A1344" s="168" t="s">
        <v>1434</v>
      </c>
      <c r="B1344" s="168" t="s">
        <v>1447</v>
      </c>
      <c r="C1344" s="168">
        <v>100493</v>
      </c>
      <c r="D1344" s="171">
        <v>44041</v>
      </c>
      <c r="E1344" s="172">
        <v>47.1053</v>
      </c>
      <c r="F1344" s="172">
        <v>38.706499999999998</v>
      </c>
      <c r="G1344" s="172">
        <v>0.1085</v>
      </c>
      <c r="H1344" s="172">
        <v>0.86360000000000003</v>
      </c>
      <c r="I1344" s="172">
        <v>1.7058</v>
      </c>
      <c r="J1344" s="172">
        <v>7.8323</v>
      </c>
      <c r="K1344" s="172">
        <v>8.8223000000000003</v>
      </c>
      <c r="L1344" s="172">
        <v>13.888199999999999</v>
      </c>
      <c r="M1344" s="172">
        <v>10.727</v>
      </c>
      <c r="N1344" s="172">
        <v>8.1738999999999997</v>
      </c>
      <c r="O1344" s="172">
        <v>5.2283999999999997</v>
      </c>
      <c r="P1344" s="172">
        <v>7.4428000000000001</v>
      </c>
      <c r="Q1344" s="172">
        <v>8.6625999999999994</v>
      </c>
      <c r="R1344" s="172">
        <v>10.754300000000001</v>
      </c>
    </row>
    <row r="1345" spans="1:18" x14ac:dyDescent="0.3">
      <c r="A1345" s="168" t="s">
        <v>1434</v>
      </c>
      <c r="B1345" s="168" t="s">
        <v>1448</v>
      </c>
      <c r="C1345" s="168">
        <v>118498</v>
      </c>
      <c r="D1345" s="171">
        <v>44041</v>
      </c>
      <c r="E1345" s="172">
        <v>50.4146</v>
      </c>
      <c r="F1345" s="172">
        <v>39.137700000000002</v>
      </c>
      <c r="G1345" s="172">
        <v>0.56479999999999997</v>
      </c>
      <c r="H1345" s="172">
        <v>1.3242</v>
      </c>
      <c r="I1345" s="172">
        <v>2.1634000000000002</v>
      </c>
      <c r="J1345" s="172">
        <v>8.2952999999999992</v>
      </c>
      <c r="K1345" s="172">
        <v>9.3605</v>
      </c>
      <c r="L1345" s="172">
        <v>14.475899999999999</v>
      </c>
      <c r="M1345" s="172">
        <v>11.305199999999999</v>
      </c>
      <c r="N1345" s="172">
        <v>8.7208000000000006</v>
      </c>
      <c r="O1345" s="172">
        <v>6.0399000000000003</v>
      </c>
      <c r="P1345" s="172">
        <v>8.3835999999999995</v>
      </c>
      <c r="Q1345" s="172">
        <v>8.6823999999999995</v>
      </c>
      <c r="R1345" s="172">
        <v>11.491099999999999</v>
      </c>
    </row>
    <row r="1346" spans="1:18" x14ac:dyDescent="0.3">
      <c r="A1346" s="168" t="s">
        <v>1434</v>
      </c>
      <c r="B1346" s="168" t="s">
        <v>1449</v>
      </c>
      <c r="C1346" s="168">
        <v>101083</v>
      </c>
      <c r="D1346" s="171">
        <v>44041</v>
      </c>
      <c r="E1346" s="172">
        <v>42.8752</v>
      </c>
      <c r="F1346" s="172">
        <v>15.756</v>
      </c>
      <c r="G1346" s="172">
        <v>-11.8819</v>
      </c>
      <c r="H1346" s="172">
        <v>-5.2849000000000004</v>
      </c>
      <c r="I1346" s="172">
        <v>-1.5679000000000001</v>
      </c>
      <c r="J1346" s="172">
        <v>12.4068</v>
      </c>
      <c r="K1346" s="172">
        <v>12.921200000000001</v>
      </c>
      <c r="L1346" s="172">
        <v>14.9872</v>
      </c>
      <c r="M1346" s="172">
        <v>11.7431</v>
      </c>
      <c r="N1346" s="172">
        <v>10.1609</v>
      </c>
      <c r="O1346" s="172">
        <v>6.7808999999999999</v>
      </c>
      <c r="P1346" s="172">
        <v>8.5459999999999994</v>
      </c>
      <c r="Q1346" s="172">
        <v>7.952</v>
      </c>
      <c r="R1346" s="172">
        <v>10.6151</v>
      </c>
    </row>
    <row r="1347" spans="1:18" x14ac:dyDescent="0.3">
      <c r="A1347" s="168" t="s">
        <v>1434</v>
      </c>
      <c r="B1347" s="168" t="s">
        <v>1450</v>
      </c>
      <c r="C1347" s="168">
        <v>119116</v>
      </c>
      <c r="D1347" s="171">
        <v>44041</v>
      </c>
      <c r="E1347" s="172">
        <v>44.1721</v>
      </c>
      <c r="F1347" s="172">
        <v>16.120200000000001</v>
      </c>
      <c r="G1347" s="172">
        <v>-11.4512</v>
      </c>
      <c r="H1347" s="172">
        <v>-4.8589000000000002</v>
      </c>
      <c r="I1347" s="172">
        <v>-1.1504000000000001</v>
      </c>
      <c r="J1347" s="172">
        <v>12.826000000000001</v>
      </c>
      <c r="K1347" s="172">
        <v>13.338900000000001</v>
      </c>
      <c r="L1347" s="172">
        <v>15.4419</v>
      </c>
      <c r="M1347" s="172">
        <v>12.2089</v>
      </c>
      <c r="N1347" s="172">
        <v>10.6136</v>
      </c>
      <c r="O1347" s="172">
        <v>7.1908000000000003</v>
      </c>
      <c r="P1347" s="172">
        <v>8.9999000000000002</v>
      </c>
      <c r="Q1347" s="172">
        <v>9.0904000000000007</v>
      </c>
      <c r="R1347" s="172">
        <v>11.036</v>
      </c>
    </row>
    <row r="1348" spans="1:18" x14ac:dyDescent="0.3">
      <c r="A1348" s="168" t="s">
        <v>1434</v>
      </c>
      <c r="B1348" s="168" t="s">
        <v>1451</v>
      </c>
      <c r="C1348" s="168">
        <v>100369</v>
      </c>
      <c r="D1348" s="171">
        <v>44041</v>
      </c>
      <c r="E1348" s="172">
        <v>76.466700000000003</v>
      </c>
      <c r="F1348" s="172">
        <v>32.200600000000001</v>
      </c>
      <c r="G1348" s="172">
        <v>-0.78269999999999995</v>
      </c>
      <c r="H1348" s="172">
        <v>3.6166</v>
      </c>
      <c r="I1348" s="172">
        <v>4.3749000000000002</v>
      </c>
      <c r="J1348" s="172">
        <v>17.6905</v>
      </c>
      <c r="K1348" s="172">
        <v>17.677900000000001</v>
      </c>
      <c r="L1348" s="172">
        <v>20.2254</v>
      </c>
      <c r="M1348" s="172">
        <v>16.313099999999999</v>
      </c>
      <c r="N1348" s="172">
        <v>12.8401</v>
      </c>
      <c r="O1348" s="172">
        <v>8.3398000000000003</v>
      </c>
      <c r="P1348" s="172">
        <v>10.098599999999999</v>
      </c>
      <c r="Q1348" s="172">
        <v>10.192600000000001</v>
      </c>
      <c r="R1348" s="172">
        <v>12.723599999999999</v>
      </c>
    </row>
    <row r="1349" spans="1:18" x14ac:dyDescent="0.3">
      <c r="A1349" s="168" t="s">
        <v>1434</v>
      </c>
      <c r="B1349" s="168" t="s">
        <v>1452</v>
      </c>
      <c r="C1349" s="168">
        <v>120590</v>
      </c>
      <c r="D1349" s="171">
        <v>44041</v>
      </c>
      <c r="E1349" s="172">
        <v>80.149000000000001</v>
      </c>
      <c r="F1349" s="172">
        <v>32.772799999999997</v>
      </c>
      <c r="G1349" s="172">
        <v>-0.1822</v>
      </c>
      <c r="H1349" s="172">
        <v>4.2256</v>
      </c>
      <c r="I1349" s="172">
        <v>4.9863999999999997</v>
      </c>
      <c r="J1349" s="172">
        <v>18.308399999999999</v>
      </c>
      <c r="K1349" s="172">
        <v>18.153400000000001</v>
      </c>
      <c r="L1349" s="172">
        <v>20.672599999999999</v>
      </c>
      <c r="M1349" s="172">
        <v>16.796900000000001</v>
      </c>
      <c r="N1349" s="172">
        <v>13.3474</v>
      </c>
      <c r="O1349" s="172">
        <v>8.8922000000000008</v>
      </c>
      <c r="P1349" s="172">
        <v>10.708399999999999</v>
      </c>
      <c r="Q1349" s="172">
        <v>9.9795999999999996</v>
      </c>
      <c r="R1349" s="172">
        <v>13.275</v>
      </c>
    </row>
    <row r="1350" spans="1:18" x14ac:dyDescent="0.3">
      <c r="A1350" s="168" t="s">
        <v>1434</v>
      </c>
      <c r="B1350" s="168" t="s">
        <v>1453</v>
      </c>
      <c r="C1350" s="168">
        <v>118030</v>
      </c>
      <c r="D1350" s="171">
        <v>44041</v>
      </c>
      <c r="E1350" s="172">
        <v>16.943999999999999</v>
      </c>
      <c r="F1350" s="172">
        <v>43.565899999999999</v>
      </c>
      <c r="G1350" s="172">
        <v>-3.0146000000000002</v>
      </c>
      <c r="H1350" s="172">
        <v>-1.3536999999999999</v>
      </c>
      <c r="I1350" s="172">
        <v>1.2777000000000001</v>
      </c>
      <c r="J1350" s="172">
        <v>9.0569000000000006</v>
      </c>
      <c r="K1350" s="172">
        <v>8.5266000000000002</v>
      </c>
      <c r="L1350" s="172">
        <v>12.726800000000001</v>
      </c>
      <c r="M1350" s="172">
        <v>9.7873000000000001</v>
      </c>
      <c r="N1350" s="172">
        <v>7.1443000000000003</v>
      </c>
      <c r="O1350" s="172">
        <v>5.2816999999999998</v>
      </c>
      <c r="P1350" s="172">
        <v>6.4905999999999997</v>
      </c>
      <c r="Q1350" s="172">
        <v>7.1768999999999998</v>
      </c>
      <c r="R1350" s="172">
        <v>9.8918999999999997</v>
      </c>
    </row>
    <row r="1351" spans="1:18" x14ac:dyDescent="0.3">
      <c r="A1351" s="168" t="s">
        <v>1434</v>
      </c>
      <c r="B1351" s="168" t="s">
        <v>1454</v>
      </c>
      <c r="C1351" s="168">
        <v>118341</v>
      </c>
      <c r="D1351" s="171">
        <v>44041</v>
      </c>
      <c r="E1351" s="172">
        <v>17.8201</v>
      </c>
      <c r="F1351" s="172">
        <v>44.501199999999997</v>
      </c>
      <c r="G1351" s="172">
        <v>-2.1705000000000001</v>
      </c>
      <c r="H1351" s="172">
        <v>-0.49740000000000001</v>
      </c>
      <c r="I1351" s="172">
        <v>2.1377999999999999</v>
      </c>
      <c r="J1351" s="172">
        <v>9.9255999999999993</v>
      </c>
      <c r="K1351" s="172">
        <v>9.4527999999999999</v>
      </c>
      <c r="L1351" s="172">
        <v>13.7142</v>
      </c>
      <c r="M1351" s="172">
        <v>10.7921</v>
      </c>
      <c r="N1351" s="172">
        <v>8.0983000000000001</v>
      </c>
      <c r="O1351" s="172">
        <v>6.2085999999999997</v>
      </c>
      <c r="P1351" s="172">
        <v>7.4168000000000003</v>
      </c>
      <c r="Q1351" s="172">
        <v>7.8360000000000003</v>
      </c>
      <c r="R1351" s="172">
        <v>10.759</v>
      </c>
    </row>
    <row r="1352" spans="1:18" x14ac:dyDescent="0.3">
      <c r="A1352" s="168" t="s">
        <v>1434</v>
      </c>
      <c r="B1352" s="168" t="s">
        <v>1455</v>
      </c>
      <c r="C1352" s="168">
        <v>118464</v>
      </c>
      <c r="D1352" s="171">
        <v>44041</v>
      </c>
      <c r="E1352" s="172">
        <v>28.674299999999999</v>
      </c>
      <c r="F1352" s="172">
        <v>40.778799999999997</v>
      </c>
      <c r="G1352" s="172">
        <v>2.1646000000000001</v>
      </c>
      <c r="H1352" s="172">
        <v>9.2905999999999995</v>
      </c>
      <c r="I1352" s="172">
        <v>6.8735999999999997</v>
      </c>
      <c r="J1352" s="172">
        <v>18.7591</v>
      </c>
      <c r="K1352" s="172">
        <v>20.3367</v>
      </c>
      <c r="L1352" s="172">
        <v>22.5441</v>
      </c>
      <c r="M1352" s="172">
        <v>17.649799999999999</v>
      </c>
      <c r="N1352" s="172">
        <v>14.829800000000001</v>
      </c>
      <c r="O1352" s="172">
        <v>10.525600000000001</v>
      </c>
      <c r="P1352" s="172">
        <v>11.062900000000001</v>
      </c>
      <c r="Q1352" s="172">
        <v>10.8451</v>
      </c>
      <c r="R1352" s="172">
        <v>16.276199999999999</v>
      </c>
    </row>
    <row r="1353" spans="1:18" x14ac:dyDescent="0.3">
      <c r="A1353" s="168" t="s">
        <v>1434</v>
      </c>
      <c r="B1353" s="168" t="s">
        <v>1456</v>
      </c>
      <c r="C1353" s="168">
        <v>111525</v>
      </c>
      <c r="D1353" s="171">
        <v>44041</v>
      </c>
      <c r="E1353" s="172">
        <v>27.351700000000001</v>
      </c>
      <c r="F1353" s="172">
        <v>40.211799999999997</v>
      </c>
      <c r="G1353" s="172">
        <v>1.5483</v>
      </c>
      <c r="H1353" s="172">
        <v>8.6693999999999996</v>
      </c>
      <c r="I1353" s="172">
        <v>6.2584</v>
      </c>
      <c r="J1353" s="172">
        <v>18.125699999999998</v>
      </c>
      <c r="K1353" s="172">
        <v>19.6937</v>
      </c>
      <c r="L1353" s="172">
        <v>21.8706</v>
      </c>
      <c r="M1353" s="172">
        <v>16.970300000000002</v>
      </c>
      <c r="N1353" s="172">
        <v>14.153600000000001</v>
      </c>
      <c r="O1353" s="172">
        <v>9.8751999999999995</v>
      </c>
      <c r="P1353" s="172">
        <v>10.400600000000001</v>
      </c>
      <c r="Q1353" s="172">
        <v>9.0206999999999997</v>
      </c>
      <c r="R1353" s="172">
        <v>15.6051</v>
      </c>
    </row>
    <row r="1354" spans="1:18" x14ac:dyDescent="0.3">
      <c r="A1354" s="168" t="s">
        <v>1434</v>
      </c>
      <c r="B1354" s="168" t="s">
        <v>1457</v>
      </c>
      <c r="C1354" s="168">
        <v>107477</v>
      </c>
      <c r="D1354" s="171">
        <v>44041</v>
      </c>
      <c r="E1354" s="172">
        <v>2245.0201999999999</v>
      </c>
      <c r="F1354" s="172">
        <v>22.316600000000001</v>
      </c>
      <c r="G1354" s="172">
        <v>-9.2866</v>
      </c>
      <c r="H1354" s="172">
        <v>-1.5976999999999999</v>
      </c>
      <c r="I1354" s="172">
        <v>-2.3098999999999998</v>
      </c>
      <c r="J1354" s="172">
        <v>12.8116</v>
      </c>
      <c r="K1354" s="172">
        <v>12.261799999999999</v>
      </c>
      <c r="L1354" s="172">
        <v>14.1122</v>
      </c>
      <c r="M1354" s="172">
        <v>10.489100000000001</v>
      </c>
      <c r="N1354" s="172">
        <v>7.4637000000000002</v>
      </c>
      <c r="O1354" s="172">
        <v>6.5026999999999999</v>
      </c>
      <c r="P1354" s="172">
        <v>8.4921000000000006</v>
      </c>
      <c r="Q1354" s="172">
        <v>6.6965000000000003</v>
      </c>
      <c r="R1354" s="172">
        <v>11.238200000000001</v>
      </c>
    </row>
    <row r="1355" spans="1:18" x14ac:dyDescent="0.3">
      <c r="A1355" s="168" t="s">
        <v>1434</v>
      </c>
      <c r="B1355" s="168" t="s">
        <v>1458</v>
      </c>
      <c r="C1355" s="168">
        <v>120520</v>
      </c>
      <c r="D1355" s="171">
        <v>44041</v>
      </c>
      <c r="E1355" s="172">
        <v>2391.2936</v>
      </c>
      <c r="F1355" s="172">
        <v>23.085699999999999</v>
      </c>
      <c r="G1355" s="172">
        <v>-8.5175999999999998</v>
      </c>
      <c r="H1355" s="172">
        <v>-0.82799999999999996</v>
      </c>
      <c r="I1355" s="172">
        <v>-1.5405</v>
      </c>
      <c r="J1355" s="172">
        <v>13.5839</v>
      </c>
      <c r="K1355" s="172">
        <v>13.1435</v>
      </c>
      <c r="L1355" s="172">
        <v>15.092000000000001</v>
      </c>
      <c r="M1355" s="172">
        <v>11.417999999999999</v>
      </c>
      <c r="N1355" s="172">
        <v>8.3602000000000007</v>
      </c>
      <c r="O1355" s="172">
        <v>7.3326000000000002</v>
      </c>
      <c r="P1355" s="172">
        <v>9.3290000000000006</v>
      </c>
      <c r="Q1355" s="172">
        <v>8.9936000000000007</v>
      </c>
      <c r="R1355" s="172">
        <v>12.1197</v>
      </c>
    </row>
    <row r="1356" spans="1:18" x14ac:dyDescent="0.3">
      <c r="A1356" s="168" t="s">
        <v>1434</v>
      </c>
      <c r="B1356" s="168" t="s">
        <v>1459</v>
      </c>
      <c r="C1356" s="168">
        <v>119757</v>
      </c>
      <c r="D1356" s="171">
        <v>44041</v>
      </c>
      <c r="E1356" s="172">
        <v>82.284999999999997</v>
      </c>
      <c r="F1356" s="172">
        <v>38.587899999999998</v>
      </c>
      <c r="G1356" s="172">
        <v>-0.95799999999999996</v>
      </c>
      <c r="H1356" s="172">
        <v>3.7667999999999999</v>
      </c>
      <c r="I1356" s="172">
        <v>3.9062000000000001</v>
      </c>
      <c r="J1356" s="172">
        <v>15.3302</v>
      </c>
      <c r="K1356" s="172">
        <v>13.268700000000001</v>
      </c>
      <c r="L1356" s="172">
        <v>20.366599999999998</v>
      </c>
      <c r="M1356" s="172">
        <v>15.656000000000001</v>
      </c>
      <c r="N1356" s="172">
        <v>11.5037</v>
      </c>
      <c r="O1356" s="172">
        <v>9.1232000000000006</v>
      </c>
      <c r="P1356" s="172">
        <v>10.494300000000001</v>
      </c>
      <c r="Q1356" s="172">
        <v>9.7161000000000008</v>
      </c>
      <c r="R1356" s="172">
        <v>13.989100000000001</v>
      </c>
    </row>
    <row r="1357" spans="1:18" x14ac:dyDescent="0.3">
      <c r="A1357" s="168" t="s">
        <v>1434</v>
      </c>
      <c r="B1357" s="168" t="s">
        <v>1460</v>
      </c>
      <c r="C1357" s="168">
        <v>100265</v>
      </c>
      <c r="D1357" s="171">
        <v>44041</v>
      </c>
      <c r="E1357" s="172">
        <v>74.503100000000003</v>
      </c>
      <c r="F1357" s="172">
        <v>37.565899999999999</v>
      </c>
      <c r="G1357" s="172">
        <v>-1.9786999999999999</v>
      </c>
      <c r="H1357" s="172">
        <v>2.7450000000000001</v>
      </c>
      <c r="I1357" s="172">
        <v>2.8832</v>
      </c>
      <c r="J1357" s="172">
        <v>14.3001</v>
      </c>
      <c r="K1357" s="172">
        <v>12.2279</v>
      </c>
      <c r="L1357" s="172">
        <v>19.2592</v>
      </c>
      <c r="M1357" s="172">
        <v>14.5349</v>
      </c>
      <c r="N1357" s="172">
        <v>10.3698</v>
      </c>
      <c r="O1357" s="172">
        <v>8.0155999999999992</v>
      </c>
      <c r="P1357" s="172">
        <v>9.2821999999999996</v>
      </c>
      <c r="Q1357" s="172">
        <v>9.7446999999999999</v>
      </c>
      <c r="R1357" s="172">
        <v>12.825200000000001</v>
      </c>
    </row>
    <row r="1358" spans="1:18" x14ac:dyDescent="0.3">
      <c r="A1358" s="168" t="s">
        <v>1434</v>
      </c>
      <c r="B1358" s="168" t="s">
        <v>1461</v>
      </c>
      <c r="C1358" s="168">
        <v>119425</v>
      </c>
      <c r="D1358" s="171">
        <v>44041</v>
      </c>
      <c r="E1358" s="172">
        <v>57.469900000000003</v>
      </c>
      <c r="F1358" s="172">
        <v>18.491199999999999</v>
      </c>
      <c r="G1358" s="172">
        <v>-9.6029999999999998</v>
      </c>
      <c r="H1358" s="172">
        <v>-2.4758</v>
      </c>
      <c r="I1358" s="172">
        <v>2.6065999999999998</v>
      </c>
      <c r="J1358" s="172">
        <v>16.794599999999999</v>
      </c>
      <c r="K1358" s="172">
        <v>16.888300000000001</v>
      </c>
      <c r="L1358" s="172">
        <v>17.899799999999999</v>
      </c>
      <c r="M1358" s="172">
        <v>14.2826</v>
      </c>
      <c r="N1358" s="172">
        <v>10.916700000000001</v>
      </c>
      <c r="O1358" s="172">
        <v>8.6631999999999998</v>
      </c>
      <c r="P1358" s="172">
        <v>10.1547</v>
      </c>
      <c r="Q1358" s="172">
        <v>10.692399999999999</v>
      </c>
      <c r="R1358" s="172">
        <v>12.549799999999999</v>
      </c>
    </row>
    <row r="1359" spans="1:18" x14ac:dyDescent="0.3">
      <c r="A1359" s="168" t="s">
        <v>1434</v>
      </c>
      <c r="B1359" s="168" t="s">
        <v>1462</v>
      </c>
      <c r="C1359" s="168">
        <v>112429</v>
      </c>
      <c r="D1359" s="171">
        <v>44041</v>
      </c>
      <c r="E1359" s="172">
        <v>53.1751</v>
      </c>
      <c r="F1359" s="172">
        <v>17.374500000000001</v>
      </c>
      <c r="G1359" s="172">
        <v>-10.7334</v>
      </c>
      <c r="H1359" s="172">
        <v>-3.6061000000000001</v>
      </c>
      <c r="I1359" s="172">
        <v>1.4520999999999999</v>
      </c>
      <c r="J1359" s="172">
        <v>15.6006</v>
      </c>
      <c r="K1359" s="172">
        <v>15.6462</v>
      </c>
      <c r="L1359" s="172">
        <v>16.5762</v>
      </c>
      <c r="M1359" s="172">
        <v>12.9285</v>
      </c>
      <c r="N1359" s="172">
        <v>9.5559999999999992</v>
      </c>
      <c r="O1359" s="172">
        <v>7.2455999999999996</v>
      </c>
      <c r="P1359" s="172">
        <v>8.6944999999999997</v>
      </c>
      <c r="Q1359" s="172">
        <v>8.5587999999999997</v>
      </c>
      <c r="R1359" s="172">
        <v>11.159700000000001</v>
      </c>
    </row>
    <row r="1360" spans="1:18" x14ac:dyDescent="0.3">
      <c r="A1360" s="168" t="s">
        <v>1434</v>
      </c>
      <c r="B1360" s="168" t="s">
        <v>1463</v>
      </c>
      <c r="C1360" s="168">
        <v>120282</v>
      </c>
      <c r="D1360" s="171">
        <v>44041</v>
      </c>
      <c r="E1360" s="172">
        <v>50.165799999999997</v>
      </c>
      <c r="F1360" s="172">
        <v>17.907399999999999</v>
      </c>
      <c r="G1360" s="172">
        <v>-10.7524</v>
      </c>
      <c r="H1360" s="172">
        <v>-4.6939000000000002</v>
      </c>
      <c r="I1360" s="172">
        <v>-4.5964999999999998</v>
      </c>
      <c r="J1360" s="172">
        <v>10.2402</v>
      </c>
      <c r="K1360" s="172">
        <v>12.955</v>
      </c>
      <c r="L1360" s="172">
        <v>17.039899999999999</v>
      </c>
      <c r="M1360" s="172">
        <v>13.1699</v>
      </c>
      <c r="N1360" s="172">
        <v>10.9132</v>
      </c>
      <c r="O1360" s="172">
        <v>9.2126000000000001</v>
      </c>
      <c r="P1360" s="172">
        <v>9.8254999999999999</v>
      </c>
      <c r="Q1360" s="172">
        <v>8.9779</v>
      </c>
      <c r="R1360" s="172">
        <v>13.6944</v>
      </c>
    </row>
    <row r="1361" spans="1:18" x14ac:dyDescent="0.3">
      <c r="A1361" s="168" t="s">
        <v>1434</v>
      </c>
      <c r="B1361" s="168" t="s">
        <v>1464</v>
      </c>
      <c r="C1361" s="168">
        <v>100317</v>
      </c>
      <c r="D1361" s="171">
        <v>44041</v>
      </c>
      <c r="E1361" s="172">
        <v>47.178600000000003</v>
      </c>
      <c r="F1361" s="172">
        <v>17.2607</v>
      </c>
      <c r="G1361" s="172">
        <v>-11.462999999999999</v>
      </c>
      <c r="H1361" s="172">
        <v>-5.41</v>
      </c>
      <c r="I1361" s="172">
        <v>-5.3163</v>
      </c>
      <c r="J1361" s="172">
        <v>9.5150000000000006</v>
      </c>
      <c r="K1361" s="172">
        <v>12.070499999999999</v>
      </c>
      <c r="L1361" s="172">
        <v>16.084599999999998</v>
      </c>
      <c r="M1361" s="172">
        <v>12.513299999999999</v>
      </c>
      <c r="N1361" s="172">
        <v>10.1654</v>
      </c>
      <c r="O1361" s="172">
        <v>8.2987000000000002</v>
      </c>
      <c r="P1361" s="172">
        <v>8.8109000000000002</v>
      </c>
      <c r="Q1361" s="172">
        <v>7.7904999999999998</v>
      </c>
      <c r="R1361" s="172">
        <v>12.7888</v>
      </c>
    </row>
    <row r="1362" spans="1:18" x14ac:dyDescent="0.3">
      <c r="A1362" s="168" t="s">
        <v>1434</v>
      </c>
      <c r="B1362" s="168" t="s">
        <v>1465</v>
      </c>
      <c r="C1362" s="168">
        <v>109720</v>
      </c>
      <c r="D1362" s="171">
        <v>44041</v>
      </c>
      <c r="E1362" s="172">
        <v>29.857800000000001</v>
      </c>
      <c r="F1362" s="172">
        <v>20.671299999999999</v>
      </c>
      <c r="G1362" s="172">
        <v>-9.3521000000000001</v>
      </c>
      <c r="H1362" s="172">
        <v>-3.0891999999999999</v>
      </c>
      <c r="I1362" s="172">
        <v>-1.7500000000000002E-2</v>
      </c>
      <c r="J1362" s="172">
        <v>12.685600000000001</v>
      </c>
      <c r="K1362" s="172">
        <v>14.2143</v>
      </c>
      <c r="L1362" s="172">
        <v>17.926400000000001</v>
      </c>
      <c r="M1362" s="172">
        <v>13.9673</v>
      </c>
      <c r="N1362" s="172">
        <v>11.562099999999999</v>
      </c>
      <c r="O1362" s="172">
        <v>9.2256999999999998</v>
      </c>
      <c r="P1362" s="172">
        <v>10.536899999999999</v>
      </c>
      <c r="Q1362" s="172">
        <v>9.5920000000000005</v>
      </c>
      <c r="R1362" s="172">
        <v>13.952</v>
      </c>
    </row>
    <row r="1363" spans="1:18" x14ac:dyDescent="0.3">
      <c r="A1363" s="168" t="s">
        <v>1434</v>
      </c>
      <c r="B1363" s="168" t="s">
        <v>1466</v>
      </c>
      <c r="C1363" s="168">
        <v>118673</v>
      </c>
      <c r="D1363" s="171">
        <v>44041</v>
      </c>
      <c r="E1363" s="172">
        <v>32.326700000000002</v>
      </c>
      <c r="F1363" s="172">
        <v>21.691600000000001</v>
      </c>
      <c r="G1363" s="172">
        <v>-8.3908000000000005</v>
      </c>
      <c r="H1363" s="172">
        <v>-2.1122000000000001</v>
      </c>
      <c r="I1363" s="172">
        <v>0.95199999999999996</v>
      </c>
      <c r="J1363" s="172">
        <v>13.670999999999999</v>
      </c>
      <c r="K1363" s="172">
        <v>15.2225</v>
      </c>
      <c r="L1363" s="172">
        <v>18.960699999999999</v>
      </c>
      <c r="M1363" s="172">
        <v>14.9986</v>
      </c>
      <c r="N1363" s="172">
        <v>12.595800000000001</v>
      </c>
      <c r="O1363" s="172">
        <v>10.288500000000001</v>
      </c>
      <c r="P1363" s="172">
        <v>11.8104</v>
      </c>
      <c r="Q1363" s="172">
        <v>11.731299999999999</v>
      </c>
      <c r="R1363" s="172">
        <v>14.9978</v>
      </c>
    </row>
    <row r="1364" spans="1:18" x14ac:dyDescent="0.3">
      <c r="A1364" s="168" t="s">
        <v>1434</v>
      </c>
      <c r="B1364" s="168" t="s">
        <v>1467</v>
      </c>
      <c r="C1364" s="168">
        <v>138470</v>
      </c>
      <c r="D1364" s="171">
        <v>44041</v>
      </c>
      <c r="E1364" s="172">
        <v>23.493099999999998</v>
      </c>
      <c r="F1364" s="172">
        <v>32.500100000000003</v>
      </c>
      <c r="G1364" s="172">
        <v>-3.9441000000000002</v>
      </c>
      <c r="H1364" s="172">
        <v>0.82130000000000003</v>
      </c>
      <c r="I1364" s="172">
        <v>-0.37730000000000002</v>
      </c>
      <c r="J1364" s="172">
        <v>11.8865</v>
      </c>
      <c r="K1364" s="172">
        <v>11.5054</v>
      </c>
      <c r="L1364" s="172">
        <v>13.831200000000001</v>
      </c>
      <c r="M1364" s="172">
        <v>11.154500000000001</v>
      </c>
      <c r="N1364" s="172">
        <v>8.5343999999999998</v>
      </c>
      <c r="O1364" s="172">
        <v>7.8022</v>
      </c>
      <c r="P1364" s="172">
        <v>8.6498000000000008</v>
      </c>
      <c r="Q1364" s="172">
        <v>7.5320999999999998</v>
      </c>
      <c r="R1364" s="172">
        <v>11.2188</v>
      </c>
    </row>
    <row r="1365" spans="1:18" x14ac:dyDescent="0.3">
      <c r="A1365" s="168" t="s">
        <v>1434</v>
      </c>
      <c r="B1365" s="168" t="s">
        <v>1468</v>
      </c>
      <c r="C1365" s="168">
        <v>138472</v>
      </c>
      <c r="D1365" s="171">
        <v>44041</v>
      </c>
      <c r="E1365" s="172">
        <v>24.121500000000001</v>
      </c>
      <c r="F1365" s="172">
        <v>33.774999999999999</v>
      </c>
      <c r="G1365" s="172">
        <v>-2.6017000000000001</v>
      </c>
      <c r="H1365" s="172">
        <v>2.1625999999999999</v>
      </c>
      <c r="I1365" s="172">
        <v>0.97309999999999997</v>
      </c>
      <c r="J1365" s="172">
        <v>13.205500000000001</v>
      </c>
      <c r="K1365" s="172">
        <v>12.1959</v>
      </c>
      <c r="L1365" s="172">
        <v>14.411799999999999</v>
      </c>
      <c r="M1365" s="172">
        <v>11.738899999999999</v>
      </c>
      <c r="N1365" s="172">
        <v>9.0870999999999995</v>
      </c>
      <c r="O1365" s="172">
        <v>8.3672000000000004</v>
      </c>
      <c r="P1365" s="172">
        <v>9.0899000000000001</v>
      </c>
      <c r="Q1365" s="172">
        <v>8.8551000000000002</v>
      </c>
      <c r="R1365" s="172">
        <v>11.8317</v>
      </c>
    </row>
    <row r="1366" spans="1:18" x14ac:dyDescent="0.3">
      <c r="A1366" s="168" t="s">
        <v>1434</v>
      </c>
      <c r="B1366" s="168" t="s">
        <v>1469</v>
      </c>
      <c r="C1366" s="168">
        <v>119707</v>
      </c>
      <c r="D1366" s="171">
        <v>44041</v>
      </c>
      <c r="E1366" s="172">
        <v>51.144199999999998</v>
      </c>
      <c r="F1366" s="172">
        <v>34.073799999999999</v>
      </c>
      <c r="G1366" s="172">
        <v>-5.2346000000000004</v>
      </c>
      <c r="H1366" s="172">
        <v>6.1199999999999997E-2</v>
      </c>
      <c r="I1366" s="172">
        <v>3.5988000000000002</v>
      </c>
      <c r="J1366" s="172">
        <v>15.359299999999999</v>
      </c>
      <c r="K1366" s="172">
        <v>15.4605</v>
      </c>
      <c r="L1366" s="172">
        <v>18.498899999999999</v>
      </c>
      <c r="M1366" s="172">
        <v>15.225300000000001</v>
      </c>
      <c r="N1366" s="172">
        <v>12.1983</v>
      </c>
      <c r="O1366" s="172">
        <v>9.2150999999999996</v>
      </c>
      <c r="P1366" s="172">
        <v>10.710800000000001</v>
      </c>
      <c r="Q1366" s="172">
        <v>11.0479</v>
      </c>
      <c r="R1366" s="172">
        <v>14.1153</v>
      </c>
    </row>
    <row r="1367" spans="1:18" x14ac:dyDescent="0.3">
      <c r="A1367" s="168" t="s">
        <v>1434</v>
      </c>
      <c r="B1367" s="168" t="s">
        <v>1470</v>
      </c>
      <c r="C1367" s="168">
        <v>101001</v>
      </c>
      <c r="D1367" s="171">
        <v>44041</v>
      </c>
      <c r="E1367" s="172">
        <v>49.445799999999998</v>
      </c>
      <c r="F1367" s="172">
        <v>33.618200000000002</v>
      </c>
      <c r="G1367" s="172">
        <v>-5.6795999999999998</v>
      </c>
      <c r="H1367" s="172">
        <v>-0.39019999999999999</v>
      </c>
      <c r="I1367" s="172">
        <v>3.1516000000000002</v>
      </c>
      <c r="J1367" s="172">
        <v>14.9046</v>
      </c>
      <c r="K1367" s="172">
        <v>14.9915</v>
      </c>
      <c r="L1367" s="172">
        <v>18.008099999999999</v>
      </c>
      <c r="M1367" s="172">
        <v>14.7256</v>
      </c>
      <c r="N1367" s="172">
        <v>11.6952</v>
      </c>
      <c r="O1367" s="172">
        <v>8.6464999999999996</v>
      </c>
      <c r="P1367" s="172">
        <v>10.1273</v>
      </c>
      <c r="Q1367" s="172">
        <v>8.4913000000000007</v>
      </c>
      <c r="R1367" s="172">
        <v>13.5702</v>
      </c>
    </row>
    <row r="1368" spans="1:18" x14ac:dyDescent="0.3">
      <c r="A1368" s="168" t="s">
        <v>1434</v>
      </c>
      <c r="B1368" s="168" t="s">
        <v>1471</v>
      </c>
      <c r="C1368" s="168">
        <v>119953</v>
      </c>
      <c r="D1368" s="171">
        <v>44041</v>
      </c>
      <c r="E1368" s="172">
        <v>65.866299999999995</v>
      </c>
      <c r="F1368" s="172">
        <v>39.831600000000002</v>
      </c>
      <c r="G1368" s="172">
        <v>2.2837999999999998</v>
      </c>
      <c r="H1368" s="172">
        <v>7.9047000000000001</v>
      </c>
      <c r="I1368" s="172">
        <v>7.4905999999999997</v>
      </c>
      <c r="J1368" s="172">
        <v>19.068999999999999</v>
      </c>
      <c r="K1368" s="172">
        <v>13.3256</v>
      </c>
      <c r="L1368" s="172">
        <v>16.670500000000001</v>
      </c>
      <c r="M1368" s="172">
        <v>12.4458</v>
      </c>
      <c r="N1368" s="172">
        <v>9.2786000000000008</v>
      </c>
      <c r="O1368" s="172">
        <v>7.6741999999999999</v>
      </c>
      <c r="P1368" s="172">
        <v>9.3062000000000005</v>
      </c>
      <c r="Q1368" s="172">
        <v>9.7603000000000009</v>
      </c>
      <c r="R1368" s="172">
        <v>13.1652</v>
      </c>
    </row>
    <row r="1369" spans="1:18" x14ac:dyDescent="0.3">
      <c r="A1369" s="168" t="s">
        <v>1434</v>
      </c>
      <c r="B1369" s="168" t="s">
        <v>1472</v>
      </c>
      <c r="C1369" s="168">
        <v>101042</v>
      </c>
      <c r="D1369" s="171">
        <v>44041</v>
      </c>
      <c r="E1369" s="172">
        <v>61.605800000000002</v>
      </c>
      <c r="F1369" s="172">
        <v>39.085999999999999</v>
      </c>
      <c r="G1369" s="172">
        <v>1.5526</v>
      </c>
      <c r="H1369" s="172">
        <v>7.1703999999999999</v>
      </c>
      <c r="I1369" s="172">
        <v>6.7590000000000003</v>
      </c>
      <c r="J1369" s="172">
        <v>18.3308</v>
      </c>
      <c r="K1369" s="172">
        <v>12.573499999999999</v>
      </c>
      <c r="L1369" s="172">
        <v>15.927899999999999</v>
      </c>
      <c r="M1369" s="172">
        <v>11.7049</v>
      </c>
      <c r="N1369" s="172">
        <v>8.5443999999999996</v>
      </c>
      <c r="O1369" s="172">
        <v>6.6680000000000001</v>
      </c>
      <c r="P1369" s="172">
        <v>8.3082999999999991</v>
      </c>
      <c r="Q1369" s="172">
        <v>9.0822000000000003</v>
      </c>
      <c r="R1369" s="172">
        <v>12.268800000000001</v>
      </c>
    </row>
    <row r="1370" spans="1:18" x14ac:dyDescent="0.3">
      <c r="A1370" s="168" t="s">
        <v>1434</v>
      </c>
      <c r="B1370" s="168" t="s">
        <v>1473</v>
      </c>
      <c r="C1370" s="168">
        <v>120792</v>
      </c>
      <c r="D1370" s="171">
        <v>44041</v>
      </c>
      <c r="E1370" s="172">
        <v>49.906199999999998</v>
      </c>
      <c r="F1370" s="172">
        <v>29.8644</v>
      </c>
      <c r="G1370" s="172">
        <v>-3.2458</v>
      </c>
      <c r="H1370" s="172">
        <v>2.8538999999999999</v>
      </c>
      <c r="I1370" s="172">
        <v>3.1120000000000001</v>
      </c>
      <c r="J1370" s="172">
        <v>13.236499999999999</v>
      </c>
      <c r="K1370" s="172">
        <v>13.9064</v>
      </c>
      <c r="L1370" s="172">
        <v>17.973600000000001</v>
      </c>
      <c r="M1370" s="172">
        <v>13.4054</v>
      </c>
      <c r="N1370" s="172">
        <v>10.620799999999999</v>
      </c>
      <c r="O1370" s="172">
        <v>8.6072000000000006</v>
      </c>
      <c r="P1370" s="172">
        <v>10.212300000000001</v>
      </c>
      <c r="Q1370" s="172">
        <v>10.242900000000001</v>
      </c>
      <c r="R1370" s="172">
        <v>12.974399999999999</v>
      </c>
    </row>
    <row r="1371" spans="1:18" x14ac:dyDescent="0.3">
      <c r="A1371" s="168" t="s">
        <v>1434</v>
      </c>
      <c r="B1371" s="168" t="s">
        <v>1474</v>
      </c>
      <c r="C1371" s="168">
        <v>102510</v>
      </c>
      <c r="D1371" s="171">
        <v>44041</v>
      </c>
      <c r="E1371" s="172">
        <v>48.856999999999999</v>
      </c>
      <c r="F1371" s="172">
        <v>29.6083</v>
      </c>
      <c r="G1371" s="172">
        <v>-3.5245000000000002</v>
      </c>
      <c r="H1371" s="172">
        <v>2.5733999999999999</v>
      </c>
      <c r="I1371" s="172">
        <v>2.8313000000000001</v>
      </c>
      <c r="J1371" s="172">
        <v>12.953799999999999</v>
      </c>
      <c r="K1371" s="172">
        <v>13.617000000000001</v>
      </c>
      <c r="L1371" s="172">
        <v>17.668399999999998</v>
      </c>
      <c r="M1371" s="172">
        <v>13.0977</v>
      </c>
      <c r="N1371" s="172">
        <v>10.2812</v>
      </c>
      <c r="O1371" s="172">
        <v>8.3093000000000004</v>
      </c>
      <c r="P1371" s="172">
        <v>9.8988999999999994</v>
      </c>
      <c r="Q1371" s="172">
        <v>8.9370999999999992</v>
      </c>
      <c r="R1371" s="172">
        <v>12.661</v>
      </c>
    </row>
    <row r="1372" spans="1:18" x14ac:dyDescent="0.3">
      <c r="A1372" s="173" t="s">
        <v>27</v>
      </c>
      <c r="B1372" s="168"/>
      <c r="C1372" s="168"/>
      <c r="D1372" s="168"/>
      <c r="E1372" s="168"/>
      <c r="F1372" s="174">
        <v>28.461900000000004</v>
      </c>
      <c r="G1372" s="174">
        <v>-5.0509924999999978</v>
      </c>
      <c r="H1372" s="174">
        <v>0.51108500000000001</v>
      </c>
      <c r="I1372" s="174">
        <v>1.9232299999999998</v>
      </c>
      <c r="J1372" s="174">
        <v>13.8082525</v>
      </c>
      <c r="K1372" s="174">
        <v>13.845507499999997</v>
      </c>
      <c r="L1372" s="174">
        <v>17.295819999999999</v>
      </c>
      <c r="M1372" s="174">
        <v>13.361727500000004</v>
      </c>
      <c r="N1372" s="174">
        <v>10.572464999999998</v>
      </c>
      <c r="O1372" s="174">
        <v>8.180787500000001</v>
      </c>
      <c r="P1372" s="174">
        <v>9.4715300000000013</v>
      </c>
      <c r="Q1372" s="174">
        <v>9.1690249999999995</v>
      </c>
      <c r="R1372" s="174">
        <v>12.746410000000001</v>
      </c>
    </row>
    <row r="1373" spans="1:18" x14ac:dyDescent="0.3">
      <c r="A1373" s="173" t="s">
        <v>409</v>
      </c>
      <c r="B1373" s="168"/>
      <c r="C1373" s="168"/>
      <c r="D1373" s="168"/>
      <c r="E1373" s="168"/>
      <c r="F1373" s="174">
        <v>29.993299999999998</v>
      </c>
      <c r="G1373" s="174">
        <v>-5.2154500000000006</v>
      </c>
      <c r="H1373" s="174">
        <v>0.44124999999999998</v>
      </c>
      <c r="I1373" s="174">
        <v>1.83325</v>
      </c>
      <c r="J1373" s="174">
        <v>13.46645</v>
      </c>
      <c r="K1373" s="174">
        <v>13.896699999999999</v>
      </c>
      <c r="L1373" s="174">
        <v>17.784099999999999</v>
      </c>
      <c r="M1373" s="174">
        <v>13.133800000000001</v>
      </c>
      <c r="N1373" s="174">
        <v>10.339749999999999</v>
      </c>
      <c r="O1373" s="174">
        <v>8.3308</v>
      </c>
      <c r="P1373" s="174">
        <v>9.4528500000000015</v>
      </c>
      <c r="Q1373" s="174">
        <v>9.0863000000000014</v>
      </c>
      <c r="R1373" s="174">
        <v>12.7562</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44041</v>
      </c>
      <c r="E1376" s="172">
        <v>35.085099999999997</v>
      </c>
      <c r="F1376" s="172">
        <v>16.132200000000001</v>
      </c>
      <c r="G1376" s="172">
        <v>-7.1089000000000002</v>
      </c>
      <c r="H1376" s="172">
        <v>-2.1244000000000001</v>
      </c>
      <c r="I1376" s="172">
        <v>6.6005000000000003</v>
      </c>
      <c r="J1376" s="172">
        <v>21.7072</v>
      </c>
      <c r="K1376" s="172">
        <v>23.912500000000001</v>
      </c>
      <c r="L1376" s="172">
        <v>13.0322</v>
      </c>
      <c r="M1376" s="172">
        <v>9.8506</v>
      </c>
      <c r="N1376" s="172">
        <v>9.7977000000000007</v>
      </c>
      <c r="O1376" s="172">
        <v>7.8068999999999997</v>
      </c>
      <c r="P1376" s="172">
        <v>8.4184000000000001</v>
      </c>
      <c r="Q1376" s="172">
        <v>7.5542999999999996</v>
      </c>
      <c r="R1376" s="172">
        <v>9.6274999999999995</v>
      </c>
    </row>
    <row r="1377" spans="1:18" x14ac:dyDescent="0.3">
      <c r="A1377" s="168" t="s">
        <v>1476</v>
      </c>
      <c r="B1377" s="168" t="s">
        <v>1478</v>
      </c>
      <c r="C1377" s="168">
        <v>119498</v>
      </c>
      <c r="D1377" s="171">
        <v>44041</v>
      </c>
      <c r="E1377" s="172">
        <v>36.725000000000001</v>
      </c>
      <c r="F1377" s="172">
        <v>16.804200000000002</v>
      </c>
      <c r="G1377" s="172">
        <v>-6.3948999999999998</v>
      </c>
      <c r="H1377" s="172">
        <v>-1.4194</v>
      </c>
      <c r="I1377" s="172">
        <v>7.3041</v>
      </c>
      <c r="J1377" s="172">
        <v>22.42</v>
      </c>
      <c r="K1377" s="172">
        <v>24.651199999999999</v>
      </c>
      <c r="L1377" s="172">
        <v>13.763299999999999</v>
      </c>
      <c r="M1377" s="172">
        <v>10.5983</v>
      </c>
      <c r="N1377" s="172">
        <v>10.5672</v>
      </c>
      <c r="O1377" s="172">
        <v>8.5277999999999992</v>
      </c>
      <c r="P1377" s="172">
        <v>9.1417000000000002</v>
      </c>
      <c r="Q1377" s="172">
        <v>9.7035</v>
      </c>
      <c r="R1377" s="172">
        <v>10.388299999999999</v>
      </c>
    </row>
    <row r="1378" spans="1:18" x14ac:dyDescent="0.3">
      <c r="A1378" s="168" t="s">
        <v>1476</v>
      </c>
      <c r="B1378" s="168" t="s">
        <v>1479</v>
      </c>
      <c r="C1378" s="168">
        <v>120510</v>
      </c>
      <c r="D1378" s="171">
        <v>44041</v>
      </c>
      <c r="E1378" s="172">
        <v>24.555299999999999</v>
      </c>
      <c r="F1378" s="172">
        <v>11.003</v>
      </c>
      <c r="G1378" s="172">
        <v>-6.2674000000000003</v>
      </c>
      <c r="H1378" s="172">
        <v>-1.7195</v>
      </c>
      <c r="I1378" s="172">
        <v>1.7423999999999999</v>
      </c>
      <c r="J1378" s="172">
        <v>13.1722</v>
      </c>
      <c r="K1378" s="172">
        <v>19.0793</v>
      </c>
      <c r="L1378" s="172">
        <v>13.619199999999999</v>
      </c>
      <c r="M1378" s="172">
        <v>12.0206</v>
      </c>
      <c r="N1378" s="172">
        <v>11.8073</v>
      </c>
      <c r="O1378" s="172">
        <v>9.0409000000000006</v>
      </c>
      <c r="P1378" s="172">
        <v>9.1958000000000002</v>
      </c>
      <c r="Q1378" s="172">
        <v>9.2916000000000007</v>
      </c>
      <c r="R1378" s="172">
        <v>10.9003</v>
      </c>
    </row>
    <row r="1379" spans="1:18" x14ac:dyDescent="0.3">
      <c r="A1379" s="168" t="s">
        <v>1476</v>
      </c>
      <c r="B1379" s="168" t="s">
        <v>1480</v>
      </c>
      <c r="C1379" s="168">
        <v>112354</v>
      </c>
      <c r="D1379" s="171">
        <v>44041</v>
      </c>
      <c r="E1379" s="172">
        <v>23.205100000000002</v>
      </c>
      <c r="F1379" s="172">
        <v>10.3843</v>
      </c>
      <c r="G1379" s="172">
        <v>-6.9457000000000004</v>
      </c>
      <c r="H1379" s="172">
        <v>-2.4032</v>
      </c>
      <c r="I1379" s="172">
        <v>1.0565</v>
      </c>
      <c r="J1379" s="172">
        <v>12.4794</v>
      </c>
      <c r="K1379" s="172">
        <v>18.369399999999999</v>
      </c>
      <c r="L1379" s="172">
        <v>12.9008</v>
      </c>
      <c r="M1379" s="172">
        <v>11.293900000000001</v>
      </c>
      <c r="N1379" s="172">
        <v>11.076499999999999</v>
      </c>
      <c r="O1379" s="172">
        <v>8.3187999999999995</v>
      </c>
      <c r="P1379" s="172">
        <v>8.4365000000000006</v>
      </c>
      <c r="Q1379" s="172">
        <v>8.3278999999999996</v>
      </c>
      <c r="R1379" s="172">
        <v>10.1876</v>
      </c>
    </row>
    <row r="1380" spans="1:18" x14ac:dyDescent="0.3">
      <c r="A1380" s="168" t="s">
        <v>1476</v>
      </c>
      <c r="B1380" s="168" t="s">
        <v>1481</v>
      </c>
      <c r="C1380" s="168">
        <v>113036</v>
      </c>
      <c r="D1380" s="171">
        <v>44041</v>
      </c>
      <c r="E1380" s="172">
        <v>22.1952</v>
      </c>
      <c r="F1380" s="172">
        <v>11.844200000000001</v>
      </c>
      <c r="G1380" s="172">
        <v>6.0896999999999997</v>
      </c>
      <c r="H1380" s="172">
        <v>4.4203999999999999</v>
      </c>
      <c r="I1380" s="172">
        <v>2.8927999999999998</v>
      </c>
      <c r="J1380" s="172">
        <v>12.174799999999999</v>
      </c>
      <c r="K1380" s="172">
        <v>14.801399999999999</v>
      </c>
      <c r="L1380" s="172">
        <v>8.4876000000000005</v>
      </c>
      <c r="M1380" s="172">
        <v>8.2769999999999992</v>
      </c>
      <c r="N1380" s="172">
        <v>8.3289000000000009</v>
      </c>
      <c r="O1380" s="172">
        <v>7.7935999999999996</v>
      </c>
      <c r="P1380" s="172">
        <v>8.2713999999999999</v>
      </c>
      <c r="Q1380" s="172">
        <v>8.2242999999999995</v>
      </c>
      <c r="R1380" s="172">
        <v>8.5965000000000007</v>
      </c>
    </row>
    <row r="1381" spans="1:18" x14ac:dyDescent="0.3">
      <c r="A1381" s="168" t="s">
        <v>1476</v>
      </c>
      <c r="B1381" s="168" t="s">
        <v>1482</v>
      </c>
      <c r="C1381" s="168">
        <v>119400</v>
      </c>
      <c r="D1381" s="171">
        <v>44041</v>
      </c>
      <c r="E1381" s="172">
        <v>23.282</v>
      </c>
      <c r="F1381" s="172">
        <v>12.3893</v>
      </c>
      <c r="G1381" s="172">
        <v>6.7789000000000001</v>
      </c>
      <c r="H1381" s="172">
        <v>5.1337999999999999</v>
      </c>
      <c r="I1381" s="172">
        <v>3.6219999999999999</v>
      </c>
      <c r="J1381" s="172">
        <v>12.907299999999999</v>
      </c>
      <c r="K1381" s="172">
        <v>15.544</v>
      </c>
      <c r="L1381" s="172">
        <v>9.2264999999999997</v>
      </c>
      <c r="M1381" s="172">
        <v>9.0200999999999993</v>
      </c>
      <c r="N1381" s="172">
        <v>9.0809999999999995</v>
      </c>
      <c r="O1381" s="172">
        <v>8.5344999999999995</v>
      </c>
      <c r="P1381" s="172">
        <v>9.0336999999999996</v>
      </c>
      <c r="Q1381" s="172">
        <v>9.1539999999999999</v>
      </c>
      <c r="R1381" s="172">
        <v>9.3306000000000004</v>
      </c>
    </row>
    <row r="1382" spans="1:18" x14ac:dyDescent="0.3">
      <c r="A1382" s="168" t="s">
        <v>1476</v>
      </c>
      <c r="B1382" s="168" t="s">
        <v>1483</v>
      </c>
      <c r="C1382" s="168">
        <v>117953</v>
      </c>
      <c r="D1382" s="171">
        <v>44041</v>
      </c>
      <c r="E1382" s="172">
        <v>23.770499999999998</v>
      </c>
      <c r="F1382" s="172">
        <v>32.1205</v>
      </c>
      <c r="G1382" s="172">
        <v>-3.7446999999999999</v>
      </c>
      <c r="H1382" s="172">
        <v>-1.3596999999999999</v>
      </c>
      <c r="I1382" s="172">
        <v>-1.3045</v>
      </c>
      <c r="J1382" s="172">
        <v>12.7752</v>
      </c>
      <c r="K1382" s="172">
        <v>18.239100000000001</v>
      </c>
      <c r="L1382" s="172">
        <v>12.026300000000001</v>
      </c>
      <c r="M1382" s="172">
        <v>11.0471</v>
      </c>
      <c r="N1382" s="172">
        <v>10.9496</v>
      </c>
      <c r="O1382" s="172">
        <v>7.4070999999999998</v>
      </c>
      <c r="P1382" s="172">
        <v>7.7986000000000004</v>
      </c>
      <c r="Q1382" s="172">
        <v>5.6021000000000001</v>
      </c>
      <c r="R1382" s="172">
        <v>8.5780999999999992</v>
      </c>
    </row>
    <row r="1383" spans="1:18" x14ac:dyDescent="0.3">
      <c r="A1383" s="168" t="s">
        <v>1476</v>
      </c>
      <c r="B1383" s="168" t="s">
        <v>1484</v>
      </c>
      <c r="C1383" s="168">
        <v>120131</v>
      </c>
      <c r="D1383" s="171">
        <v>44041</v>
      </c>
      <c r="E1383" s="172">
        <v>24.886700000000001</v>
      </c>
      <c r="F1383" s="172">
        <v>32.8825</v>
      </c>
      <c r="G1383" s="172">
        <v>-3.1373000000000002</v>
      </c>
      <c r="H1383" s="172">
        <v>-0.75419999999999998</v>
      </c>
      <c r="I1383" s="172">
        <v>-0.70169999999999999</v>
      </c>
      <c r="J1383" s="172">
        <v>13.3896</v>
      </c>
      <c r="K1383" s="172">
        <v>18.876899999999999</v>
      </c>
      <c r="L1383" s="172">
        <v>12.7919</v>
      </c>
      <c r="M1383" s="172">
        <v>11.871700000000001</v>
      </c>
      <c r="N1383" s="172">
        <v>11.819000000000001</v>
      </c>
      <c r="O1383" s="172">
        <v>8.2088999999999999</v>
      </c>
      <c r="P1383" s="172">
        <v>8.4966000000000008</v>
      </c>
      <c r="Q1383" s="172">
        <v>8.7849000000000004</v>
      </c>
      <c r="R1383" s="172">
        <v>9.4869000000000003</v>
      </c>
    </row>
    <row r="1384" spans="1:18" x14ac:dyDescent="0.3">
      <c r="A1384" s="168" t="s">
        <v>1476</v>
      </c>
      <c r="B1384" s="168" t="s">
        <v>1485</v>
      </c>
      <c r="C1384" s="168">
        <v>119382</v>
      </c>
      <c r="D1384" s="171">
        <v>44041</v>
      </c>
      <c r="E1384" s="172">
        <v>17.688199999999998</v>
      </c>
      <c r="F1384" s="172">
        <v>1.6509</v>
      </c>
      <c r="G1384" s="172">
        <v>-4.2484000000000002</v>
      </c>
      <c r="H1384" s="172">
        <v>-1.7092000000000001</v>
      </c>
      <c r="I1384" s="172">
        <v>0.60450000000000004</v>
      </c>
      <c r="J1384" s="172">
        <v>8.7289999999999992</v>
      </c>
      <c r="K1384" s="172">
        <v>12.379899999999999</v>
      </c>
      <c r="L1384" s="172">
        <v>-6.9153000000000002</v>
      </c>
      <c r="M1384" s="172">
        <v>-1.6981999999999999</v>
      </c>
      <c r="N1384" s="172">
        <v>-7.8228</v>
      </c>
      <c r="O1384" s="172">
        <v>-2.6861000000000002</v>
      </c>
      <c r="P1384" s="172">
        <v>2.2862</v>
      </c>
      <c r="Q1384" s="172">
        <v>4.6447000000000003</v>
      </c>
      <c r="R1384" s="172">
        <v>-6.5414000000000003</v>
      </c>
    </row>
    <row r="1385" spans="1:18" x14ac:dyDescent="0.3">
      <c r="A1385" s="168" t="s">
        <v>1476</v>
      </c>
      <c r="B1385" s="168" t="s">
        <v>1486</v>
      </c>
      <c r="C1385" s="168">
        <v>111585</v>
      </c>
      <c r="D1385" s="171">
        <v>44041</v>
      </c>
      <c r="E1385" s="172">
        <v>16.6416</v>
      </c>
      <c r="F1385" s="172">
        <v>1.0967</v>
      </c>
      <c r="G1385" s="172">
        <v>-4.8220999999999998</v>
      </c>
      <c r="H1385" s="172">
        <v>-2.2549999999999999</v>
      </c>
      <c r="I1385" s="172">
        <v>4.7E-2</v>
      </c>
      <c r="J1385" s="172">
        <v>8.1697000000000006</v>
      </c>
      <c r="K1385" s="172">
        <v>11.813000000000001</v>
      </c>
      <c r="L1385" s="172">
        <v>-7.4672999999999998</v>
      </c>
      <c r="M1385" s="172">
        <v>-2.2530000000000001</v>
      </c>
      <c r="N1385" s="172">
        <v>-8.3363999999999994</v>
      </c>
      <c r="O1385" s="172">
        <v>-3.2690000000000001</v>
      </c>
      <c r="P1385" s="172">
        <v>1.5376000000000001</v>
      </c>
      <c r="Q1385" s="172">
        <v>4.4809000000000001</v>
      </c>
      <c r="R1385" s="172">
        <v>-7.0541999999999998</v>
      </c>
    </row>
    <row r="1386" spans="1:18" x14ac:dyDescent="0.3">
      <c r="A1386" s="168" t="s">
        <v>1476</v>
      </c>
      <c r="B1386" s="168" t="s">
        <v>1487</v>
      </c>
      <c r="C1386" s="168">
        <v>118320</v>
      </c>
      <c r="D1386" s="171">
        <v>44041</v>
      </c>
      <c r="E1386" s="172">
        <v>20.9405</v>
      </c>
      <c r="F1386" s="172">
        <v>6.9734999999999996</v>
      </c>
      <c r="G1386" s="172">
        <v>-9.1220999999999997</v>
      </c>
      <c r="H1386" s="172">
        <v>-4.8758999999999997</v>
      </c>
      <c r="I1386" s="172">
        <v>-1.6797</v>
      </c>
      <c r="J1386" s="172">
        <v>11.767799999999999</v>
      </c>
      <c r="K1386" s="172">
        <v>17.622299999999999</v>
      </c>
      <c r="L1386" s="172">
        <v>12.3939</v>
      </c>
      <c r="M1386" s="172">
        <v>10.7598</v>
      </c>
      <c r="N1386" s="172">
        <v>10.4834</v>
      </c>
      <c r="O1386" s="172">
        <v>8.1719000000000008</v>
      </c>
      <c r="P1386" s="172">
        <v>8.6926000000000005</v>
      </c>
      <c r="Q1386" s="172">
        <v>8.2401</v>
      </c>
      <c r="R1386" s="172">
        <v>9.7911000000000001</v>
      </c>
    </row>
    <row r="1387" spans="1:18" x14ac:dyDescent="0.3">
      <c r="A1387" s="168" t="s">
        <v>1476</v>
      </c>
      <c r="B1387" s="168" t="s">
        <v>1488</v>
      </c>
      <c r="C1387" s="168">
        <v>115077</v>
      </c>
      <c r="D1387" s="171">
        <v>44041</v>
      </c>
      <c r="E1387" s="172">
        <v>19.779199999999999</v>
      </c>
      <c r="F1387" s="172">
        <v>6.2752999999999997</v>
      </c>
      <c r="G1387" s="172">
        <v>-9.8041999999999998</v>
      </c>
      <c r="H1387" s="172">
        <v>-5.5301999999999998</v>
      </c>
      <c r="I1387" s="172">
        <v>-2.3441999999999998</v>
      </c>
      <c r="J1387" s="172">
        <v>11.1113</v>
      </c>
      <c r="K1387" s="172">
        <v>16.939900000000002</v>
      </c>
      <c r="L1387" s="172">
        <v>11.7317</v>
      </c>
      <c r="M1387" s="172">
        <v>10.057499999999999</v>
      </c>
      <c r="N1387" s="172">
        <v>9.7352000000000007</v>
      </c>
      <c r="O1387" s="172">
        <v>7.4025999999999996</v>
      </c>
      <c r="P1387" s="172">
        <v>7.9168000000000003</v>
      </c>
      <c r="Q1387" s="172">
        <v>7.6363000000000003</v>
      </c>
      <c r="R1387" s="172">
        <v>9.0200999999999993</v>
      </c>
    </row>
    <row r="1388" spans="1:18" x14ac:dyDescent="0.3">
      <c r="A1388" s="168" t="s">
        <v>1476</v>
      </c>
      <c r="B1388" s="168" t="s">
        <v>1489</v>
      </c>
      <c r="C1388" s="168">
        <v>119226</v>
      </c>
      <c r="D1388" s="171">
        <v>44041</v>
      </c>
      <c r="E1388" s="172">
        <v>37.696100000000001</v>
      </c>
      <c r="F1388" s="172">
        <v>9.4915000000000003</v>
      </c>
      <c r="G1388" s="172">
        <v>-4.7607999999999997</v>
      </c>
      <c r="H1388" s="172">
        <v>-0.31809999999999999</v>
      </c>
      <c r="I1388" s="172">
        <v>0.87170000000000003</v>
      </c>
      <c r="J1388" s="172">
        <v>10.3346</v>
      </c>
      <c r="K1388" s="172">
        <v>16.938400000000001</v>
      </c>
      <c r="L1388" s="172">
        <v>12.450200000000001</v>
      </c>
      <c r="M1388" s="172">
        <v>10.975</v>
      </c>
      <c r="N1388" s="172">
        <v>11.153600000000001</v>
      </c>
      <c r="O1388" s="172">
        <v>8.4057999999999993</v>
      </c>
      <c r="P1388" s="172">
        <v>8.7395999999999994</v>
      </c>
      <c r="Q1388" s="172">
        <v>9.0404</v>
      </c>
      <c r="R1388" s="172">
        <v>10.3934</v>
      </c>
    </row>
    <row r="1389" spans="1:18" x14ac:dyDescent="0.3">
      <c r="A1389" s="168" t="s">
        <v>1476</v>
      </c>
      <c r="B1389" s="168" t="s">
        <v>1490</v>
      </c>
      <c r="C1389" s="168">
        <v>101304</v>
      </c>
      <c r="D1389" s="171">
        <v>44041</v>
      </c>
      <c r="E1389" s="172">
        <v>35.768700000000003</v>
      </c>
      <c r="F1389" s="172">
        <v>8.8800000000000008</v>
      </c>
      <c r="G1389" s="172">
        <v>-5.3840000000000003</v>
      </c>
      <c r="H1389" s="172">
        <v>-0.94740000000000002</v>
      </c>
      <c r="I1389" s="172">
        <v>0.24060000000000001</v>
      </c>
      <c r="J1389" s="172">
        <v>9.6995000000000005</v>
      </c>
      <c r="K1389" s="172">
        <v>16.282800000000002</v>
      </c>
      <c r="L1389" s="172">
        <v>11.7967</v>
      </c>
      <c r="M1389" s="172">
        <v>10.265599999999999</v>
      </c>
      <c r="N1389" s="172">
        <v>10.4031</v>
      </c>
      <c r="O1389" s="172">
        <v>7.6219000000000001</v>
      </c>
      <c r="P1389" s="172">
        <v>7.9058999999999999</v>
      </c>
      <c r="Q1389" s="172">
        <v>7.3802000000000003</v>
      </c>
      <c r="R1389" s="172">
        <v>9.6056000000000008</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v>44029</v>
      </c>
      <c r="E1392" s="172">
        <v>36.867100000000001</v>
      </c>
      <c r="F1392" s="172">
        <v>0</v>
      </c>
      <c r="G1392" s="172">
        <v>0</v>
      </c>
      <c r="H1392" s="172">
        <v>0</v>
      </c>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44041</v>
      </c>
      <c r="E1397" s="172">
        <v>3784.9837349397599</v>
      </c>
      <c r="F1397" s="172">
        <v>19.675899999999999</v>
      </c>
      <c r="G1397" s="172">
        <v>7.6532</v>
      </c>
      <c r="H1397" s="172">
        <v>10.652699999999999</v>
      </c>
      <c r="I1397" s="172">
        <v>-12.3081</v>
      </c>
      <c r="J1397" s="172">
        <v>-9.7591999999999999</v>
      </c>
      <c r="K1397" s="172">
        <v>8.2243999999999993</v>
      </c>
      <c r="L1397" s="172">
        <v>-8.2476000000000003</v>
      </c>
      <c r="M1397" s="172">
        <v>-10.0703</v>
      </c>
      <c r="N1397" s="172">
        <v>-7.0228999999999999</v>
      </c>
      <c r="O1397" s="172">
        <v>2.4327999999999999</v>
      </c>
      <c r="P1397" s="172">
        <v>4.9907000000000004</v>
      </c>
      <c r="Q1397" s="172">
        <v>7.4583000000000004</v>
      </c>
      <c r="R1397" s="172">
        <v>0.46329999999999999</v>
      </c>
    </row>
    <row r="1398" spans="1:18" x14ac:dyDescent="0.3">
      <c r="A1398" s="168" t="s">
        <v>1476</v>
      </c>
      <c r="B1398" s="168" t="s">
        <v>1499</v>
      </c>
      <c r="C1398" s="168">
        <v>118565</v>
      </c>
      <c r="D1398" s="171">
        <v>44041</v>
      </c>
      <c r="E1398" s="172">
        <v>3996.7568999999999</v>
      </c>
      <c r="F1398" s="172">
        <v>20.425999999999998</v>
      </c>
      <c r="G1398" s="172">
        <v>8.4039999999999999</v>
      </c>
      <c r="H1398" s="172">
        <v>11.404299999999999</v>
      </c>
      <c r="I1398" s="172">
        <v>-11.5616</v>
      </c>
      <c r="J1398" s="172">
        <v>-9.0150000000000006</v>
      </c>
      <c r="K1398" s="172">
        <v>8.9903999999999993</v>
      </c>
      <c r="L1398" s="172">
        <v>-7.5495000000000001</v>
      </c>
      <c r="M1398" s="172">
        <v>-9.3942999999999994</v>
      </c>
      <c r="N1398" s="172">
        <v>-6.3334000000000001</v>
      </c>
      <c r="O1398" s="172">
        <v>3.1983000000000001</v>
      </c>
      <c r="P1398" s="172">
        <v>5.7698999999999998</v>
      </c>
      <c r="Q1398" s="172">
        <v>7.5420999999999996</v>
      </c>
      <c r="R1398" s="172">
        <v>1.2266999999999999</v>
      </c>
    </row>
    <row r="1399" spans="1:18" x14ac:dyDescent="0.3">
      <c r="A1399" s="168" t="s">
        <v>1476</v>
      </c>
      <c r="B1399" s="168" t="s">
        <v>1500</v>
      </c>
      <c r="C1399" s="168">
        <v>113047</v>
      </c>
      <c r="D1399" s="171">
        <v>44041</v>
      </c>
      <c r="E1399" s="172">
        <v>23.773700000000002</v>
      </c>
      <c r="F1399" s="172">
        <v>18.125699999999998</v>
      </c>
      <c r="G1399" s="172">
        <v>-7.7911000000000001</v>
      </c>
      <c r="H1399" s="172">
        <v>-3.0688</v>
      </c>
      <c r="I1399" s="172">
        <v>-1.6657999999999999</v>
      </c>
      <c r="J1399" s="172">
        <v>16.857800000000001</v>
      </c>
      <c r="K1399" s="172">
        <v>20.983699999999999</v>
      </c>
      <c r="L1399" s="172">
        <v>13.372299999999999</v>
      </c>
      <c r="M1399" s="172">
        <v>11.9274</v>
      </c>
      <c r="N1399" s="172">
        <v>11.6745</v>
      </c>
      <c r="O1399" s="172">
        <v>8.7622999999999998</v>
      </c>
      <c r="P1399" s="172">
        <v>8.6928999999999998</v>
      </c>
      <c r="Q1399" s="172">
        <v>8.9512999999999998</v>
      </c>
      <c r="R1399" s="172">
        <v>10.3924</v>
      </c>
    </row>
    <row r="1400" spans="1:18" x14ac:dyDescent="0.3">
      <c r="A1400" s="168" t="s">
        <v>1476</v>
      </c>
      <c r="B1400" s="168" t="s">
        <v>1501</v>
      </c>
      <c r="C1400" s="168">
        <v>119016</v>
      </c>
      <c r="D1400" s="171">
        <v>44041</v>
      </c>
      <c r="E1400" s="172">
        <v>24.058199999999999</v>
      </c>
      <c r="F1400" s="172">
        <v>18.670500000000001</v>
      </c>
      <c r="G1400" s="172">
        <v>-7.2447999999999997</v>
      </c>
      <c r="H1400" s="172">
        <v>-2.5346000000000002</v>
      </c>
      <c r="I1400" s="172">
        <v>-1.1374</v>
      </c>
      <c r="J1400" s="172">
        <v>17.3889</v>
      </c>
      <c r="K1400" s="172">
        <v>21.328399999999998</v>
      </c>
      <c r="L1400" s="172">
        <v>13.653600000000001</v>
      </c>
      <c r="M1400" s="172">
        <v>12.186999999999999</v>
      </c>
      <c r="N1400" s="172">
        <v>11.915900000000001</v>
      </c>
      <c r="O1400" s="172">
        <v>8.9494000000000007</v>
      </c>
      <c r="P1400" s="172">
        <v>8.8760999999999992</v>
      </c>
      <c r="Q1400" s="172">
        <v>9.0846</v>
      </c>
      <c r="R1400" s="172">
        <v>10.5946</v>
      </c>
    </row>
    <row r="1401" spans="1:18" x14ac:dyDescent="0.3">
      <c r="A1401" s="168" t="s">
        <v>1476</v>
      </c>
      <c r="B1401" s="168" t="s">
        <v>1502</v>
      </c>
      <c r="C1401" s="168">
        <v>101599</v>
      </c>
      <c r="D1401" s="171">
        <v>44041</v>
      </c>
      <c r="E1401" s="172">
        <v>30.3978</v>
      </c>
      <c r="F1401" s="172">
        <v>18.620999999999999</v>
      </c>
      <c r="G1401" s="172">
        <v>-7.7965</v>
      </c>
      <c r="H1401" s="172">
        <v>-2.6059999999999999</v>
      </c>
      <c r="I1401" s="172">
        <v>-2.1253000000000002</v>
      </c>
      <c r="J1401" s="172">
        <v>109.9419</v>
      </c>
      <c r="K1401" s="172">
        <v>5.8585000000000003</v>
      </c>
      <c r="L1401" s="172">
        <v>5.9494999999999996</v>
      </c>
      <c r="M1401" s="172">
        <v>5.8311000000000002</v>
      </c>
      <c r="N1401" s="172">
        <v>6.7031000000000001</v>
      </c>
      <c r="O1401" s="172">
        <v>3.2648999999999999</v>
      </c>
      <c r="P1401" s="172">
        <v>5.1239999999999997</v>
      </c>
      <c r="Q1401" s="172">
        <v>6.5030000000000001</v>
      </c>
      <c r="R1401" s="172">
        <v>2.8525999999999998</v>
      </c>
    </row>
    <row r="1402" spans="1:18" x14ac:dyDescent="0.3">
      <c r="A1402" s="168" t="s">
        <v>1476</v>
      </c>
      <c r="B1402" s="168" t="s">
        <v>1503</v>
      </c>
      <c r="C1402" s="168">
        <v>120062</v>
      </c>
      <c r="D1402" s="171">
        <v>44041</v>
      </c>
      <c r="E1402" s="172">
        <v>32.5578</v>
      </c>
      <c r="F1402" s="172">
        <v>19.6295</v>
      </c>
      <c r="G1402" s="172">
        <v>-6.7651000000000003</v>
      </c>
      <c r="H1402" s="172">
        <v>-1.585</v>
      </c>
      <c r="I1402" s="172">
        <v>-1.1046</v>
      </c>
      <c r="J1402" s="172">
        <v>111.0665</v>
      </c>
      <c r="K1402" s="172">
        <v>6.8948</v>
      </c>
      <c r="L1402" s="172">
        <v>6.9664999999999999</v>
      </c>
      <c r="M1402" s="172">
        <v>6.85</v>
      </c>
      <c r="N1402" s="172">
        <v>7.74</v>
      </c>
      <c r="O1402" s="172">
        <v>4.2516999999999996</v>
      </c>
      <c r="P1402" s="172">
        <v>6.1233000000000004</v>
      </c>
      <c r="Q1402" s="172">
        <v>7.1811999999999996</v>
      </c>
      <c r="R1402" s="172">
        <v>3.8424</v>
      </c>
    </row>
    <row r="1403" spans="1:18" x14ac:dyDescent="0.3">
      <c r="A1403" s="168" t="s">
        <v>1476</v>
      </c>
      <c r="B1403" s="168" t="s">
        <v>1504</v>
      </c>
      <c r="C1403" s="168">
        <v>101758</v>
      </c>
      <c r="D1403" s="171">
        <v>44041</v>
      </c>
      <c r="E1403" s="172">
        <v>44.353900000000003</v>
      </c>
      <c r="F1403" s="172">
        <v>9.3838000000000008</v>
      </c>
      <c r="G1403" s="172">
        <v>-5.6409000000000002</v>
      </c>
      <c r="H1403" s="172">
        <v>-1.8098000000000001</v>
      </c>
      <c r="I1403" s="172">
        <v>1.1113999999999999</v>
      </c>
      <c r="J1403" s="172">
        <v>16.078499999999998</v>
      </c>
      <c r="K1403" s="172">
        <v>20.357399999999998</v>
      </c>
      <c r="L1403" s="172">
        <v>13.2521</v>
      </c>
      <c r="M1403" s="172">
        <v>11.7399</v>
      </c>
      <c r="N1403" s="172">
        <v>11.278499999999999</v>
      </c>
      <c r="O1403" s="172">
        <v>8.0266000000000002</v>
      </c>
      <c r="P1403" s="172">
        <v>8.6653000000000002</v>
      </c>
      <c r="Q1403" s="172">
        <v>8.2584</v>
      </c>
      <c r="R1403" s="172">
        <v>10.122999999999999</v>
      </c>
    </row>
    <row r="1404" spans="1:18" x14ac:dyDescent="0.3">
      <c r="A1404" s="168" t="s">
        <v>1476</v>
      </c>
      <c r="B1404" s="168" t="s">
        <v>1505</v>
      </c>
      <c r="C1404" s="168">
        <v>120754</v>
      </c>
      <c r="D1404" s="171">
        <v>44041</v>
      </c>
      <c r="E1404" s="172">
        <v>46.779899999999998</v>
      </c>
      <c r="F1404" s="172">
        <v>10.2241</v>
      </c>
      <c r="G1404" s="172">
        <v>-4.8654999999999999</v>
      </c>
      <c r="H1404" s="172">
        <v>-1.0364</v>
      </c>
      <c r="I1404" s="172">
        <v>1.8738999999999999</v>
      </c>
      <c r="J1404" s="172">
        <v>16.846800000000002</v>
      </c>
      <c r="K1404" s="172">
        <v>21.148499999999999</v>
      </c>
      <c r="L1404" s="172">
        <v>14.0533</v>
      </c>
      <c r="M1404" s="172">
        <v>12.5578</v>
      </c>
      <c r="N1404" s="172">
        <v>12.115500000000001</v>
      </c>
      <c r="O1404" s="172">
        <v>8.9001000000000001</v>
      </c>
      <c r="P1404" s="172">
        <v>9.51</v>
      </c>
      <c r="Q1404" s="172">
        <v>9.5486000000000004</v>
      </c>
      <c r="R1404" s="172">
        <v>10.9557</v>
      </c>
    </row>
    <row r="1405" spans="1:18" x14ac:dyDescent="0.3">
      <c r="A1405" s="168" t="s">
        <v>1476</v>
      </c>
      <c r="B1405" s="168" t="s">
        <v>1506</v>
      </c>
      <c r="C1405" s="168">
        <v>115005</v>
      </c>
      <c r="D1405" s="171">
        <v>44041</v>
      </c>
      <c r="E1405" s="172">
        <v>19.331299999999999</v>
      </c>
      <c r="F1405" s="172">
        <v>6.0430000000000001</v>
      </c>
      <c r="G1405" s="172">
        <v>-4.4909999999999997</v>
      </c>
      <c r="H1405" s="172">
        <v>8.9976000000000003</v>
      </c>
      <c r="I1405" s="172">
        <v>10.8477</v>
      </c>
      <c r="J1405" s="172">
        <v>19.1465</v>
      </c>
      <c r="K1405" s="172">
        <v>25.661300000000001</v>
      </c>
      <c r="L1405" s="172">
        <v>11.558199999999999</v>
      </c>
      <c r="M1405" s="172">
        <v>10.9336</v>
      </c>
      <c r="N1405" s="172">
        <v>6.6261000000000001</v>
      </c>
      <c r="O1405" s="172">
        <v>4.9942000000000002</v>
      </c>
      <c r="P1405" s="172">
        <v>5.9320000000000004</v>
      </c>
      <c r="Q1405" s="172">
        <v>7.2968999999999999</v>
      </c>
      <c r="R1405" s="172">
        <v>4.8798000000000004</v>
      </c>
    </row>
    <row r="1406" spans="1:18" x14ac:dyDescent="0.3">
      <c r="A1406" s="168" t="s">
        <v>1476</v>
      </c>
      <c r="B1406" s="168" t="s">
        <v>1507</v>
      </c>
      <c r="C1406" s="168">
        <v>118349</v>
      </c>
      <c r="D1406" s="171">
        <v>44041</v>
      </c>
      <c r="E1406" s="172">
        <v>20.6358</v>
      </c>
      <c r="F1406" s="172">
        <v>6.7225999999999999</v>
      </c>
      <c r="G1406" s="172">
        <v>-3.9952000000000001</v>
      </c>
      <c r="H1406" s="172">
        <v>9.4673999999999996</v>
      </c>
      <c r="I1406" s="172">
        <v>11.3185</v>
      </c>
      <c r="J1406" s="172">
        <v>19.6266</v>
      </c>
      <c r="K1406" s="172">
        <v>26.3657</v>
      </c>
      <c r="L1406" s="172">
        <v>12.3209</v>
      </c>
      <c r="M1406" s="172">
        <v>11.735799999999999</v>
      </c>
      <c r="N1406" s="172">
        <v>7.3628999999999998</v>
      </c>
      <c r="O1406" s="172">
        <v>5.9875999999999996</v>
      </c>
      <c r="P1406" s="172">
        <v>6.9438000000000004</v>
      </c>
      <c r="Q1406" s="172">
        <v>7.7169999999999996</v>
      </c>
      <c r="R1406" s="172">
        <v>5.7359</v>
      </c>
    </row>
    <row r="1407" spans="1:18" x14ac:dyDescent="0.3">
      <c r="A1407" s="168" t="s">
        <v>1476</v>
      </c>
      <c r="B1407" s="168" t="s">
        <v>1508</v>
      </c>
      <c r="C1407" s="168">
        <v>118407</v>
      </c>
      <c r="D1407" s="171">
        <v>44041</v>
      </c>
      <c r="E1407" s="172">
        <v>45.479700000000001</v>
      </c>
      <c r="F1407" s="172">
        <v>8.6697000000000006</v>
      </c>
      <c r="G1407" s="172">
        <v>-5.3731999999999998</v>
      </c>
      <c r="H1407" s="172">
        <v>-1.2264999999999999</v>
      </c>
      <c r="I1407" s="172">
        <v>0.1376</v>
      </c>
      <c r="J1407" s="172">
        <v>10.284000000000001</v>
      </c>
      <c r="K1407" s="172">
        <v>18.473099999999999</v>
      </c>
      <c r="L1407" s="172">
        <v>12.9315</v>
      </c>
      <c r="M1407" s="172">
        <v>11.4009</v>
      </c>
      <c r="N1407" s="172">
        <v>11.5482</v>
      </c>
      <c r="O1407" s="172">
        <v>8.8138000000000005</v>
      </c>
      <c r="P1407" s="172">
        <v>8.7918000000000003</v>
      </c>
      <c r="Q1407" s="172">
        <v>9.0601000000000003</v>
      </c>
      <c r="R1407" s="172">
        <v>10.7806</v>
      </c>
    </row>
    <row r="1408" spans="1:18" x14ac:dyDescent="0.3">
      <c r="A1408" s="168" t="s">
        <v>1476</v>
      </c>
      <c r="B1408" s="168" t="s">
        <v>1509</v>
      </c>
      <c r="C1408" s="168">
        <v>108768</v>
      </c>
      <c r="D1408" s="171">
        <v>44041</v>
      </c>
      <c r="E1408" s="172">
        <v>43.4968</v>
      </c>
      <c r="F1408" s="172">
        <v>8.1415000000000006</v>
      </c>
      <c r="G1408" s="172">
        <v>-5.8860000000000001</v>
      </c>
      <c r="H1408" s="172">
        <v>-1.7376</v>
      </c>
      <c r="I1408" s="172">
        <v>-0.37759999999999999</v>
      </c>
      <c r="J1408" s="172">
        <v>9.7614000000000001</v>
      </c>
      <c r="K1408" s="172">
        <v>17.93</v>
      </c>
      <c r="L1408" s="172">
        <v>12.383800000000001</v>
      </c>
      <c r="M1408" s="172">
        <v>10.8444</v>
      </c>
      <c r="N1408" s="172">
        <v>10.977600000000001</v>
      </c>
      <c r="O1408" s="172">
        <v>8.2744</v>
      </c>
      <c r="P1408" s="172">
        <v>8.2347999999999999</v>
      </c>
      <c r="Q1408" s="172">
        <v>7.7743000000000002</v>
      </c>
      <c r="R1408" s="172">
        <v>10.2281</v>
      </c>
    </row>
    <row r="1409" spans="1:18" x14ac:dyDescent="0.3">
      <c r="A1409" s="168" t="s">
        <v>1476</v>
      </c>
      <c r="B1409" s="168" t="s">
        <v>1510</v>
      </c>
      <c r="C1409" s="168">
        <v>123708</v>
      </c>
      <c r="D1409" s="171">
        <v>44041</v>
      </c>
      <c r="E1409" s="172">
        <v>1658.2670000000001</v>
      </c>
      <c r="F1409" s="172">
        <v>17.174399999999999</v>
      </c>
      <c r="G1409" s="172">
        <v>-0.1888</v>
      </c>
      <c r="H1409" s="172">
        <v>-2.3292999999999999</v>
      </c>
      <c r="I1409" s="172">
        <v>-1.4681</v>
      </c>
      <c r="J1409" s="172">
        <v>9.1861999999999995</v>
      </c>
      <c r="K1409" s="172">
        <v>7.2135999999999996</v>
      </c>
      <c r="L1409" s="172">
        <v>7.3421000000000003</v>
      </c>
      <c r="M1409" s="172">
        <v>6.1863999999999999</v>
      </c>
      <c r="N1409" s="172">
        <v>3.6629999999999998</v>
      </c>
      <c r="O1409" s="172">
        <v>6.1044</v>
      </c>
      <c r="P1409" s="172">
        <v>7.1128</v>
      </c>
      <c r="Q1409" s="172">
        <v>7.6288999999999998</v>
      </c>
      <c r="R1409" s="172">
        <v>6.3832000000000004</v>
      </c>
    </row>
    <row r="1410" spans="1:18" x14ac:dyDescent="0.3">
      <c r="A1410" s="168" t="s">
        <v>1476</v>
      </c>
      <c r="B1410" s="168" t="s">
        <v>1511</v>
      </c>
      <c r="C1410" s="168">
        <v>123704</v>
      </c>
      <c r="D1410" s="171">
        <v>44041</v>
      </c>
      <c r="E1410" s="172">
        <v>1796.0762999999999</v>
      </c>
      <c r="F1410" s="172">
        <v>18.478100000000001</v>
      </c>
      <c r="G1410" s="172">
        <v>1.1122000000000001</v>
      </c>
      <c r="H1410" s="172">
        <v>-1.0289999999999999</v>
      </c>
      <c r="I1410" s="172">
        <v>-0.16689999999999999</v>
      </c>
      <c r="J1410" s="172">
        <v>10.4978</v>
      </c>
      <c r="K1410" s="172">
        <v>8.5389999999999997</v>
      </c>
      <c r="L1410" s="172">
        <v>8.6648999999999994</v>
      </c>
      <c r="M1410" s="172">
        <v>7.4292999999999996</v>
      </c>
      <c r="N1410" s="172">
        <v>4.8480999999999996</v>
      </c>
      <c r="O1410" s="172">
        <v>7.2763999999999998</v>
      </c>
      <c r="P1410" s="172">
        <v>8.3247999999999998</v>
      </c>
      <c r="Q1410" s="172">
        <v>8.8567999999999998</v>
      </c>
      <c r="R1410" s="172">
        <v>7.5865999999999998</v>
      </c>
    </row>
    <row r="1411" spans="1:18" x14ac:dyDescent="0.3">
      <c r="A1411" s="168" t="s">
        <v>1476</v>
      </c>
      <c r="B1411" s="168" t="s">
        <v>1512</v>
      </c>
      <c r="C1411" s="168">
        <v>105185</v>
      </c>
      <c r="D1411" s="171">
        <v>44041</v>
      </c>
      <c r="E1411" s="172">
        <v>2770.9501</v>
      </c>
      <c r="F1411" s="172">
        <v>-5.5711000000000004</v>
      </c>
      <c r="G1411" s="172">
        <v>-10.1355</v>
      </c>
      <c r="H1411" s="172">
        <v>-6.6071999999999997</v>
      </c>
      <c r="I1411" s="172">
        <v>-2.1286</v>
      </c>
      <c r="J1411" s="172">
        <v>12.519600000000001</v>
      </c>
      <c r="K1411" s="172">
        <v>18.4862</v>
      </c>
      <c r="L1411" s="172">
        <v>12.8896</v>
      </c>
      <c r="M1411" s="172">
        <v>10.899699999999999</v>
      </c>
      <c r="N1411" s="172">
        <v>10.6496</v>
      </c>
      <c r="O1411" s="172">
        <v>7.7028999999999996</v>
      </c>
      <c r="P1411" s="172">
        <v>7.8567</v>
      </c>
      <c r="Q1411" s="172">
        <v>7.9279000000000002</v>
      </c>
      <c r="R1411" s="172">
        <v>9.7481000000000009</v>
      </c>
    </row>
    <row r="1412" spans="1:18" x14ac:dyDescent="0.3">
      <c r="A1412" s="168" t="s">
        <v>1476</v>
      </c>
      <c r="B1412" s="168" t="s">
        <v>1513</v>
      </c>
      <c r="C1412" s="168">
        <v>120560</v>
      </c>
      <c r="D1412" s="171">
        <v>44041</v>
      </c>
      <c r="E1412" s="172">
        <v>2954.2649999999999</v>
      </c>
      <c r="F1412" s="172">
        <v>-4.7239000000000004</v>
      </c>
      <c r="G1412" s="172">
        <v>-9.2874999999999996</v>
      </c>
      <c r="H1412" s="172">
        <v>-5.7587999999999999</v>
      </c>
      <c r="I1412" s="172">
        <v>-1.2811999999999999</v>
      </c>
      <c r="J1412" s="172">
        <v>13.376200000000001</v>
      </c>
      <c r="K1412" s="172">
        <v>19.374199999999998</v>
      </c>
      <c r="L1412" s="172">
        <v>13.794</v>
      </c>
      <c r="M1412" s="172">
        <v>11.8187</v>
      </c>
      <c r="N1412" s="172">
        <v>11.5909</v>
      </c>
      <c r="O1412" s="172">
        <v>8.6137999999999995</v>
      </c>
      <c r="P1412" s="172">
        <v>8.6877999999999993</v>
      </c>
      <c r="Q1412" s="172">
        <v>8.7712000000000003</v>
      </c>
      <c r="R1412" s="172">
        <v>10.682499999999999</v>
      </c>
    </row>
    <row r="1413" spans="1:18" x14ac:dyDescent="0.3">
      <c r="A1413" s="168" t="s">
        <v>1476</v>
      </c>
      <c r="B1413" s="168" t="s">
        <v>1514</v>
      </c>
      <c r="C1413" s="168">
        <v>101521</v>
      </c>
      <c r="D1413" s="171">
        <v>44041</v>
      </c>
      <c r="E1413" s="172">
        <v>26.4161</v>
      </c>
      <c r="F1413" s="172">
        <v>24.6114</v>
      </c>
      <c r="G1413" s="172">
        <v>-5.8262999999999998</v>
      </c>
      <c r="H1413" s="172">
        <v>-4.3784000000000001</v>
      </c>
      <c r="I1413" s="172">
        <v>-1.0556000000000001</v>
      </c>
      <c r="J1413" s="172">
        <v>39.816699999999997</v>
      </c>
      <c r="K1413" s="172">
        <v>19.927600000000002</v>
      </c>
      <c r="L1413" s="172">
        <v>15.363799999999999</v>
      </c>
      <c r="M1413" s="172">
        <v>11.510999999999999</v>
      </c>
      <c r="N1413" s="172">
        <v>4.3841999999999999</v>
      </c>
      <c r="O1413" s="172">
        <v>3.6126999999999998</v>
      </c>
      <c r="P1413" s="172">
        <v>5.5580999999999996</v>
      </c>
      <c r="Q1413" s="172">
        <v>5.7641999999999998</v>
      </c>
      <c r="R1413" s="172">
        <v>3.1779999999999999</v>
      </c>
    </row>
    <row r="1414" spans="1:18" x14ac:dyDescent="0.3">
      <c r="A1414" s="168" t="s">
        <v>1476</v>
      </c>
      <c r="B1414" s="168" t="s">
        <v>1515</v>
      </c>
      <c r="C1414" s="168">
        <v>120471</v>
      </c>
      <c r="D1414" s="171">
        <v>44041</v>
      </c>
      <c r="E1414" s="172">
        <v>26.9252</v>
      </c>
      <c r="F1414" s="172">
        <v>24.8245</v>
      </c>
      <c r="G1414" s="172">
        <v>-5.5808</v>
      </c>
      <c r="H1414" s="172">
        <v>-4.1216999999999997</v>
      </c>
      <c r="I1414" s="172">
        <v>-0.8034</v>
      </c>
      <c r="J1414" s="172">
        <v>40.070599999999999</v>
      </c>
      <c r="K1414" s="172">
        <v>20.200299999999999</v>
      </c>
      <c r="L1414" s="172">
        <v>15.637600000000001</v>
      </c>
      <c r="M1414" s="172">
        <v>11.793100000000001</v>
      </c>
      <c r="N1414" s="172">
        <v>4.6528</v>
      </c>
      <c r="O1414" s="172">
        <v>3.8738999999999999</v>
      </c>
      <c r="P1414" s="172">
        <v>5.8356000000000003</v>
      </c>
      <c r="Q1414" s="172">
        <v>6.7070999999999996</v>
      </c>
      <c r="R1414" s="172">
        <v>3.4388000000000001</v>
      </c>
    </row>
    <row r="1415" spans="1:18" x14ac:dyDescent="0.3">
      <c r="A1415" s="168" t="s">
        <v>1476</v>
      </c>
      <c r="B1415" s="168" t="s">
        <v>1516</v>
      </c>
      <c r="C1415" s="168">
        <v>101373</v>
      </c>
      <c r="D1415" s="171">
        <v>44041</v>
      </c>
      <c r="E1415" s="172">
        <v>39.83</v>
      </c>
      <c r="F1415" s="172">
        <v>12.1921</v>
      </c>
      <c r="G1415" s="172">
        <v>-5.6223000000000001</v>
      </c>
      <c r="H1415" s="172">
        <v>-3.4538000000000002</v>
      </c>
      <c r="I1415" s="172">
        <v>-1.0403</v>
      </c>
      <c r="J1415" s="172">
        <v>13.6905</v>
      </c>
      <c r="K1415" s="172">
        <v>17.3033</v>
      </c>
      <c r="L1415" s="172">
        <v>12.659800000000001</v>
      </c>
      <c r="M1415" s="172">
        <v>10.9459</v>
      </c>
      <c r="N1415" s="172">
        <v>10.712</v>
      </c>
      <c r="O1415" s="172">
        <v>8.0914999999999999</v>
      </c>
      <c r="P1415" s="172">
        <v>8.2582000000000004</v>
      </c>
      <c r="Q1415" s="172">
        <v>7.8647999999999998</v>
      </c>
      <c r="R1415" s="172">
        <v>10.0533</v>
      </c>
    </row>
    <row r="1416" spans="1:18" x14ac:dyDescent="0.3">
      <c r="A1416" s="168" t="s">
        <v>1476</v>
      </c>
      <c r="B1416" s="168" t="s">
        <v>1517</v>
      </c>
      <c r="C1416" s="168">
        <v>119739</v>
      </c>
      <c r="D1416" s="171">
        <v>44041</v>
      </c>
      <c r="E1416" s="172">
        <v>42.158499999999997</v>
      </c>
      <c r="F1416" s="172">
        <v>12.991300000000001</v>
      </c>
      <c r="G1416" s="172">
        <v>-4.8106</v>
      </c>
      <c r="H1416" s="172">
        <v>-2.6455000000000002</v>
      </c>
      <c r="I1416" s="172">
        <v>-0.22259999999999999</v>
      </c>
      <c r="J1416" s="172">
        <v>14.520099999999999</v>
      </c>
      <c r="K1416" s="172">
        <v>18.159199999999998</v>
      </c>
      <c r="L1416" s="172">
        <v>13.532400000000001</v>
      </c>
      <c r="M1416" s="172">
        <v>11.8346</v>
      </c>
      <c r="N1416" s="172">
        <v>11.6218</v>
      </c>
      <c r="O1416" s="172">
        <v>8.9954999999999998</v>
      </c>
      <c r="P1416" s="172">
        <v>9.2066999999999997</v>
      </c>
      <c r="Q1416" s="172">
        <v>9.1952999999999996</v>
      </c>
      <c r="R1416" s="172">
        <v>10.9626</v>
      </c>
    </row>
    <row r="1417" spans="1:18" x14ac:dyDescent="0.3">
      <c r="A1417" s="168" t="s">
        <v>1476</v>
      </c>
      <c r="B1417" s="168" t="s">
        <v>1518</v>
      </c>
      <c r="C1417" s="168">
        <v>119856</v>
      </c>
      <c r="D1417" s="171">
        <v>44041</v>
      </c>
      <c r="E1417" s="172">
        <v>21.088899999999999</v>
      </c>
      <c r="F1417" s="172">
        <v>8.3095999999999997</v>
      </c>
      <c r="G1417" s="172">
        <v>-5.5343</v>
      </c>
      <c r="H1417" s="172">
        <v>-7.4200000000000002E-2</v>
      </c>
      <c r="I1417" s="172">
        <v>-0.38319999999999999</v>
      </c>
      <c r="J1417" s="172">
        <v>9.4419000000000004</v>
      </c>
      <c r="K1417" s="172">
        <v>15.797000000000001</v>
      </c>
      <c r="L1417" s="172">
        <v>13.3445</v>
      </c>
      <c r="M1417" s="172">
        <v>11.419499999999999</v>
      </c>
      <c r="N1417" s="172">
        <v>11.4064</v>
      </c>
      <c r="O1417" s="172">
        <v>8.7611000000000008</v>
      </c>
      <c r="P1417" s="172">
        <v>8.7353000000000005</v>
      </c>
      <c r="Q1417" s="172">
        <v>8.9552999999999994</v>
      </c>
      <c r="R1417" s="172">
        <v>10.477399999999999</v>
      </c>
    </row>
    <row r="1418" spans="1:18" x14ac:dyDescent="0.3">
      <c r="A1418" s="168" t="s">
        <v>1476</v>
      </c>
      <c r="B1418" s="168" t="s">
        <v>1519</v>
      </c>
      <c r="C1418" s="168">
        <v>116299</v>
      </c>
      <c r="D1418" s="171">
        <v>44041</v>
      </c>
      <c r="E1418" s="172">
        <v>20.3675</v>
      </c>
      <c r="F1418" s="172">
        <v>7.7074999999999996</v>
      </c>
      <c r="G1418" s="172">
        <v>-6.0522</v>
      </c>
      <c r="H1418" s="172">
        <v>-0.56320000000000003</v>
      </c>
      <c r="I1418" s="172">
        <v>-0.88290000000000002</v>
      </c>
      <c r="J1418" s="172">
        <v>8.9420000000000002</v>
      </c>
      <c r="K1418" s="172">
        <v>15.277200000000001</v>
      </c>
      <c r="L1418" s="172">
        <v>12.822800000000001</v>
      </c>
      <c r="M1418" s="172">
        <v>10.893000000000001</v>
      </c>
      <c r="N1418" s="172">
        <v>10.8681</v>
      </c>
      <c r="O1418" s="172">
        <v>8.2195999999999998</v>
      </c>
      <c r="P1418" s="172">
        <v>8.1938999999999993</v>
      </c>
      <c r="Q1418" s="172">
        <v>8.6289999999999996</v>
      </c>
      <c r="R1418" s="172">
        <v>9.9347999999999992</v>
      </c>
    </row>
    <row r="1419" spans="1:18" x14ac:dyDescent="0.3">
      <c r="A1419" s="168" t="s">
        <v>1476</v>
      </c>
      <c r="B1419" s="168" t="s">
        <v>1520</v>
      </c>
      <c r="C1419" s="168">
        <v>145954</v>
      </c>
      <c r="D1419" s="171">
        <v>44041</v>
      </c>
      <c r="E1419" s="172">
        <v>11.673999999999999</v>
      </c>
      <c r="F1419" s="172">
        <v>13.449400000000001</v>
      </c>
      <c r="G1419" s="172">
        <v>-5.7484000000000002</v>
      </c>
      <c r="H1419" s="172">
        <v>-1.3843000000000001</v>
      </c>
      <c r="I1419" s="172">
        <v>-1.1831</v>
      </c>
      <c r="J1419" s="172">
        <v>9.3574000000000002</v>
      </c>
      <c r="K1419" s="172">
        <v>15.6282</v>
      </c>
      <c r="L1419" s="172">
        <v>11.927</v>
      </c>
      <c r="M1419" s="172">
        <v>10.4079</v>
      </c>
      <c r="N1419" s="172">
        <v>10.3131</v>
      </c>
      <c r="O1419" s="172"/>
      <c r="P1419" s="172"/>
      <c r="Q1419" s="172">
        <v>10.9434</v>
      </c>
      <c r="R1419" s="172"/>
    </row>
    <row r="1420" spans="1:18" x14ac:dyDescent="0.3">
      <c r="A1420" s="168" t="s">
        <v>1476</v>
      </c>
      <c r="B1420" s="168" t="s">
        <v>1521</v>
      </c>
      <c r="C1420" s="168">
        <v>145952</v>
      </c>
      <c r="D1420" s="171">
        <v>44041</v>
      </c>
      <c r="E1420" s="172">
        <v>11.492100000000001</v>
      </c>
      <c r="F1420" s="172">
        <v>12.391</v>
      </c>
      <c r="G1420" s="172">
        <v>-6.7904999999999998</v>
      </c>
      <c r="H1420" s="172">
        <v>-2.4036</v>
      </c>
      <c r="I1420" s="172">
        <v>-2.2214</v>
      </c>
      <c r="J1420" s="172">
        <v>8.3034999999999997</v>
      </c>
      <c r="K1420" s="172">
        <v>14.5318</v>
      </c>
      <c r="L1420" s="172">
        <v>10.8087</v>
      </c>
      <c r="M1420" s="172">
        <v>9.2754999999999992</v>
      </c>
      <c r="N1420" s="172">
        <v>9.1562999999999999</v>
      </c>
      <c r="O1420" s="172"/>
      <c r="P1420" s="172"/>
      <c r="Q1420" s="172">
        <v>9.7805</v>
      </c>
      <c r="R1420" s="172"/>
    </row>
    <row r="1421" spans="1:18" x14ac:dyDescent="0.3">
      <c r="A1421" s="168" t="s">
        <v>1476</v>
      </c>
      <c r="B1421" s="168" t="s">
        <v>1522</v>
      </c>
      <c r="C1421" s="168">
        <v>142642</v>
      </c>
      <c r="D1421" s="171">
        <v>44041</v>
      </c>
      <c r="E1421" s="172">
        <v>12.1256</v>
      </c>
      <c r="F1421" s="172">
        <v>8.7316000000000003</v>
      </c>
      <c r="G1421" s="172">
        <v>-4.8731999999999998</v>
      </c>
      <c r="H1421" s="172">
        <v>-1.3756999999999999</v>
      </c>
      <c r="I1421" s="172">
        <v>0</v>
      </c>
      <c r="J1421" s="172">
        <v>10.9748</v>
      </c>
      <c r="K1421" s="172">
        <v>14.146800000000001</v>
      </c>
      <c r="L1421" s="172">
        <v>11.108700000000001</v>
      </c>
      <c r="M1421" s="172">
        <v>9.6986000000000008</v>
      </c>
      <c r="N1421" s="172">
        <v>9.4337</v>
      </c>
      <c r="O1421" s="172"/>
      <c r="P1421" s="172"/>
      <c r="Q1421" s="172">
        <v>8.4624000000000006</v>
      </c>
      <c r="R1421" s="172">
        <v>9.3017000000000003</v>
      </c>
    </row>
    <row r="1422" spans="1:18" x14ac:dyDescent="0.3">
      <c r="A1422" s="168" t="s">
        <v>1476</v>
      </c>
      <c r="B1422" s="168" t="s">
        <v>1523</v>
      </c>
      <c r="C1422" s="168">
        <v>142641</v>
      </c>
      <c r="D1422" s="171">
        <v>44041</v>
      </c>
      <c r="E1422" s="172">
        <v>12.3469</v>
      </c>
      <c r="F1422" s="172">
        <v>9.4623000000000008</v>
      </c>
      <c r="G1422" s="172">
        <v>-4.0773000000000001</v>
      </c>
      <c r="H1422" s="172">
        <v>-0.54900000000000004</v>
      </c>
      <c r="I1422" s="172">
        <v>0.80259999999999998</v>
      </c>
      <c r="J1422" s="172">
        <v>11.780099999999999</v>
      </c>
      <c r="K1422" s="172">
        <v>15.0421</v>
      </c>
      <c r="L1422" s="172">
        <v>12.022399999999999</v>
      </c>
      <c r="M1422" s="172">
        <v>10.5754</v>
      </c>
      <c r="N1422" s="172">
        <v>10.303599999999999</v>
      </c>
      <c r="O1422" s="172"/>
      <c r="P1422" s="172"/>
      <c r="Q1422" s="172">
        <v>9.2922999999999991</v>
      </c>
      <c r="R1422" s="172">
        <v>10.137</v>
      </c>
    </row>
    <row r="1423" spans="1:18" x14ac:dyDescent="0.3">
      <c r="A1423" s="168" t="s">
        <v>1476</v>
      </c>
      <c r="B1423" s="168" t="s">
        <v>1524</v>
      </c>
      <c r="C1423" s="168">
        <v>101665</v>
      </c>
      <c r="D1423" s="171">
        <v>44041</v>
      </c>
      <c r="E1423" s="172">
        <v>39.400199999999998</v>
      </c>
      <c r="F1423" s="172">
        <v>19.742799999999999</v>
      </c>
      <c r="G1423" s="172">
        <v>-3.0373000000000001</v>
      </c>
      <c r="H1423" s="172">
        <v>0.34410000000000002</v>
      </c>
      <c r="I1423" s="172">
        <v>-0.25800000000000001</v>
      </c>
      <c r="J1423" s="172">
        <v>11.3576</v>
      </c>
      <c r="K1423" s="172">
        <v>15.6469</v>
      </c>
      <c r="L1423" s="172">
        <v>11.077</v>
      </c>
      <c r="M1423" s="172">
        <v>9.8962000000000003</v>
      </c>
      <c r="N1423" s="172">
        <v>10.1754</v>
      </c>
      <c r="O1423" s="172">
        <v>7.4821</v>
      </c>
      <c r="P1423" s="172">
        <v>7.9960000000000004</v>
      </c>
      <c r="Q1423" s="172">
        <v>8.0906000000000002</v>
      </c>
      <c r="R1423" s="172">
        <v>9.3971999999999998</v>
      </c>
    </row>
    <row r="1424" spans="1:18" x14ac:dyDescent="0.3">
      <c r="A1424" s="168" t="s">
        <v>1476</v>
      </c>
      <c r="B1424" s="168" t="s">
        <v>1525</v>
      </c>
      <c r="C1424" s="168">
        <v>118796</v>
      </c>
      <c r="D1424" s="171">
        <v>44041</v>
      </c>
      <c r="E1424" s="172">
        <v>41.348100000000002</v>
      </c>
      <c r="F1424" s="172">
        <v>20.491299999999999</v>
      </c>
      <c r="G1424" s="172">
        <v>-2.2414999999999998</v>
      </c>
      <c r="H1424" s="172">
        <v>1.1352</v>
      </c>
      <c r="I1424" s="172">
        <v>0.54239999999999999</v>
      </c>
      <c r="J1424" s="172">
        <v>12.1671</v>
      </c>
      <c r="K1424" s="172">
        <v>16.4787</v>
      </c>
      <c r="L1424" s="172">
        <v>11.9221</v>
      </c>
      <c r="M1424" s="172">
        <v>10.7569</v>
      </c>
      <c r="N1424" s="172">
        <v>11.0593</v>
      </c>
      <c r="O1424" s="172">
        <v>8.2422000000000004</v>
      </c>
      <c r="P1424" s="172">
        <v>8.7146000000000008</v>
      </c>
      <c r="Q1424" s="172">
        <v>9.0692000000000004</v>
      </c>
      <c r="R1424" s="172">
        <v>10.2155</v>
      </c>
    </row>
    <row r="1425" spans="1:18" x14ac:dyDescent="0.3">
      <c r="A1425" s="168" t="s">
        <v>1476</v>
      </c>
      <c r="B1425" s="168" t="s">
        <v>1526</v>
      </c>
      <c r="C1425" s="168">
        <v>138256</v>
      </c>
      <c r="D1425" s="171">
        <v>44041</v>
      </c>
      <c r="E1425" s="172">
        <v>34.581200000000003</v>
      </c>
      <c r="F1425" s="172">
        <v>10.663500000000001</v>
      </c>
      <c r="G1425" s="172">
        <v>-8.3919999999999995</v>
      </c>
      <c r="H1425" s="172">
        <v>-2.1854</v>
      </c>
      <c r="I1425" s="172">
        <v>-1.5597000000000001</v>
      </c>
      <c r="J1425" s="172">
        <v>8.1426999999999996</v>
      </c>
      <c r="K1425" s="172">
        <v>15.8703</v>
      </c>
      <c r="L1425" s="172">
        <v>10.655099999999999</v>
      </c>
      <c r="M1425" s="172">
        <v>7.3296000000000001</v>
      </c>
      <c r="N1425" s="172">
        <v>12.528499999999999</v>
      </c>
      <c r="O1425" s="172">
        <v>3.9834999999999998</v>
      </c>
      <c r="P1425" s="172">
        <v>6.0559000000000003</v>
      </c>
      <c r="Q1425" s="172">
        <v>7.3407</v>
      </c>
      <c r="R1425" s="172">
        <v>3.7404000000000002</v>
      </c>
    </row>
    <row r="1426" spans="1:18" x14ac:dyDescent="0.3">
      <c r="A1426" s="168" t="s">
        <v>1476</v>
      </c>
      <c r="B1426" s="168" t="s">
        <v>1527</v>
      </c>
      <c r="C1426" s="168">
        <v>138270</v>
      </c>
      <c r="D1426" s="171">
        <v>44041</v>
      </c>
      <c r="E1426" s="172">
        <v>36.874499999999998</v>
      </c>
      <c r="F1426" s="172">
        <v>11.485799999999999</v>
      </c>
      <c r="G1426" s="172">
        <v>-7.5941000000000001</v>
      </c>
      <c r="H1426" s="172">
        <v>-1.3854</v>
      </c>
      <c r="I1426" s="172">
        <v>-0.76339999999999997</v>
      </c>
      <c r="J1426" s="172">
        <v>9.7280999999999995</v>
      </c>
      <c r="K1426" s="172">
        <v>16.947700000000001</v>
      </c>
      <c r="L1426" s="172">
        <v>11.610099999999999</v>
      </c>
      <c r="M1426" s="172">
        <v>8.2247000000000003</v>
      </c>
      <c r="N1426" s="172">
        <v>13.3888</v>
      </c>
      <c r="O1426" s="172">
        <v>4.8720999999999997</v>
      </c>
      <c r="P1426" s="172">
        <v>6.9668000000000001</v>
      </c>
      <c r="Q1426" s="172">
        <v>8.0088000000000008</v>
      </c>
      <c r="R1426" s="172">
        <v>4.6127000000000002</v>
      </c>
    </row>
    <row r="1427" spans="1:18" x14ac:dyDescent="0.3">
      <c r="A1427" s="168" t="s">
        <v>1476</v>
      </c>
      <c r="B1427" s="168" t="s">
        <v>1528</v>
      </c>
      <c r="C1427" s="168">
        <v>101465</v>
      </c>
      <c r="D1427" s="171">
        <v>44041</v>
      </c>
      <c r="E1427" s="172">
        <v>33.6511</v>
      </c>
      <c r="F1427" s="172">
        <v>14.431699999999999</v>
      </c>
      <c r="G1427" s="172">
        <v>-6.9135999999999997</v>
      </c>
      <c r="H1427" s="172">
        <v>-3.6543000000000001</v>
      </c>
      <c r="I1427" s="172">
        <v>-1.6259999999999999</v>
      </c>
      <c r="J1427" s="172">
        <v>94.221100000000007</v>
      </c>
      <c r="K1427" s="172">
        <v>19.080400000000001</v>
      </c>
      <c r="L1427" s="172">
        <v>13.888</v>
      </c>
      <c r="M1427" s="172">
        <v>11.520099999999999</v>
      </c>
      <c r="N1427" s="172">
        <v>10.7059</v>
      </c>
      <c r="O1427" s="172">
        <v>4.3718000000000004</v>
      </c>
      <c r="P1427" s="172">
        <v>6.1159999999999997</v>
      </c>
      <c r="Q1427" s="172">
        <v>7.2895000000000003</v>
      </c>
      <c r="R1427" s="172">
        <v>4.4733999999999998</v>
      </c>
    </row>
    <row r="1428" spans="1:18" x14ac:dyDescent="0.3">
      <c r="A1428" s="168" t="s">
        <v>1476</v>
      </c>
      <c r="B1428" s="168" t="s">
        <v>1529</v>
      </c>
      <c r="C1428" s="168">
        <v>119462</v>
      </c>
      <c r="D1428" s="171">
        <v>44041</v>
      </c>
      <c r="E1428" s="172">
        <v>35.481699999999996</v>
      </c>
      <c r="F1428" s="172">
        <v>14.8193</v>
      </c>
      <c r="G1428" s="172">
        <v>-6.5366999999999997</v>
      </c>
      <c r="H1428" s="172">
        <v>-3.2604000000000002</v>
      </c>
      <c r="I1428" s="172">
        <v>-1.2339</v>
      </c>
      <c r="J1428" s="172">
        <v>94.640199999999993</v>
      </c>
      <c r="K1428" s="172">
        <v>19.535799999999998</v>
      </c>
      <c r="L1428" s="172">
        <v>14.361599999999999</v>
      </c>
      <c r="M1428" s="172">
        <v>11.962400000000001</v>
      </c>
      <c r="N1428" s="172">
        <v>11.162800000000001</v>
      </c>
      <c r="O1428" s="172">
        <v>5.0568999999999997</v>
      </c>
      <c r="P1428" s="172">
        <v>6.8673000000000002</v>
      </c>
      <c r="Q1428" s="172">
        <v>7.7073</v>
      </c>
      <c r="R1428" s="172">
        <v>5.0498000000000003</v>
      </c>
    </row>
    <row r="1429" spans="1:18" x14ac:dyDescent="0.3">
      <c r="A1429" s="168" t="s">
        <v>1476</v>
      </c>
      <c r="B1429" s="168" t="s">
        <v>1530</v>
      </c>
      <c r="C1429" s="168">
        <v>119816</v>
      </c>
      <c r="D1429" s="171">
        <v>44041</v>
      </c>
      <c r="E1429" s="172">
        <v>25.373999999999999</v>
      </c>
      <c r="F1429" s="172">
        <v>22.886199999999999</v>
      </c>
      <c r="G1429" s="172">
        <v>-2.9045999999999998</v>
      </c>
      <c r="H1429" s="172">
        <v>-8.2199999999999995E-2</v>
      </c>
      <c r="I1429" s="172">
        <v>1.0382</v>
      </c>
      <c r="J1429" s="172">
        <v>13.100300000000001</v>
      </c>
      <c r="K1429" s="172">
        <v>17.034099999999999</v>
      </c>
      <c r="L1429" s="172">
        <v>13.1061</v>
      </c>
      <c r="M1429" s="172">
        <v>11.4781</v>
      </c>
      <c r="N1429" s="172">
        <v>11.3497</v>
      </c>
      <c r="O1429" s="172">
        <v>8.6146999999999991</v>
      </c>
      <c r="P1429" s="172">
        <v>8.9172999999999991</v>
      </c>
      <c r="Q1429" s="172">
        <v>8.9931000000000001</v>
      </c>
      <c r="R1429" s="172">
        <v>10.494300000000001</v>
      </c>
    </row>
    <row r="1430" spans="1:18" x14ac:dyDescent="0.3">
      <c r="A1430" s="168" t="s">
        <v>1476</v>
      </c>
      <c r="B1430" s="168" t="s">
        <v>1531</v>
      </c>
      <c r="C1430" s="168">
        <v>106231</v>
      </c>
      <c r="D1430" s="171">
        <v>44041</v>
      </c>
      <c r="E1430" s="172">
        <v>24.474900000000002</v>
      </c>
      <c r="F1430" s="172">
        <v>22.532900000000001</v>
      </c>
      <c r="G1430" s="172">
        <v>-3.3687999999999998</v>
      </c>
      <c r="H1430" s="172">
        <v>-0.55389999999999995</v>
      </c>
      <c r="I1430" s="172">
        <v>0.54339999999999999</v>
      </c>
      <c r="J1430" s="172">
        <v>12.601599999999999</v>
      </c>
      <c r="K1430" s="172">
        <v>16.513500000000001</v>
      </c>
      <c r="L1430" s="172">
        <v>12.571300000000001</v>
      </c>
      <c r="M1430" s="172">
        <v>10.9352</v>
      </c>
      <c r="N1430" s="172">
        <v>10.7943</v>
      </c>
      <c r="O1430" s="172">
        <v>8.0103000000000009</v>
      </c>
      <c r="P1430" s="172">
        <v>8.3207000000000004</v>
      </c>
      <c r="Q1430" s="172">
        <v>7.1167999999999996</v>
      </c>
      <c r="R1430" s="172">
        <v>9.9189000000000007</v>
      </c>
    </row>
    <row r="1431" spans="1:18" x14ac:dyDescent="0.3">
      <c r="A1431" s="168" t="s">
        <v>1476</v>
      </c>
      <c r="B1431" s="168" t="s">
        <v>1532</v>
      </c>
      <c r="C1431" s="168">
        <v>101563</v>
      </c>
      <c r="D1431" s="171">
        <v>44041</v>
      </c>
      <c r="E1431" s="172">
        <v>31.608699999999999</v>
      </c>
      <c r="F1431" s="172">
        <v>13.6311</v>
      </c>
      <c r="G1431" s="172">
        <v>-2.9319000000000002</v>
      </c>
      <c r="H1431" s="172">
        <v>0.2475</v>
      </c>
      <c r="I1431" s="172">
        <v>-1.113</v>
      </c>
      <c r="J1431" s="172">
        <v>13.9969</v>
      </c>
      <c r="K1431" s="172">
        <v>18.392800000000001</v>
      </c>
      <c r="L1431" s="172">
        <v>12.453200000000001</v>
      </c>
      <c r="M1431" s="172">
        <v>10.776999999999999</v>
      </c>
      <c r="N1431" s="172">
        <v>4.7030000000000003</v>
      </c>
      <c r="O1431" s="172">
        <v>3.1280999999999999</v>
      </c>
      <c r="P1431" s="172">
        <v>5.0415999999999999</v>
      </c>
      <c r="Q1431" s="172">
        <v>6.6357999999999997</v>
      </c>
      <c r="R1431" s="172">
        <v>2.3746999999999998</v>
      </c>
    </row>
    <row r="1432" spans="1:18" x14ac:dyDescent="0.3">
      <c r="A1432" s="168" t="s">
        <v>1476</v>
      </c>
      <c r="B1432" s="168" t="s">
        <v>1533</v>
      </c>
      <c r="C1432" s="168">
        <v>119664</v>
      </c>
      <c r="D1432" s="171">
        <v>44041</v>
      </c>
      <c r="E1432" s="172">
        <v>33.6295</v>
      </c>
      <c r="F1432" s="172">
        <v>14.3323</v>
      </c>
      <c r="G1432" s="172">
        <v>-2.1918000000000002</v>
      </c>
      <c r="H1432" s="172">
        <v>0.97699999999999998</v>
      </c>
      <c r="I1432" s="172">
        <v>-0.37980000000000003</v>
      </c>
      <c r="J1432" s="172">
        <v>14.7346</v>
      </c>
      <c r="K1432" s="172">
        <v>19.135100000000001</v>
      </c>
      <c r="L1432" s="172">
        <v>13.152799999999999</v>
      </c>
      <c r="M1432" s="172">
        <v>11.489800000000001</v>
      </c>
      <c r="N1432" s="172">
        <v>5.3943000000000003</v>
      </c>
      <c r="O1432" s="172">
        <v>3.9422999999999999</v>
      </c>
      <c r="P1432" s="172">
        <v>5.9663000000000004</v>
      </c>
      <c r="Q1432" s="172">
        <v>7.3807</v>
      </c>
      <c r="R1432" s="172">
        <v>3.0779999999999998</v>
      </c>
    </row>
    <row r="1433" spans="1:18" x14ac:dyDescent="0.3">
      <c r="A1433" s="168" t="s">
        <v>1476</v>
      </c>
      <c r="B1433" s="168" t="s">
        <v>1534</v>
      </c>
      <c r="C1433" s="168">
        <v>101548</v>
      </c>
      <c r="D1433" s="171">
        <v>44041</v>
      </c>
      <c r="E1433" s="172">
        <v>37.103299999999997</v>
      </c>
      <c r="F1433" s="172">
        <v>3.5417999999999998</v>
      </c>
      <c r="G1433" s="172">
        <v>-11.393599999999999</v>
      </c>
      <c r="H1433" s="172">
        <v>-7.6199000000000003</v>
      </c>
      <c r="I1433" s="172">
        <v>-3.4596</v>
      </c>
      <c r="J1433" s="172">
        <v>12.439</v>
      </c>
      <c r="K1433" s="172">
        <v>19.130600000000001</v>
      </c>
      <c r="L1433" s="172">
        <v>13.008599999999999</v>
      </c>
      <c r="M1433" s="172">
        <v>11.1204</v>
      </c>
      <c r="N1433" s="172">
        <v>10.5335</v>
      </c>
      <c r="O1433" s="172">
        <v>5.7293000000000003</v>
      </c>
      <c r="P1433" s="172">
        <v>6.7777000000000003</v>
      </c>
      <c r="Q1433" s="172">
        <v>7.5617999999999999</v>
      </c>
      <c r="R1433" s="172">
        <v>6.5491999999999999</v>
      </c>
    </row>
    <row r="1434" spans="1:18" x14ac:dyDescent="0.3">
      <c r="A1434" s="168" t="s">
        <v>1476</v>
      </c>
      <c r="B1434" s="168" t="s">
        <v>1535</v>
      </c>
      <c r="C1434" s="168">
        <v>119949</v>
      </c>
      <c r="D1434" s="171">
        <v>44041</v>
      </c>
      <c r="E1434" s="172">
        <v>39.345500000000001</v>
      </c>
      <c r="F1434" s="172">
        <v>4.4534000000000002</v>
      </c>
      <c r="G1434" s="172">
        <v>-10.467700000000001</v>
      </c>
      <c r="H1434" s="172">
        <v>-6.6840000000000002</v>
      </c>
      <c r="I1434" s="172">
        <v>-2.5552000000000001</v>
      </c>
      <c r="J1434" s="172">
        <v>13.364599999999999</v>
      </c>
      <c r="K1434" s="172">
        <v>20.109000000000002</v>
      </c>
      <c r="L1434" s="172">
        <v>14.000500000000001</v>
      </c>
      <c r="M1434" s="172">
        <v>12.1267</v>
      </c>
      <c r="N1434" s="172">
        <v>11.564299999999999</v>
      </c>
      <c r="O1434" s="172">
        <v>6.6649000000000003</v>
      </c>
      <c r="P1434" s="172">
        <v>7.7012999999999998</v>
      </c>
      <c r="Q1434" s="172">
        <v>8.5302000000000007</v>
      </c>
      <c r="R1434" s="172">
        <v>7.5087999999999999</v>
      </c>
    </row>
    <row r="1435" spans="1:18" x14ac:dyDescent="0.3">
      <c r="A1435" s="168" t="s">
        <v>1476</v>
      </c>
      <c r="B1435" s="168" t="s">
        <v>1536</v>
      </c>
      <c r="C1435" s="168">
        <v>120718</v>
      </c>
      <c r="D1435" s="171">
        <v>44041</v>
      </c>
      <c r="E1435" s="172">
        <v>23.616800000000001</v>
      </c>
      <c r="F1435" s="172">
        <v>18.864999999999998</v>
      </c>
      <c r="G1435" s="172">
        <v>-3.1823999999999999</v>
      </c>
      <c r="H1435" s="172">
        <v>1.8110999999999999</v>
      </c>
      <c r="I1435" s="172">
        <v>1.3474999999999999</v>
      </c>
      <c r="J1435" s="172">
        <v>12.790800000000001</v>
      </c>
      <c r="K1435" s="172">
        <v>20.152200000000001</v>
      </c>
      <c r="L1435" s="172">
        <v>14.0373</v>
      </c>
      <c r="M1435" s="172">
        <v>12.162100000000001</v>
      </c>
      <c r="N1435" s="172">
        <v>11.9351</v>
      </c>
      <c r="O1435" s="172">
        <v>4.1025</v>
      </c>
      <c r="P1435" s="172">
        <v>6.3220999999999998</v>
      </c>
      <c r="Q1435" s="172">
        <v>7.5151000000000003</v>
      </c>
      <c r="R1435" s="172">
        <v>3.6116999999999999</v>
      </c>
    </row>
    <row r="1436" spans="1:18" x14ac:dyDescent="0.3">
      <c r="A1436" s="168" t="s">
        <v>1476</v>
      </c>
      <c r="B1436" s="168" t="s">
        <v>1537</v>
      </c>
      <c r="C1436" s="168">
        <v>106624</v>
      </c>
      <c r="D1436" s="171">
        <v>44041</v>
      </c>
      <c r="E1436" s="172">
        <v>22.8157</v>
      </c>
      <c r="F1436" s="172">
        <v>18.406700000000001</v>
      </c>
      <c r="G1436" s="172">
        <v>-3.6776</v>
      </c>
      <c r="H1436" s="172">
        <v>1.3029999999999999</v>
      </c>
      <c r="I1436" s="172">
        <v>0.83440000000000003</v>
      </c>
      <c r="J1436" s="172">
        <v>12.3028</v>
      </c>
      <c r="K1436" s="172">
        <v>19.724499999999999</v>
      </c>
      <c r="L1436" s="172">
        <v>13.6175</v>
      </c>
      <c r="M1436" s="172">
        <v>11.735799999999999</v>
      </c>
      <c r="N1436" s="172">
        <v>11.4985</v>
      </c>
      <c r="O1436" s="172">
        <v>3.6288</v>
      </c>
      <c r="P1436" s="172">
        <v>5.8141999999999996</v>
      </c>
      <c r="Q1436" s="172">
        <v>6.6184000000000003</v>
      </c>
      <c r="R1436" s="172">
        <v>3.1600999999999999</v>
      </c>
    </row>
    <row r="1437" spans="1:18" x14ac:dyDescent="0.3">
      <c r="A1437" s="173" t="s">
        <v>27</v>
      </c>
      <c r="B1437" s="168"/>
      <c r="C1437" s="168"/>
      <c r="D1437" s="168"/>
      <c r="E1437" s="168"/>
      <c r="F1437" s="174">
        <v>12.955880000000002</v>
      </c>
      <c r="G1437" s="174">
        <v>-4.5620563636363638</v>
      </c>
      <c r="H1437" s="174">
        <v>-0.85865454545454534</v>
      </c>
      <c r="I1437" s="174">
        <v>-0.12438333333333322</v>
      </c>
      <c r="J1437" s="174">
        <v>19.576427777777774</v>
      </c>
      <c r="K1437" s="174">
        <v>17.056377777777779</v>
      </c>
      <c r="L1437" s="174">
        <v>10.775218518518516</v>
      </c>
      <c r="M1437" s="174">
        <v>9.34875740740741</v>
      </c>
      <c r="N1437" s="174">
        <v>8.5930796296296297</v>
      </c>
      <c r="O1437" s="174">
        <v>6.3244600000000011</v>
      </c>
      <c r="P1437" s="174">
        <v>7.3774739999999976</v>
      </c>
      <c r="Q1437" s="174">
        <v>7.8377836363636373</v>
      </c>
      <c r="R1437" s="174">
        <v>7.1241192307692307</v>
      </c>
    </row>
    <row r="1438" spans="1:18" x14ac:dyDescent="0.3">
      <c r="A1438" s="173" t="s">
        <v>409</v>
      </c>
      <c r="B1438" s="168"/>
      <c r="C1438" s="168"/>
      <c r="D1438" s="168"/>
      <c r="E1438" s="168"/>
      <c r="F1438" s="174">
        <v>12.3893</v>
      </c>
      <c r="G1438" s="174">
        <v>-5.3840000000000003</v>
      </c>
      <c r="H1438" s="174">
        <v>-1.3854</v>
      </c>
      <c r="I1438" s="174">
        <v>-0.38150000000000001</v>
      </c>
      <c r="J1438" s="174">
        <v>12.560600000000001</v>
      </c>
      <c r="K1438" s="174">
        <v>17.776150000000001</v>
      </c>
      <c r="L1438" s="174">
        <v>12.512250000000002</v>
      </c>
      <c r="M1438" s="174">
        <v>10.916650000000001</v>
      </c>
      <c r="N1438" s="174">
        <v>10.6084</v>
      </c>
      <c r="O1438" s="174">
        <v>7.5519999999999996</v>
      </c>
      <c r="P1438" s="174">
        <v>7.9564000000000004</v>
      </c>
      <c r="Q1438" s="174">
        <v>7.9279000000000002</v>
      </c>
      <c r="R1438" s="174">
        <v>9.3161500000000004</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44041</v>
      </c>
      <c r="E1441" s="172">
        <v>25.990200000000002</v>
      </c>
      <c r="F1441" s="172">
        <v>0.1183</v>
      </c>
      <c r="G1441" s="172">
        <v>0.39829999999999999</v>
      </c>
      <c r="H1441" s="172">
        <v>1.0667</v>
      </c>
      <c r="I1441" s="172">
        <v>3.9479000000000002</v>
      </c>
      <c r="J1441" s="172">
        <v>4.9574999999999996</v>
      </c>
      <c r="K1441" s="172">
        <v>16.228999999999999</v>
      </c>
      <c r="L1441" s="172">
        <v>-21.112300000000001</v>
      </c>
      <c r="M1441" s="172">
        <v>-14.6188</v>
      </c>
      <c r="N1441" s="172">
        <v>-15.2384</v>
      </c>
      <c r="O1441" s="172">
        <v>-12.0237</v>
      </c>
      <c r="P1441" s="172">
        <v>0.72970000000000002</v>
      </c>
      <c r="Q1441" s="172">
        <v>7.4229000000000003</v>
      </c>
      <c r="R1441" s="172">
        <v>-17.719200000000001</v>
      </c>
    </row>
    <row r="1442" spans="1:18" x14ac:dyDescent="0.3">
      <c r="A1442" s="168" t="s">
        <v>1539</v>
      </c>
      <c r="B1442" s="168" t="s">
        <v>1541</v>
      </c>
      <c r="C1442" s="168">
        <v>119556</v>
      </c>
      <c r="D1442" s="171">
        <v>44041</v>
      </c>
      <c r="E1442" s="172">
        <v>28.0289</v>
      </c>
      <c r="F1442" s="172">
        <v>0.1222</v>
      </c>
      <c r="G1442" s="172">
        <v>0.41589999999999999</v>
      </c>
      <c r="H1442" s="172">
        <v>1.0916999999999999</v>
      </c>
      <c r="I1442" s="172">
        <v>4.0018000000000002</v>
      </c>
      <c r="J1442" s="172">
        <v>5.0807000000000002</v>
      </c>
      <c r="K1442" s="172">
        <v>16.619399999999999</v>
      </c>
      <c r="L1442" s="172">
        <v>-20.630800000000001</v>
      </c>
      <c r="M1442" s="172">
        <v>-13.8611</v>
      </c>
      <c r="N1442" s="172">
        <v>-14.239599999999999</v>
      </c>
      <c r="O1442" s="172">
        <v>-10.9512</v>
      </c>
      <c r="P1442" s="172">
        <v>1.8313999999999999</v>
      </c>
      <c r="Q1442" s="172">
        <v>10.370799999999999</v>
      </c>
      <c r="R1442" s="172">
        <v>-16.7484</v>
      </c>
    </row>
    <row r="1443" spans="1:18" x14ac:dyDescent="0.3">
      <c r="A1443" s="168" t="s">
        <v>1539</v>
      </c>
      <c r="B1443" s="168" t="s">
        <v>1542</v>
      </c>
      <c r="C1443" s="168">
        <v>125354</v>
      </c>
      <c r="D1443" s="171">
        <v>44041</v>
      </c>
      <c r="E1443" s="172">
        <v>31.75</v>
      </c>
      <c r="F1443" s="172">
        <v>0.25259999999999999</v>
      </c>
      <c r="G1443" s="172">
        <v>0.221</v>
      </c>
      <c r="H1443" s="172">
        <v>1.0825</v>
      </c>
      <c r="I1443" s="172">
        <v>2.7507999999999999</v>
      </c>
      <c r="J1443" s="172">
        <v>5.4466999999999999</v>
      </c>
      <c r="K1443" s="172">
        <v>10.4732</v>
      </c>
      <c r="L1443" s="172">
        <v>-14.8108</v>
      </c>
      <c r="M1443" s="172">
        <v>-5.1673</v>
      </c>
      <c r="N1443" s="172">
        <v>7.1910999999999996</v>
      </c>
      <c r="O1443" s="172">
        <v>5.7226999999999997</v>
      </c>
      <c r="P1443" s="172">
        <v>9.3577999999999992</v>
      </c>
      <c r="Q1443" s="172">
        <v>18.9162</v>
      </c>
      <c r="R1443" s="172">
        <v>5.5061</v>
      </c>
    </row>
    <row r="1444" spans="1:18" x14ac:dyDescent="0.3">
      <c r="A1444" s="168" t="s">
        <v>1539</v>
      </c>
      <c r="B1444" s="168" t="s">
        <v>1543</v>
      </c>
      <c r="C1444" s="168">
        <v>125350</v>
      </c>
      <c r="D1444" s="171">
        <v>44041</v>
      </c>
      <c r="E1444" s="172">
        <v>29.34</v>
      </c>
      <c r="F1444" s="172">
        <v>0.2392</v>
      </c>
      <c r="G1444" s="172">
        <v>0.2049</v>
      </c>
      <c r="H1444" s="172">
        <v>1.0679000000000001</v>
      </c>
      <c r="I1444" s="172">
        <v>2.6951000000000001</v>
      </c>
      <c r="J1444" s="172">
        <v>5.2744999999999997</v>
      </c>
      <c r="K1444" s="172">
        <v>9.9700000000000006</v>
      </c>
      <c r="L1444" s="172">
        <v>-15.544</v>
      </c>
      <c r="M1444" s="172">
        <v>-6.3815999999999997</v>
      </c>
      <c r="N1444" s="172">
        <v>5.4637000000000002</v>
      </c>
      <c r="O1444" s="172">
        <v>4.3844000000000003</v>
      </c>
      <c r="P1444" s="172">
        <v>8.0540000000000003</v>
      </c>
      <c r="Q1444" s="172">
        <v>17.5168</v>
      </c>
      <c r="R1444" s="172">
        <v>4.0913000000000004</v>
      </c>
    </row>
    <row r="1445" spans="1:18" x14ac:dyDescent="0.3">
      <c r="A1445" s="168" t="s">
        <v>1539</v>
      </c>
      <c r="B1445" s="168" t="s">
        <v>1544</v>
      </c>
      <c r="C1445" s="168">
        <v>145678</v>
      </c>
      <c r="D1445" s="171">
        <v>44041</v>
      </c>
      <c r="E1445" s="172">
        <v>11.65</v>
      </c>
      <c r="F1445" s="172">
        <v>-0.25679999999999997</v>
      </c>
      <c r="G1445" s="172">
        <v>0.25819999999999999</v>
      </c>
      <c r="H1445" s="172">
        <v>1.1285000000000001</v>
      </c>
      <c r="I1445" s="172">
        <v>3.74</v>
      </c>
      <c r="J1445" s="172">
        <v>7.8704000000000001</v>
      </c>
      <c r="K1445" s="172">
        <v>13.769500000000001</v>
      </c>
      <c r="L1445" s="172">
        <v>-2.1829999999999998</v>
      </c>
      <c r="M1445" s="172">
        <v>10.5313</v>
      </c>
      <c r="N1445" s="172">
        <v>19.120699999999999</v>
      </c>
      <c r="O1445" s="172"/>
      <c r="P1445" s="172"/>
      <c r="Q1445" s="172">
        <v>9.9440000000000008</v>
      </c>
      <c r="R1445" s="172"/>
    </row>
    <row r="1446" spans="1:18" x14ac:dyDescent="0.3">
      <c r="A1446" s="168" t="s">
        <v>1539</v>
      </c>
      <c r="B1446" s="168" t="s">
        <v>1545</v>
      </c>
      <c r="C1446" s="168">
        <v>145677</v>
      </c>
      <c r="D1446" s="171">
        <v>44041</v>
      </c>
      <c r="E1446" s="172">
        <v>11.31</v>
      </c>
      <c r="F1446" s="172">
        <v>-0.17649999999999999</v>
      </c>
      <c r="G1446" s="172">
        <v>0.26600000000000001</v>
      </c>
      <c r="H1446" s="172">
        <v>1.0724</v>
      </c>
      <c r="I1446" s="172">
        <v>3.6663999999999999</v>
      </c>
      <c r="J1446" s="172">
        <v>7.7142999999999997</v>
      </c>
      <c r="K1446" s="172">
        <v>13.326700000000001</v>
      </c>
      <c r="L1446" s="172">
        <v>-3.0848</v>
      </c>
      <c r="M1446" s="172">
        <v>9.0646000000000004</v>
      </c>
      <c r="N1446" s="172">
        <v>16.959700000000002</v>
      </c>
      <c r="O1446" s="172"/>
      <c r="P1446" s="172"/>
      <c r="Q1446" s="172">
        <v>7.9410999999999996</v>
      </c>
      <c r="R1446" s="172"/>
    </row>
    <row r="1447" spans="1:18" x14ac:dyDescent="0.3">
      <c r="A1447" s="168" t="s">
        <v>1539</v>
      </c>
      <c r="B1447" s="168" t="s">
        <v>1546</v>
      </c>
      <c r="C1447" s="168">
        <v>146130</v>
      </c>
      <c r="D1447" s="171">
        <v>44041</v>
      </c>
      <c r="E1447" s="172">
        <v>10.16</v>
      </c>
      <c r="F1447" s="172">
        <v>-0.48970000000000002</v>
      </c>
      <c r="G1447" s="172">
        <v>0.79369999999999996</v>
      </c>
      <c r="H1447" s="172">
        <v>2.3161999999999998</v>
      </c>
      <c r="I1447" s="172">
        <v>4.3121</v>
      </c>
      <c r="J1447" s="172">
        <v>8.0851000000000006</v>
      </c>
      <c r="K1447" s="172">
        <v>19.248799999999999</v>
      </c>
      <c r="L1447" s="172">
        <v>-5.3121999999999998</v>
      </c>
      <c r="M1447" s="172">
        <v>7.0601000000000003</v>
      </c>
      <c r="N1447" s="172">
        <v>9.2472999999999992</v>
      </c>
      <c r="O1447" s="172"/>
      <c r="P1447" s="172"/>
      <c r="Q1447" s="172">
        <v>1.0992</v>
      </c>
      <c r="R1447" s="172"/>
    </row>
    <row r="1448" spans="1:18" x14ac:dyDescent="0.3">
      <c r="A1448" s="168" t="s">
        <v>1539</v>
      </c>
      <c r="B1448" s="168" t="s">
        <v>1547</v>
      </c>
      <c r="C1448" s="168">
        <v>146127</v>
      </c>
      <c r="D1448" s="171">
        <v>44041</v>
      </c>
      <c r="E1448" s="172">
        <v>9.9</v>
      </c>
      <c r="F1448" s="172">
        <v>-0.50249999999999995</v>
      </c>
      <c r="G1448" s="172">
        <v>0.71209999999999996</v>
      </c>
      <c r="H1448" s="172">
        <v>2.1671999999999998</v>
      </c>
      <c r="I1448" s="172">
        <v>4.2104999999999997</v>
      </c>
      <c r="J1448" s="172">
        <v>7.8430999999999997</v>
      </c>
      <c r="K1448" s="172">
        <v>18.562899999999999</v>
      </c>
      <c r="L1448" s="172">
        <v>-6.1611000000000002</v>
      </c>
      <c r="M1448" s="172">
        <v>5.6563999999999997</v>
      </c>
      <c r="N1448" s="172">
        <v>7.2588999999999997</v>
      </c>
      <c r="O1448" s="172"/>
      <c r="P1448" s="172"/>
      <c r="Q1448" s="172">
        <v>-0.68979999999999997</v>
      </c>
      <c r="R1448" s="172"/>
    </row>
    <row r="1449" spans="1:18" x14ac:dyDescent="0.3">
      <c r="A1449" s="168" t="s">
        <v>1539</v>
      </c>
      <c r="B1449" s="168" t="s">
        <v>1548</v>
      </c>
      <c r="C1449" s="168">
        <v>119212</v>
      </c>
      <c r="D1449" s="171">
        <v>44041</v>
      </c>
      <c r="E1449" s="172">
        <v>54.15</v>
      </c>
      <c r="F1449" s="172">
        <v>3.8800000000000001E-2</v>
      </c>
      <c r="G1449" s="172">
        <v>1.4800000000000001E-2</v>
      </c>
      <c r="H1449" s="172">
        <v>0.70299999999999996</v>
      </c>
      <c r="I1449" s="172">
        <v>3.2686999999999999</v>
      </c>
      <c r="J1449" s="172">
        <v>5.1231999999999998</v>
      </c>
      <c r="K1449" s="172">
        <v>18.820399999999999</v>
      </c>
      <c r="L1449" s="172">
        <v>-11.0341</v>
      </c>
      <c r="M1449" s="172">
        <v>0.4284</v>
      </c>
      <c r="N1449" s="172">
        <v>4.3493000000000004</v>
      </c>
      <c r="O1449" s="172">
        <v>-5.1070000000000002</v>
      </c>
      <c r="P1449" s="172">
        <v>4.8677999999999999</v>
      </c>
      <c r="Q1449" s="172">
        <v>16.0457</v>
      </c>
      <c r="R1449" s="172">
        <v>-4.6734</v>
      </c>
    </row>
    <row r="1450" spans="1:18" x14ac:dyDescent="0.3">
      <c r="A1450" s="168" t="s">
        <v>1539</v>
      </c>
      <c r="B1450" s="168" t="s">
        <v>1549</v>
      </c>
      <c r="C1450" s="168">
        <v>105989</v>
      </c>
      <c r="D1450" s="171">
        <v>44041</v>
      </c>
      <c r="E1450" s="172">
        <v>51.499000000000002</v>
      </c>
      <c r="F1450" s="172">
        <v>3.6900000000000002E-2</v>
      </c>
      <c r="G1450" s="172">
        <v>1.9E-3</v>
      </c>
      <c r="H1450" s="172">
        <v>0.68620000000000003</v>
      </c>
      <c r="I1450" s="172">
        <v>3.2313000000000001</v>
      </c>
      <c r="J1450" s="172">
        <v>5.0442999999999998</v>
      </c>
      <c r="K1450" s="172">
        <v>18.546600000000002</v>
      </c>
      <c r="L1450" s="172">
        <v>-11.4361</v>
      </c>
      <c r="M1450" s="172">
        <v>-0.2402</v>
      </c>
      <c r="N1450" s="172">
        <v>3.4283000000000001</v>
      </c>
      <c r="O1450" s="172">
        <v>-5.7382</v>
      </c>
      <c r="P1450" s="172">
        <v>4.1757999999999997</v>
      </c>
      <c r="Q1450" s="172">
        <v>13.290699999999999</v>
      </c>
      <c r="R1450" s="172">
        <v>-5.4511000000000003</v>
      </c>
    </row>
    <row r="1451" spans="1:18" x14ac:dyDescent="0.3">
      <c r="A1451" s="168" t="s">
        <v>1539</v>
      </c>
      <c r="B1451" s="168" t="s">
        <v>1550</v>
      </c>
      <c r="C1451" s="168">
        <v>146196</v>
      </c>
      <c r="D1451" s="171">
        <v>44041</v>
      </c>
      <c r="E1451" s="172">
        <v>11.076000000000001</v>
      </c>
      <c r="F1451" s="172">
        <v>-0.48520000000000002</v>
      </c>
      <c r="G1451" s="172">
        <v>7.2300000000000003E-2</v>
      </c>
      <c r="H1451" s="172">
        <v>0.67259999999999998</v>
      </c>
      <c r="I1451" s="172">
        <v>3.9512</v>
      </c>
      <c r="J1451" s="172">
        <v>6.8183999999999996</v>
      </c>
      <c r="K1451" s="172">
        <v>15.1112</v>
      </c>
      <c r="L1451" s="172">
        <v>-9.3914000000000009</v>
      </c>
      <c r="M1451" s="172">
        <v>0.73670000000000002</v>
      </c>
      <c r="N1451" s="172">
        <v>9.4574999999999996</v>
      </c>
      <c r="O1451" s="172"/>
      <c r="P1451" s="172"/>
      <c r="Q1451" s="172">
        <v>7.1792999999999996</v>
      </c>
      <c r="R1451" s="172"/>
    </row>
    <row r="1452" spans="1:18" x14ac:dyDescent="0.3">
      <c r="A1452" s="168" t="s">
        <v>1539</v>
      </c>
      <c r="B1452" s="168" t="s">
        <v>1551</v>
      </c>
      <c r="C1452" s="168">
        <v>146193</v>
      </c>
      <c r="D1452" s="171">
        <v>44041</v>
      </c>
      <c r="E1452" s="172">
        <v>10.829000000000001</v>
      </c>
      <c r="F1452" s="172">
        <v>-0.48699999999999999</v>
      </c>
      <c r="G1452" s="172">
        <v>5.5399999999999998E-2</v>
      </c>
      <c r="H1452" s="172">
        <v>0.64129999999999998</v>
      </c>
      <c r="I1452" s="172">
        <v>3.8853</v>
      </c>
      <c r="J1452" s="172">
        <v>6.6897000000000002</v>
      </c>
      <c r="K1452" s="172">
        <v>14.6654</v>
      </c>
      <c r="L1452" s="172">
        <v>-10.095499999999999</v>
      </c>
      <c r="M1452" s="172">
        <v>-0.44130000000000003</v>
      </c>
      <c r="N1452" s="172">
        <v>7.7619999999999996</v>
      </c>
      <c r="O1452" s="172"/>
      <c r="P1452" s="172"/>
      <c r="Q1452" s="172">
        <v>5.5518999999999998</v>
      </c>
      <c r="R1452" s="172"/>
    </row>
    <row r="1453" spans="1:18" x14ac:dyDescent="0.3">
      <c r="A1453" s="168" t="s">
        <v>1539</v>
      </c>
      <c r="B1453" s="168" t="s">
        <v>1552</v>
      </c>
      <c r="C1453" s="168">
        <v>103360</v>
      </c>
      <c r="D1453" s="171">
        <v>44041</v>
      </c>
      <c r="E1453" s="172">
        <v>41.4452</v>
      </c>
      <c r="F1453" s="172">
        <v>-0.1578</v>
      </c>
      <c r="G1453" s="172">
        <v>-5.1400000000000001E-2</v>
      </c>
      <c r="H1453" s="172">
        <v>0.71440000000000003</v>
      </c>
      <c r="I1453" s="172">
        <v>3.8094999999999999</v>
      </c>
      <c r="J1453" s="172">
        <v>4.5244999999999997</v>
      </c>
      <c r="K1453" s="172">
        <v>12.770799999999999</v>
      </c>
      <c r="L1453" s="172">
        <v>-20.851700000000001</v>
      </c>
      <c r="M1453" s="172">
        <v>-15.863</v>
      </c>
      <c r="N1453" s="172">
        <v>-14.4689</v>
      </c>
      <c r="O1453" s="172">
        <v>-9.0937000000000001</v>
      </c>
      <c r="P1453" s="172">
        <v>1.0155000000000001</v>
      </c>
      <c r="Q1453" s="172">
        <v>10.2646</v>
      </c>
      <c r="R1453" s="172">
        <v>-14.8378</v>
      </c>
    </row>
    <row r="1454" spans="1:18" x14ac:dyDescent="0.3">
      <c r="A1454" s="168" t="s">
        <v>1539</v>
      </c>
      <c r="B1454" s="168" t="s">
        <v>1553</v>
      </c>
      <c r="C1454" s="168">
        <v>118525</v>
      </c>
      <c r="D1454" s="171">
        <v>44041</v>
      </c>
      <c r="E1454" s="172">
        <v>44.994599999999998</v>
      </c>
      <c r="F1454" s="172">
        <v>-0.15559999999999999</v>
      </c>
      <c r="G1454" s="172">
        <v>-4.02E-2</v>
      </c>
      <c r="H1454" s="172">
        <v>0.72960000000000003</v>
      </c>
      <c r="I1454" s="172">
        <v>3.8414000000000001</v>
      </c>
      <c r="J1454" s="172">
        <v>4.5937999999999999</v>
      </c>
      <c r="K1454" s="172">
        <v>13.015700000000001</v>
      </c>
      <c r="L1454" s="172">
        <v>-20.504200000000001</v>
      </c>
      <c r="M1454" s="172">
        <v>-15.303800000000001</v>
      </c>
      <c r="N1454" s="172">
        <v>-13.699299999999999</v>
      </c>
      <c r="O1454" s="172">
        <v>-8.1073000000000004</v>
      </c>
      <c r="P1454" s="172">
        <v>2.1907999999999999</v>
      </c>
      <c r="Q1454" s="172">
        <v>13.5288</v>
      </c>
      <c r="R1454" s="172">
        <v>-13.9826</v>
      </c>
    </row>
    <row r="1455" spans="1:18" x14ac:dyDescent="0.3">
      <c r="A1455" s="168" t="s">
        <v>1539</v>
      </c>
      <c r="B1455" s="168" t="s">
        <v>1554</v>
      </c>
      <c r="C1455" s="168">
        <v>130503</v>
      </c>
      <c r="D1455" s="171">
        <v>44041</v>
      </c>
      <c r="E1455" s="172">
        <v>36.491</v>
      </c>
      <c r="F1455" s="172">
        <v>0.56499999999999995</v>
      </c>
      <c r="G1455" s="172">
        <v>0.92649999999999999</v>
      </c>
      <c r="H1455" s="172">
        <v>1.4174</v>
      </c>
      <c r="I1455" s="172">
        <v>2.6324999999999998</v>
      </c>
      <c r="J1455" s="172">
        <v>4.8532000000000002</v>
      </c>
      <c r="K1455" s="172">
        <v>17.678699999999999</v>
      </c>
      <c r="L1455" s="172">
        <v>-16.7974</v>
      </c>
      <c r="M1455" s="172">
        <v>-13.413500000000001</v>
      </c>
      <c r="N1455" s="172">
        <v>-12.144</v>
      </c>
      <c r="O1455" s="172">
        <v>-2.8094000000000001</v>
      </c>
      <c r="P1455" s="172">
        <v>6.1580000000000004</v>
      </c>
      <c r="Q1455" s="172">
        <v>11.5776</v>
      </c>
      <c r="R1455" s="172">
        <v>-12.041600000000001</v>
      </c>
    </row>
    <row r="1456" spans="1:18" x14ac:dyDescent="0.3">
      <c r="A1456" s="168" t="s">
        <v>1539</v>
      </c>
      <c r="B1456" s="168" t="s">
        <v>1555</v>
      </c>
      <c r="C1456" s="168">
        <v>130502</v>
      </c>
      <c r="D1456" s="171">
        <v>44041</v>
      </c>
      <c r="E1456" s="172">
        <v>33.628</v>
      </c>
      <c r="F1456" s="172">
        <v>0.55920000000000003</v>
      </c>
      <c r="G1456" s="172">
        <v>0.90920000000000001</v>
      </c>
      <c r="H1456" s="172">
        <v>1.393</v>
      </c>
      <c r="I1456" s="172">
        <v>2.5838000000000001</v>
      </c>
      <c r="J1456" s="172">
        <v>4.7601000000000004</v>
      </c>
      <c r="K1456" s="172">
        <v>17.371099999999998</v>
      </c>
      <c r="L1456" s="172">
        <v>-17.217300000000002</v>
      </c>
      <c r="M1456" s="172">
        <v>-14.0762</v>
      </c>
      <c r="N1456" s="172">
        <v>-13.045299999999999</v>
      </c>
      <c r="O1456" s="172">
        <v>-4.0087999999999999</v>
      </c>
      <c r="P1456" s="172">
        <v>4.8536000000000001</v>
      </c>
      <c r="Q1456" s="172">
        <v>10.337</v>
      </c>
      <c r="R1456" s="172">
        <v>-13.0754</v>
      </c>
    </row>
    <row r="1457" spans="1:18" x14ac:dyDescent="0.3">
      <c r="A1457" s="168" t="s">
        <v>1539</v>
      </c>
      <c r="B1457" s="168" t="s">
        <v>1556</v>
      </c>
      <c r="C1457" s="168">
        <v>103006</v>
      </c>
      <c r="D1457" s="171">
        <v>44041</v>
      </c>
      <c r="E1457" s="172">
        <v>40.6556</v>
      </c>
      <c r="F1457" s="172">
        <v>-0.1027</v>
      </c>
      <c r="G1457" s="172">
        <v>-1.0379</v>
      </c>
      <c r="H1457" s="172">
        <v>-0.39960000000000001</v>
      </c>
      <c r="I1457" s="172">
        <v>1.7242</v>
      </c>
      <c r="J1457" s="172">
        <v>5.0921000000000003</v>
      </c>
      <c r="K1457" s="172">
        <v>19.182700000000001</v>
      </c>
      <c r="L1457" s="172">
        <v>-15.011200000000001</v>
      </c>
      <c r="M1457" s="172">
        <v>-8.4478000000000009</v>
      </c>
      <c r="N1457" s="172">
        <v>-7.5065</v>
      </c>
      <c r="O1457" s="172">
        <v>-8.9414999999999996</v>
      </c>
      <c r="P1457" s="172">
        <v>-0.30930000000000002</v>
      </c>
      <c r="Q1457" s="172">
        <v>9.6628000000000007</v>
      </c>
      <c r="R1457" s="172">
        <v>-13.002599999999999</v>
      </c>
    </row>
    <row r="1458" spans="1:18" x14ac:dyDescent="0.3">
      <c r="A1458" s="168" t="s">
        <v>1539</v>
      </c>
      <c r="B1458" s="168" t="s">
        <v>1557</v>
      </c>
      <c r="C1458" s="168">
        <v>120069</v>
      </c>
      <c r="D1458" s="171">
        <v>44041</v>
      </c>
      <c r="E1458" s="172">
        <v>43.372300000000003</v>
      </c>
      <c r="F1458" s="172">
        <v>-9.8799999999999999E-2</v>
      </c>
      <c r="G1458" s="172">
        <v>-1.0185</v>
      </c>
      <c r="H1458" s="172">
        <v>-0.37230000000000002</v>
      </c>
      <c r="I1458" s="172">
        <v>1.7802</v>
      </c>
      <c r="J1458" s="172">
        <v>5.2145999999999999</v>
      </c>
      <c r="K1458" s="172">
        <v>19.601500000000001</v>
      </c>
      <c r="L1458" s="172">
        <v>-14.3987</v>
      </c>
      <c r="M1458" s="172">
        <v>-7.4711999999999996</v>
      </c>
      <c r="N1458" s="172">
        <v>-6.2022000000000004</v>
      </c>
      <c r="O1458" s="172">
        <v>-8.0098000000000003</v>
      </c>
      <c r="P1458" s="172">
        <v>0.60029999999999994</v>
      </c>
      <c r="Q1458" s="172">
        <v>10.2628</v>
      </c>
      <c r="R1458" s="172">
        <v>-11.997999999999999</v>
      </c>
    </row>
    <row r="1459" spans="1:18" x14ac:dyDescent="0.3">
      <c r="A1459" s="168" t="s">
        <v>1539</v>
      </c>
      <c r="B1459" s="168" t="s">
        <v>1558</v>
      </c>
      <c r="C1459" s="168">
        <v>106823</v>
      </c>
      <c r="D1459" s="171">
        <v>44041</v>
      </c>
      <c r="E1459" s="172">
        <v>22.5</v>
      </c>
      <c r="F1459" s="172">
        <v>-0.22170000000000001</v>
      </c>
      <c r="G1459" s="172">
        <v>-0.6623</v>
      </c>
      <c r="H1459" s="172">
        <v>0.40160000000000001</v>
      </c>
      <c r="I1459" s="172">
        <v>2.8807</v>
      </c>
      <c r="J1459" s="172">
        <v>6.5340999999999996</v>
      </c>
      <c r="K1459" s="172">
        <v>19.553699999999999</v>
      </c>
      <c r="L1459" s="172">
        <v>-18.772600000000001</v>
      </c>
      <c r="M1459" s="172">
        <v>-9.6021999999999998</v>
      </c>
      <c r="N1459" s="172">
        <v>-6.8708999999999998</v>
      </c>
      <c r="O1459" s="172">
        <v>-5.1795999999999998</v>
      </c>
      <c r="P1459" s="172">
        <v>1.5331999999999999</v>
      </c>
      <c r="Q1459" s="172">
        <v>6.5461999999999998</v>
      </c>
      <c r="R1459" s="172">
        <v>-6.0056000000000003</v>
      </c>
    </row>
    <row r="1460" spans="1:18" x14ac:dyDescent="0.3">
      <c r="A1460" s="168" t="s">
        <v>1539</v>
      </c>
      <c r="B1460" s="168" t="s">
        <v>1559</v>
      </c>
      <c r="C1460" s="168">
        <v>120591</v>
      </c>
      <c r="D1460" s="171">
        <v>44041</v>
      </c>
      <c r="E1460" s="172">
        <v>23.75</v>
      </c>
      <c r="F1460" s="172">
        <v>-0.21010000000000001</v>
      </c>
      <c r="G1460" s="172">
        <v>-0.62760000000000005</v>
      </c>
      <c r="H1460" s="172">
        <v>0.42280000000000001</v>
      </c>
      <c r="I1460" s="172">
        <v>2.9476</v>
      </c>
      <c r="J1460" s="172">
        <v>6.6936</v>
      </c>
      <c r="K1460" s="172">
        <v>20.070799999999998</v>
      </c>
      <c r="L1460" s="172">
        <v>-18.131699999999999</v>
      </c>
      <c r="M1460" s="172">
        <v>-8.5482999999999993</v>
      </c>
      <c r="N1460" s="172">
        <v>-5.4913999999999996</v>
      </c>
      <c r="O1460" s="172">
        <v>-4.2130000000000001</v>
      </c>
      <c r="P1460" s="172">
        <v>2.3530000000000002</v>
      </c>
      <c r="Q1460" s="172">
        <v>9.0859000000000005</v>
      </c>
      <c r="R1460" s="172">
        <v>-4.8434999999999997</v>
      </c>
    </row>
    <row r="1461" spans="1:18" x14ac:dyDescent="0.3">
      <c r="A1461" s="168" t="s">
        <v>1539</v>
      </c>
      <c r="B1461" s="168" t="s">
        <v>1560</v>
      </c>
      <c r="C1461" s="168">
        <v>141462</v>
      </c>
      <c r="D1461" s="171">
        <v>44041</v>
      </c>
      <c r="E1461" s="172">
        <v>7.98</v>
      </c>
      <c r="F1461" s="172">
        <v>0.1255</v>
      </c>
      <c r="G1461" s="172">
        <v>-0.3745</v>
      </c>
      <c r="H1461" s="172">
        <v>0</v>
      </c>
      <c r="I1461" s="172">
        <v>2.7027000000000001</v>
      </c>
      <c r="J1461" s="172">
        <v>5.6954000000000002</v>
      </c>
      <c r="K1461" s="172">
        <v>11.6084</v>
      </c>
      <c r="L1461" s="172">
        <v>-17.134</v>
      </c>
      <c r="M1461" s="172">
        <v>-12.307700000000001</v>
      </c>
      <c r="N1461" s="172">
        <v>-6.9930000000000003</v>
      </c>
      <c r="O1461" s="172">
        <v>-7.3253000000000004</v>
      </c>
      <c r="P1461" s="172"/>
      <c r="Q1461" s="172">
        <v>-7.0053999999999998</v>
      </c>
      <c r="R1461" s="172">
        <v>-11.548</v>
      </c>
    </row>
    <row r="1462" spans="1:18" x14ac:dyDescent="0.3">
      <c r="A1462" s="168" t="s">
        <v>1539</v>
      </c>
      <c r="B1462" s="168" t="s">
        <v>1561</v>
      </c>
      <c r="C1462" s="168">
        <v>141475</v>
      </c>
      <c r="D1462" s="171">
        <v>44041</v>
      </c>
      <c r="E1462" s="172">
        <v>8.49</v>
      </c>
      <c r="F1462" s="172">
        <v>0.1179</v>
      </c>
      <c r="G1462" s="172">
        <v>-0.35210000000000002</v>
      </c>
      <c r="H1462" s="172">
        <v>0.1179</v>
      </c>
      <c r="I1462" s="172">
        <v>2.7845</v>
      </c>
      <c r="J1462" s="172">
        <v>5.8602999999999996</v>
      </c>
      <c r="K1462" s="172">
        <v>11.857699999999999</v>
      </c>
      <c r="L1462" s="172">
        <v>-16.683</v>
      </c>
      <c r="M1462" s="172">
        <v>-11.654500000000001</v>
      </c>
      <c r="N1462" s="172">
        <v>-5.9801000000000002</v>
      </c>
      <c r="O1462" s="172">
        <v>-5.4892000000000003</v>
      </c>
      <c r="P1462" s="172"/>
      <c r="Q1462" s="172">
        <v>-5.1325000000000003</v>
      </c>
      <c r="R1462" s="172">
        <v>-10.167999999999999</v>
      </c>
    </row>
    <row r="1463" spans="1:18" x14ac:dyDescent="0.3">
      <c r="A1463" s="168" t="s">
        <v>1539</v>
      </c>
      <c r="B1463" s="168" t="s">
        <v>1562</v>
      </c>
      <c r="C1463" s="168">
        <v>147946</v>
      </c>
      <c r="D1463" s="171">
        <v>44041</v>
      </c>
      <c r="E1463" s="172">
        <v>10.66</v>
      </c>
      <c r="F1463" s="172">
        <v>-0.46689999999999998</v>
      </c>
      <c r="G1463" s="172">
        <v>0.37659999999999999</v>
      </c>
      <c r="H1463" s="172">
        <v>0.66100000000000003</v>
      </c>
      <c r="I1463" s="172">
        <v>4.1016000000000004</v>
      </c>
      <c r="J1463" s="172">
        <v>5.859</v>
      </c>
      <c r="K1463" s="172">
        <v>14.9946</v>
      </c>
      <c r="L1463" s="172"/>
      <c r="M1463" s="172"/>
      <c r="N1463" s="172"/>
      <c r="O1463" s="172"/>
      <c r="P1463" s="172"/>
      <c r="Q1463" s="172">
        <v>6.6</v>
      </c>
      <c r="R1463" s="172"/>
    </row>
    <row r="1464" spans="1:18" x14ac:dyDescent="0.3">
      <c r="A1464" s="168" t="s">
        <v>1539</v>
      </c>
      <c r="B1464" s="168" t="s">
        <v>1563</v>
      </c>
      <c r="C1464" s="168">
        <v>147944</v>
      </c>
      <c r="D1464" s="171">
        <v>44041</v>
      </c>
      <c r="E1464" s="172">
        <v>10.58</v>
      </c>
      <c r="F1464" s="172">
        <v>-0.47039999999999998</v>
      </c>
      <c r="G1464" s="172">
        <v>0.4748</v>
      </c>
      <c r="H1464" s="172">
        <v>0.66600000000000004</v>
      </c>
      <c r="I1464" s="172">
        <v>4.0315000000000003</v>
      </c>
      <c r="J1464" s="172">
        <v>5.8</v>
      </c>
      <c r="K1464" s="172">
        <v>14.5022</v>
      </c>
      <c r="L1464" s="172"/>
      <c r="M1464" s="172"/>
      <c r="N1464" s="172"/>
      <c r="O1464" s="172"/>
      <c r="P1464" s="172"/>
      <c r="Q1464" s="172">
        <v>5.8</v>
      </c>
      <c r="R1464" s="172"/>
    </row>
    <row r="1465" spans="1:18" x14ac:dyDescent="0.3">
      <c r="A1465" s="168" t="s">
        <v>1539</v>
      </c>
      <c r="B1465" s="168" t="s">
        <v>1564</v>
      </c>
      <c r="C1465" s="168">
        <v>145137</v>
      </c>
      <c r="D1465" s="171">
        <v>44041</v>
      </c>
      <c r="E1465" s="172">
        <v>10.5</v>
      </c>
      <c r="F1465" s="172">
        <v>-0.3795</v>
      </c>
      <c r="G1465" s="172">
        <v>-1.1298999999999999</v>
      </c>
      <c r="H1465" s="172">
        <v>-0.84989999999999999</v>
      </c>
      <c r="I1465" s="172">
        <v>1.8429</v>
      </c>
      <c r="J1465" s="172">
        <v>3.9603999999999999</v>
      </c>
      <c r="K1465" s="172">
        <v>13.146599999999999</v>
      </c>
      <c r="L1465" s="172">
        <v>-12.427</v>
      </c>
      <c r="M1465" s="172">
        <v>-1.0367999999999999</v>
      </c>
      <c r="N1465" s="172">
        <v>8.6957000000000004</v>
      </c>
      <c r="O1465" s="172"/>
      <c r="P1465" s="172"/>
      <c r="Q1465" s="172">
        <v>2.8306</v>
      </c>
      <c r="R1465" s="172"/>
    </row>
    <row r="1466" spans="1:18" x14ac:dyDescent="0.3">
      <c r="A1466" s="168" t="s">
        <v>1539</v>
      </c>
      <c r="B1466" s="168" t="s">
        <v>1565</v>
      </c>
      <c r="C1466" s="168">
        <v>145139</v>
      </c>
      <c r="D1466" s="171">
        <v>44041</v>
      </c>
      <c r="E1466" s="172">
        <v>10.210000000000001</v>
      </c>
      <c r="F1466" s="172">
        <v>-0.39019999999999999</v>
      </c>
      <c r="G1466" s="172">
        <v>-1.0659000000000001</v>
      </c>
      <c r="H1466" s="172">
        <v>-0.87380000000000002</v>
      </c>
      <c r="I1466" s="172">
        <v>1.7946</v>
      </c>
      <c r="J1466" s="172">
        <v>3.8656999999999999</v>
      </c>
      <c r="K1466" s="172">
        <v>12.693199999999999</v>
      </c>
      <c r="L1466" s="172">
        <v>-13.106400000000001</v>
      </c>
      <c r="M1466" s="172">
        <v>-2.2031000000000001</v>
      </c>
      <c r="N1466" s="172">
        <v>7.0231000000000003</v>
      </c>
      <c r="O1466" s="172"/>
      <c r="P1466" s="172"/>
      <c r="Q1466" s="172">
        <v>1.1960999999999999</v>
      </c>
      <c r="R1466" s="172"/>
    </row>
    <row r="1467" spans="1:18" x14ac:dyDescent="0.3">
      <c r="A1467" s="168" t="s">
        <v>1539</v>
      </c>
      <c r="B1467" s="168" t="s">
        <v>1566</v>
      </c>
      <c r="C1467" s="168">
        <v>147919</v>
      </c>
      <c r="D1467" s="171">
        <v>44041</v>
      </c>
      <c r="E1467" s="172">
        <v>8.5779999999999994</v>
      </c>
      <c r="F1467" s="172">
        <v>-0.1595</v>
      </c>
      <c r="G1467" s="172">
        <v>-0.28599999999999998</v>
      </c>
      <c r="H1467" s="172">
        <v>-0.74750000000000005</v>
      </c>
      <c r="I1467" s="172">
        <v>1.4787999999999999</v>
      </c>
      <c r="J1467" s="172">
        <v>2.6002999999999998</v>
      </c>
      <c r="K1467" s="172">
        <v>16.171700000000001</v>
      </c>
      <c r="L1467" s="172"/>
      <c r="M1467" s="172"/>
      <c r="N1467" s="172"/>
      <c r="O1467" s="172"/>
      <c r="P1467" s="172"/>
      <c r="Q1467" s="172">
        <v>-14.22</v>
      </c>
      <c r="R1467" s="172"/>
    </row>
    <row r="1468" spans="1:18" x14ac:dyDescent="0.3">
      <c r="A1468" s="168" t="s">
        <v>1539</v>
      </c>
      <c r="B1468" s="168" t="s">
        <v>1567</v>
      </c>
      <c r="C1468" s="168">
        <v>147920</v>
      </c>
      <c r="D1468" s="171">
        <v>44041</v>
      </c>
      <c r="E1468" s="172">
        <v>8.4931000000000001</v>
      </c>
      <c r="F1468" s="172">
        <v>-0.16569999999999999</v>
      </c>
      <c r="G1468" s="172">
        <v>-0.31690000000000002</v>
      </c>
      <c r="H1468" s="172">
        <v>-0.78969999999999996</v>
      </c>
      <c r="I1468" s="172">
        <v>1.3919999999999999</v>
      </c>
      <c r="J1468" s="172">
        <v>2.4116</v>
      </c>
      <c r="K1468" s="172">
        <v>15.520899999999999</v>
      </c>
      <c r="L1468" s="172"/>
      <c r="M1468" s="172"/>
      <c r="N1468" s="172"/>
      <c r="O1468" s="172"/>
      <c r="P1468" s="172"/>
      <c r="Q1468" s="172">
        <v>-15.069000000000001</v>
      </c>
      <c r="R1468" s="172"/>
    </row>
    <row r="1469" spans="1:18" x14ac:dyDescent="0.3">
      <c r="A1469" s="168" t="s">
        <v>1539</v>
      </c>
      <c r="B1469" s="168" t="s">
        <v>1568</v>
      </c>
      <c r="C1469" s="168">
        <v>102875</v>
      </c>
      <c r="D1469" s="171">
        <v>44041</v>
      </c>
      <c r="E1469" s="172">
        <v>67.548000000000002</v>
      </c>
      <c r="F1469" s="172">
        <v>-0.13750000000000001</v>
      </c>
      <c r="G1469" s="172">
        <v>-0.8135</v>
      </c>
      <c r="H1469" s="172">
        <v>6.8099999999999994E-2</v>
      </c>
      <c r="I1469" s="172">
        <v>3.3633999999999999</v>
      </c>
      <c r="J1469" s="172">
        <v>5.4169</v>
      </c>
      <c r="K1469" s="172">
        <v>16.584700000000002</v>
      </c>
      <c r="L1469" s="172">
        <v>-15.7293</v>
      </c>
      <c r="M1469" s="172">
        <v>-4.7439</v>
      </c>
      <c r="N1469" s="172">
        <v>2.8050000000000002</v>
      </c>
      <c r="O1469" s="172">
        <v>-2.9849000000000001</v>
      </c>
      <c r="P1469" s="172">
        <v>4.6178999999999997</v>
      </c>
      <c r="Q1469" s="172">
        <v>13.173999999999999</v>
      </c>
      <c r="R1469" s="172">
        <v>-4.5014000000000003</v>
      </c>
    </row>
    <row r="1470" spans="1:18" x14ac:dyDescent="0.3">
      <c r="A1470" s="168" t="s">
        <v>1539</v>
      </c>
      <c r="B1470" s="168" t="s">
        <v>1569</v>
      </c>
      <c r="C1470" s="168">
        <v>120164</v>
      </c>
      <c r="D1470" s="171">
        <v>44041</v>
      </c>
      <c r="E1470" s="172">
        <v>74.266000000000005</v>
      </c>
      <c r="F1470" s="172">
        <v>-0.13450000000000001</v>
      </c>
      <c r="G1470" s="172">
        <v>-0.79349999999999998</v>
      </c>
      <c r="H1470" s="172">
        <v>9.5699999999999993E-2</v>
      </c>
      <c r="I1470" s="172">
        <v>3.4216000000000002</v>
      </c>
      <c r="J1470" s="172">
        <v>5.5408999999999997</v>
      </c>
      <c r="K1470" s="172">
        <v>16.994900000000001</v>
      </c>
      <c r="L1470" s="172">
        <v>-15.1333</v>
      </c>
      <c r="M1470" s="172">
        <v>-3.7482000000000002</v>
      </c>
      <c r="N1470" s="172">
        <v>4.2374000000000001</v>
      </c>
      <c r="O1470" s="172">
        <v>-1.6973</v>
      </c>
      <c r="P1470" s="172">
        <v>6.1192000000000002</v>
      </c>
      <c r="Q1470" s="172">
        <v>12.4978</v>
      </c>
      <c r="R1470" s="172">
        <v>-3.2282999999999999</v>
      </c>
    </row>
    <row r="1471" spans="1:18" x14ac:dyDescent="0.3">
      <c r="A1471" s="168" t="s">
        <v>1539</v>
      </c>
      <c r="B1471" s="168" t="s">
        <v>1570</v>
      </c>
      <c r="C1471" s="168">
        <v>129220</v>
      </c>
      <c r="D1471" s="171">
        <v>44041</v>
      </c>
      <c r="E1471" s="172">
        <v>20.074999999999999</v>
      </c>
      <c r="F1471" s="172">
        <v>0.23469999999999999</v>
      </c>
      <c r="G1471" s="172">
        <v>0.34489999999999998</v>
      </c>
      <c r="H1471" s="172">
        <v>0.82369999999999999</v>
      </c>
      <c r="I1471" s="172">
        <v>1.7641</v>
      </c>
      <c r="J1471" s="172">
        <v>2.3451</v>
      </c>
      <c r="K1471" s="172">
        <v>14.983700000000001</v>
      </c>
      <c r="L1471" s="172">
        <v>-19.9434</v>
      </c>
      <c r="M1471" s="172">
        <v>-15.2882</v>
      </c>
      <c r="N1471" s="172">
        <v>-12.7364</v>
      </c>
      <c r="O1471" s="172">
        <v>-7.1928000000000001</v>
      </c>
      <c r="P1471" s="172">
        <v>5.8417000000000003</v>
      </c>
      <c r="Q1471" s="172">
        <v>11.8574</v>
      </c>
      <c r="R1471" s="172">
        <v>-13.9247</v>
      </c>
    </row>
    <row r="1472" spans="1:18" x14ac:dyDescent="0.3">
      <c r="A1472" s="168" t="s">
        <v>1539</v>
      </c>
      <c r="B1472" s="168" t="s">
        <v>1571</v>
      </c>
      <c r="C1472" s="168">
        <v>129223</v>
      </c>
      <c r="D1472" s="171">
        <v>44041</v>
      </c>
      <c r="E1472" s="172">
        <v>19.03</v>
      </c>
      <c r="F1472" s="172">
        <v>0.23699999999999999</v>
      </c>
      <c r="G1472" s="172">
        <v>0.3322</v>
      </c>
      <c r="H1472" s="172">
        <v>0.80520000000000003</v>
      </c>
      <c r="I1472" s="172">
        <v>1.7212000000000001</v>
      </c>
      <c r="J1472" s="172">
        <v>2.2568999999999999</v>
      </c>
      <c r="K1472" s="172">
        <v>14.6731</v>
      </c>
      <c r="L1472" s="172">
        <v>-20.399899999999999</v>
      </c>
      <c r="M1472" s="172">
        <v>-16.026800000000001</v>
      </c>
      <c r="N1472" s="172">
        <v>-13.731400000000001</v>
      </c>
      <c r="O1472" s="172">
        <v>-8.1439000000000004</v>
      </c>
      <c r="P1472" s="172">
        <v>4.8913000000000002</v>
      </c>
      <c r="Q1472" s="172">
        <v>10.9001</v>
      </c>
      <c r="R1472" s="172">
        <v>-14.885300000000001</v>
      </c>
    </row>
    <row r="1473" spans="1:18" x14ac:dyDescent="0.3">
      <c r="A1473" s="168" t="s">
        <v>1539</v>
      </c>
      <c r="B1473" s="168" t="s">
        <v>1572</v>
      </c>
      <c r="C1473" s="168">
        <v>113177</v>
      </c>
      <c r="D1473" s="171">
        <v>44041</v>
      </c>
      <c r="E1473" s="172">
        <v>36.213700000000003</v>
      </c>
      <c r="F1473" s="172">
        <v>0.1696</v>
      </c>
      <c r="G1473" s="172">
        <v>-5.6300000000000003E-2</v>
      </c>
      <c r="H1473" s="172">
        <v>0.63719999999999999</v>
      </c>
      <c r="I1473" s="172">
        <v>3.1282999999999999</v>
      </c>
      <c r="J1473" s="172">
        <v>4.7717000000000001</v>
      </c>
      <c r="K1473" s="172">
        <v>16.798400000000001</v>
      </c>
      <c r="L1473" s="172">
        <v>-13.2431</v>
      </c>
      <c r="M1473" s="172">
        <v>-4.9379</v>
      </c>
      <c r="N1473" s="172">
        <v>0.42120000000000002</v>
      </c>
      <c r="O1473" s="172">
        <v>-2.4285999999999999</v>
      </c>
      <c r="P1473" s="172">
        <v>7.1055999999999999</v>
      </c>
      <c r="Q1473" s="172">
        <v>13.920199999999999</v>
      </c>
      <c r="R1473" s="172">
        <v>-7.0247000000000002</v>
      </c>
    </row>
    <row r="1474" spans="1:18" x14ac:dyDescent="0.3">
      <c r="A1474" s="168" t="s">
        <v>1539</v>
      </c>
      <c r="B1474" s="168" t="s">
        <v>1573</v>
      </c>
      <c r="C1474" s="168">
        <v>118778</v>
      </c>
      <c r="D1474" s="171">
        <v>44041</v>
      </c>
      <c r="E1474" s="172">
        <v>38.917999999999999</v>
      </c>
      <c r="F1474" s="172">
        <v>0.17219999999999999</v>
      </c>
      <c r="G1474" s="172">
        <v>-4.3400000000000001E-2</v>
      </c>
      <c r="H1474" s="172">
        <v>0.65720000000000001</v>
      </c>
      <c r="I1474" s="172">
        <v>3.1656</v>
      </c>
      <c r="J1474" s="172">
        <v>4.8463000000000003</v>
      </c>
      <c r="K1474" s="172">
        <v>17.071300000000001</v>
      </c>
      <c r="L1474" s="172">
        <v>-12.8673</v>
      </c>
      <c r="M1474" s="172">
        <v>-4.3253000000000004</v>
      </c>
      <c r="N1474" s="172">
        <v>1.2817000000000001</v>
      </c>
      <c r="O1474" s="172">
        <v>-1.3928</v>
      </c>
      <c r="P1474" s="172">
        <v>8.2484999999999999</v>
      </c>
      <c r="Q1474" s="172">
        <v>18.1541</v>
      </c>
      <c r="R1474" s="172">
        <v>-6.1382000000000003</v>
      </c>
    </row>
    <row r="1475" spans="1:18" x14ac:dyDescent="0.3">
      <c r="A1475" s="168" t="s">
        <v>1539</v>
      </c>
      <c r="B1475" s="168" t="s">
        <v>1574</v>
      </c>
      <c r="C1475" s="168">
        <v>147131</v>
      </c>
      <c r="D1475" s="171">
        <v>44041</v>
      </c>
      <c r="E1475" s="172">
        <v>10.76</v>
      </c>
      <c r="F1475" s="172">
        <v>-0.1855</v>
      </c>
      <c r="G1475" s="172">
        <v>0.1862</v>
      </c>
      <c r="H1475" s="172">
        <v>0.93810000000000004</v>
      </c>
      <c r="I1475" s="172">
        <v>4.6692999999999998</v>
      </c>
      <c r="J1475" s="172">
        <v>8.2494999999999994</v>
      </c>
      <c r="K1475" s="172">
        <v>20.223500000000001</v>
      </c>
      <c r="L1475" s="172">
        <v>-4.6943999999999999</v>
      </c>
      <c r="M1475" s="172">
        <v>6.5347</v>
      </c>
      <c r="N1475" s="172">
        <v>12.200200000000001</v>
      </c>
      <c r="O1475" s="172"/>
      <c r="P1475" s="172"/>
      <c r="Q1475" s="172">
        <v>6.2211999999999996</v>
      </c>
      <c r="R1475" s="172"/>
    </row>
    <row r="1476" spans="1:18" x14ac:dyDescent="0.3">
      <c r="A1476" s="168" t="s">
        <v>1539</v>
      </c>
      <c r="B1476" s="168" t="s">
        <v>1575</v>
      </c>
      <c r="C1476" s="168">
        <v>147129</v>
      </c>
      <c r="D1476" s="171">
        <v>44041</v>
      </c>
      <c r="E1476" s="172">
        <v>10.53</v>
      </c>
      <c r="F1476" s="172">
        <v>-0.18959999999999999</v>
      </c>
      <c r="G1476" s="172">
        <v>0.1903</v>
      </c>
      <c r="H1476" s="172">
        <v>0.95879999999999999</v>
      </c>
      <c r="I1476" s="172">
        <v>4.5679999999999996</v>
      </c>
      <c r="J1476" s="172">
        <v>8.1109000000000009</v>
      </c>
      <c r="K1476" s="172">
        <v>19.795200000000001</v>
      </c>
      <c r="L1476" s="172">
        <v>-5.4757999999999996</v>
      </c>
      <c r="M1476" s="172">
        <v>5.0898000000000003</v>
      </c>
      <c r="N1476" s="172">
        <v>10.261799999999999</v>
      </c>
      <c r="O1476" s="172"/>
      <c r="P1476" s="172"/>
      <c r="Q1476" s="172">
        <v>4.3468999999999998</v>
      </c>
      <c r="R1476" s="172"/>
    </row>
    <row r="1477" spans="1:18" x14ac:dyDescent="0.3">
      <c r="A1477" s="168" t="s">
        <v>1539</v>
      </c>
      <c r="B1477" s="168" t="s">
        <v>1576</v>
      </c>
      <c r="C1477" s="168">
        <v>100177</v>
      </c>
      <c r="D1477" s="171">
        <v>44041</v>
      </c>
      <c r="E1477" s="172">
        <v>54.519332484467803</v>
      </c>
      <c r="F1477" s="172">
        <v>0.70399999999999996</v>
      </c>
      <c r="G1477" s="172">
        <v>4.0731000000000002</v>
      </c>
      <c r="H1477" s="172">
        <v>6.7580999999999998</v>
      </c>
      <c r="I1477" s="172">
        <v>10.732900000000001</v>
      </c>
      <c r="J1477" s="172">
        <v>18.383099999999999</v>
      </c>
      <c r="K1477" s="172">
        <v>36.7102</v>
      </c>
      <c r="L1477" s="172">
        <v>8.1273999999999997</v>
      </c>
      <c r="M1477" s="172">
        <v>20.448699999999999</v>
      </c>
      <c r="N1477" s="172">
        <v>17.392700000000001</v>
      </c>
      <c r="O1477" s="172">
        <v>-1.1405000000000001</v>
      </c>
      <c r="P1477" s="172">
        <v>2.5676999999999999</v>
      </c>
      <c r="Q1477" s="172">
        <v>7.3860000000000001</v>
      </c>
      <c r="R1477" s="172">
        <v>-2.6640999999999999</v>
      </c>
    </row>
    <row r="1478" spans="1:18" x14ac:dyDescent="0.3">
      <c r="A1478" s="168" t="s">
        <v>1539</v>
      </c>
      <c r="B1478" s="168" t="s">
        <v>1577</v>
      </c>
      <c r="C1478" s="168">
        <v>120828</v>
      </c>
      <c r="D1478" s="171">
        <v>44041</v>
      </c>
      <c r="E1478" s="172">
        <v>49.448300000000003</v>
      </c>
      <c r="F1478" s="172">
        <v>0.70530000000000004</v>
      </c>
      <c r="G1478" s="172">
        <v>4.0724999999999998</v>
      </c>
      <c r="H1478" s="172">
        <v>6.758</v>
      </c>
      <c r="I1478" s="172">
        <v>10.735300000000001</v>
      </c>
      <c r="J1478" s="172">
        <v>18.495200000000001</v>
      </c>
      <c r="K1478" s="172">
        <v>37.000900000000001</v>
      </c>
      <c r="L1478" s="172">
        <v>8.3884000000000007</v>
      </c>
      <c r="M1478" s="172">
        <v>20.77</v>
      </c>
      <c r="N1478" s="172">
        <v>17.743600000000001</v>
      </c>
      <c r="O1478" s="172">
        <v>-0.7984</v>
      </c>
      <c r="P1478" s="172">
        <v>2.7797999999999998</v>
      </c>
      <c r="Q1478" s="172">
        <v>5.0335000000000001</v>
      </c>
      <c r="R1478" s="172">
        <v>-2.3088000000000002</v>
      </c>
    </row>
    <row r="1479" spans="1:18" x14ac:dyDescent="0.3">
      <c r="A1479" s="168" t="s">
        <v>1539</v>
      </c>
      <c r="B1479" s="168" t="s">
        <v>1578</v>
      </c>
      <c r="C1479" s="168">
        <v>125497</v>
      </c>
      <c r="D1479" s="171">
        <v>44041</v>
      </c>
      <c r="E1479" s="172">
        <v>55.129899999999999</v>
      </c>
      <c r="F1479" s="172">
        <v>-0.19239999999999999</v>
      </c>
      <c r="G1479" s="172">
        <v>-1.7444999999999999</v>
      </c>
      <c r="H1479" s="172">
        <v>-0.78339999999999999</v>
      </c>
      <c r="I1479" s="172">
        <v>1.234</v>
      </c>
      <c r="J1479" s="172">
        <v>4.1275000000000004</v>
      </c>
      <c r="K1479" s="172">
        <v>12.705500000000001</v>
      </c>
      <c r="L1479" s="172">
        <v>-11.270300000000001</v>
      </c>
      <c r="M1479" s="172">
        <v>-3.4138999999999999</v>
      </c>
      <c r="N1479" s="172">
        <v>5.6905999999999999</v>
      </c>
      <c r="O1479" s="172">
        <v>4.2972999999999999</v>
      </c>
      <c r="P1479" s="172">
        <v>10.7051</v>
      </c>
      <c r="Q1479" s="172">
        <v>21.2761</v>
      </c>
      <c r="R1479" s="172">
        <v>-0.64700000000000002</v>
      </c>
    </row>
    <row r="1480" spans="1:18" x14ac:dyDescent="0.3">
      <c r="A1480" s="168" t="s">
        <v>1539</v>
      </c>
      <c r="B1480" s="168" t="s">
        <v>1579</v>
      </c>
      <c r="C1480" s="168">
        <v>125494</v>
      </c>
      <c r="D1480" s="171">
        <v>44041</v>
      </c>
      <c r="E1480" s="172">
        <v>50.6188</v>
      </c>
      <c r="F1480" s="172">
        <v>-0.19539999999999999</v>
      </c>
      <c r="G1480" s="172">
        <v>-1.7597</v>
      </c>
      <c r="H1480" s="172">
        <v>-0.80620000000000003</v>
      </c>
      <c r="I1480" s="172">
        <v>1.1843999999999999</v>
      </c>
      <c r="J1480" s="172">
        <v>4.0149999999999997</v>
      </c>
      <c r="K1480" s="172">
        <v>12.329000000000001</v>
      </c>
      <c r="L1480" s="172">
        <v>-11.8376</v>
      </c>
      <c r="M1480" s="172">
        <v>-4.3407</v>
      </c>
      <c r="N1480" s="172">
        <v>4.3483999999999998</v>
      </c>
      <c r="O1480" s="172">
        <v>3.0545</v>
      </c>
      <c r="P1480" s="172">
        <v>9.3574999999999999</v>
      </c>
      <c r="Q1480" s="172">
        <v>16.053000000000001</v>
      </c>
      <c r="R1480" s="172">
        <v>-1.8729</v>
      </c>
    </row>
    <row r="1481" spans="1:18" x14ac:dyDescent="0.3">
      <c r="A1481" s="168" t="s">
        <v>1539</v>
      </c>
      <c r="B1481" s="168" t="s">
        <v>1580</v>
      </c>
      <c r="C1481" s="168">
        <v>100795</v>
      </c>
      <c r="D1481" s="171">
        <v>44041</v>
      </c>
      <c r="E1481" s="172">
        <v>66.923199999999994</v>
      </c>
      <c r="F1481" s="172">
        <v>-0.254</v>
      </c>
      <c r="G1481" s="172">
        <v>-0.51180000000000003</v>
      </c>
      <c r="H1481" s="172">
        <v>-0.37280000000000002</v>
      </c>
      <c r="I1481" s="172">
        <v>2.3355000000000001</v>
      </c>
      <c r="J1481" s="172">
        <v>4.1547999999999998</v>
      </c>
      <c r="K1481" s="172">
        <v>14.2888</v>
      </c>
      <c r="L1481" s="172">
        <v>-18.633199999999999</v>
      </c>
      <c r="M1481" s="172">
        <v>-10.5214</v>
      </c>
      <c r="N1481" s="172">
        <v>-6.5415999999999999</v>
      </c>
      <c r="O1481" s="172">
        <v>-12.0055</v>
      </c>
      <c r="P1481" s="172">
        <v>-1.6621999999999999</v>
      </c>
      <c r="Q1481" s="172">
        <v>13.0837</v>
      </c>
      <c r="R1481" s="172">
        <v>-13.4283</v>
      </c>
    </row>
    <row r="1482" spans="1:18" x14ac:dyDescent="0.3">
      <c r="A1482" s="168" t="s">
        <v>1539</v>
      </c>
      <c r="B1482" s="168" t="s">
        <v>1581</v>
      </c>
      <c r="C1482" s="168">
        <v>119589</v>
      </c>
      <c r="D1482" s="171">
        <v>44041</v>
      </c>
      <c r="E1482" s="172">
        <v>70.153999999999996</v>
      </c>
      <c r="F1482" s="172">
        <v>-0.25119999999999998</v>
      </c>
      <c r="G1482" s="172">
        <v>-0.49840000000000001</v>
      </c>
      <c r="H1482" s="172">
        <v>-0.35370000000000001</v>
      </c>
      <c r="I1482" s="172">
        <v>2.3744999999999998</v>
      </c>
      <c r="J1482" s="172">
        <v>4.2389999999999999</v>
      </c>
      <c r="K1482" s="172">
        <v>14.561999999999999</v>
      </c>
      <c r="L1482" s="172">
        <v>-18.254100000000001</v>
      </c>
      <c r="M1482" s="172">
        <v>-9.9016000000000002</v>
      </c>
      <c r="N1482" s="172">
        <v>-5.6605999999999996</v>
      </c>
      <c r="O1482" s="172">
        <v>-11.2501</v>
      </c>
      <c r="P1482" s="172">
        <v>-0.99429999999999996</v>
      </c>
      <c r="Q1482" s="172">
        <v>9.8116000000000003</v>
      </c>
      <c r="R1482" s="172">
        <v>-12.6434</v>
      </c>
    </row>
    <row r="1483" spans="1:18" x14ac:dyDescent="0.3">
      <c r="A1483" s="168" t="s">
        <v>1539</v>
      </c>
      <c r="B1483" s="168" t="s">
        <v>1582</v>
      </c>
      <c r="C1483" s="168">
        <v>145206</v>
      </c>
      <c r="D1483" s="171">
        <v>44041</v>
      </c>
      <c r="E1483" s="172">
        <v>10.285500000000001</v>
      </c>
      <c r="F1483" s="172">
        <v>-0.21340000000000001</v>
      </c>
      <c r="G1483" s="172">
        <v>0.29349999999999998</v>
      </c>
      <c r="H1483" s="172">
        <v>0.1802</v>
      </c>
      <c r="I1483" s="172">
        <v>2.0933999999999999</v>
      </c>
      <c r="J1483" s="172">
        <v>4.6870000000000003</v>
      </c>
      <c r="K1483" s="172">
        <v>19.32</v>
      </c>
      <c r="L1483" s="172">
        <v>-11.6662</v>
      </c>
      <c r="M1483" s="172">
        <v>-0.9657</v>
      </c>
      <c r="N1483" s="172">
        <v>4.4562999999999997</v>
      </c>
      <c r="O1483" s="172"/>
      <c r="P1483" s="172"/>
      <c r="Q1483" s="172">
        <v>1.6575</v>
      </c>
      <c r="R1483" s="172"/>
    </row>
    <row r="1484" spans="1:18" x14ac:dyDescent="0.3">
      <c r="A1484" s="168" t="s">
        <v>1539</v>
      </c>
      <c r="B1484" s="168" t="s">
        <v>1583</v>
      </c>
      <c r="C1484" s="168">
        <v>145208</v>
      </c>
      <c r="D1484" s="171">
        <v>44041</v>
      </c>
      <c r="E1484" s="172">
        <v>9.9415999999999993</v>
      </c>
      <c r="F1484" s="172">
        <v>-0.21879999999999999</v>
      </c>
      <c r="G1484" s="172">
        <v>0.26519999999999999</v>
      </c>
      <c r="H1484" s="172">
        <v>0.14099999999999999</v>
      </c>
      <c r="I1484" s="172">
        <v>2.0154000000000001</v>
      </c>
      <c r="J1484" s="172">
        <v>4.5395000000000003</v>
      </c>
      <c r="K1484" s="172">
        <v>18.823399999999999</v>
      </c>
      <c r="L1484" s="172">
        <v>-12.482799999999999</v>
      </c>
      <c r="M1484" s="172">
        <v>-2.3121</v>
      </c>
      <c r="N1484" s="172">
        <v>2.5415000000000001</v>
      </c>
      <c r="O1484" s="172"/>
      <c r="P1484" s="172"/>
      <c r="Q1484" s="172">
        <v>-0.34150000000000003</v>
      </c>
      <c r="R1484" s="172"/>
    </row>
    <row r="1485" spans="1:18" x14ac:dyDescent="0.3">
      <c r="A1485" s="168" t="s">
        <v>1539</v>
      </c>
      <c r="B1485" s="168" t="s">
        <v>1584</v>
      </c>
      <c r="C1485" s="168">
        <v>129649</v>
      </c>
      <c r="D1485" s="171">
        <v>44041</v>
      </c>
      <c r="E1485" s="172">
        <v>14.03</v>
      </c>
      <c r="F1485" s="172">
        <v>0.42949999999999999</v>
      </c>
      <c r="G1485" s="172">
        <v>-0.2843</v>
      </c>
      <c r="H1485" s="172">
        <v>1.2265999999999999</v>
      </c>
      <c r="I1485" s="172">
        <v>4.4676</v>
      </c>
      <c r="J1485" s="172">
        <v>6.3685</v>
      </c>
      <c r="K1485" s="172">
        <v>12.600300000000001</v>
      </c>
      <c r="L1485" s="172">
        <v>-13.288</v>
      </c>
      <c r="M1485" s="172">
        <v>-1.7506999999999999</v>
      </c>
      <c r="N1485" s="172">
        <v>8.9285999999999994</v>
      </c>
      <c r="O1485" s="172">
        <v>-3.1360999999999999</v>
      </c>
      <c r="P1485" s="172">
        <v>1.9936</v>
      </c>
      <c r="Q1485" s="172">
        <v>5.67</v>
      </c>
      <c r="R1485" s="172">
        <v>-5.2657999999999996</v>
      </c>
    </row>
    <row r="1486" spans="1:18" x14ac:dyDescent="0.3">
      <c r="A1486" s="168" t="s">
        <v>1539</v>
      </c>
      <c r="B1486" s="168" t="s">
        <v>1585</v>
      </c>
      <c r="C1486" s="168">
        <v>129647</v>
      </c>
      <c r="D1486" s="171">
        <v>44041</v>
      </c>
      <c r="E1486" s="172">
        <v>13.36</v>
      </c>
      <c r="F1486" s="172">
        <v>0.37569999999999998</v>
      </c>
      <c r="G1486" s="172">
        <v>-0.29849999999999999</v>
      </c>
      <c r="H1486" s="172">
        <v>1.2121</v>
      </c>
      <c r="I1486" s="172">
        <v>4.4565999999999999</v>
      </c>
      <c r="J1486" s="172">
        <v>6.2847999999999997</v>
      </c>
      <c r="K1486" s="172">
        <v>12.363300000000001</v>
      </c>
      <c r="L1486" s="172">
        <v>-13.583399999999999</v>
      </c>
      <c r="M1486" s="172">
        <v>-2.2677</v>
      </c>
      <c r="N1486" s="172">
        <v>8.1781000000000006</v>
      </c>
      <c r="O1486" s="172">
        <v>-3.8005</v>
      </c>
      <c r="P1486" s="172">
        <v>1.1289</v>
      </c>
      <c r="Q1486" s="172">
        <v>4.8311999999999999</v>
      </c>
      <c r="R1486" s="172">
        <v>-5.8521999999999998</v>
      </c>
    </row>
    <row r="1487" spans="1:18" x14ac:dyDescent="0.3">
      <c r="A1487" s="173" t="s">
        <v>27</v>
      </c>
      <c r="B1487" s="168"/>
      <c r="C1487" s="168"/>
      <c r="D1487" s="168"/>
      <c r="E1487" s="168"/>
      <c r="F1487" s="174">
        <v>-4.6636956521739124E-2</v>
      </c>
      <c r="G1487" s="174">
        <v>4.5486956521739119E-2</v>
      </c>
      <c r="H1487" s="174">
        <v>0.76371739130434757</v>
      </c>
      <c r="I1487" s="174">
        <v>3.335232608695653</v>
      </c>
      <c r="J1487" s="174">
        <v>5.8934608695652182</v>
      </c>
      <c r="K1487" s="174">
        <v>16.585034782608695</v>
      </c>
      <c r="L1487" s="174">
        <v>-12.70994285714286</v>
      </c>
      <c r="M1487" s="174">
        <v>-3.7824238095238094</v>
      </c>
      <c r="N1487" s="174">
        <v>1.0927333333333333</v>
      </c>
      <c r="O1487" s="174">
        <v>-4.5170066666666653</v>
      </c>
      <c r="P1487" s="174">
        <v>3.9325678571428568</v>
      </c>
      <c r="Q1487" s="174">
        <v>7.5301543478260902</v>
      </c>
      <c r="R1487" s="174">
        <v>-8.0294299999999996</v>
      </c>
    </row>
    <row r="1488" spans="1:18" x14ac:dyDescent="0.3">
      <c r="A1488" s="173" t="s">
        <v>409</v>
      </c>
      <c r="B1488" s="168"/>
      <c r="C1488" s="168"/>
      <c r="D1488" s="168"/>
      <c r="E1488" s="168"/>
      <c r="F1488" s="174">
        <v>-0.15670000000000001</v>
      </c>
      <c r="G1488" s="174">
        <v>8.3499999999999998E-3</v>
      </c>
      <c r="H1488" s="174">
        <v>0.66930000000000001</v>
      </c>
      <c r="I1488" s="174">
        <v>3.1469499999999999</v>
      </c>
      <c r="J1488" s="174">
        <v>5.1688999999999998</v>
      </c>
      <c r="K1488" s="174">
        <v>15.846299999999999</v>
      </c>
      <c r="L1488" s="174">
        <v>-13.435700000000001</v>
      </c>
      <c r="M1488" s="174">
        <v>-4.3330000000000002</v>
      </c>
      <c r="N1488" s="174">
        <v>3.8328500000000001</v>
      </c>
      <c r="O1488" s="174">
        <v>-4.66</v>
      </c>
      <c r="P1488" s="174">
        <v>3.4777999999999998</v>
      </c>
      <c r="Q1488" s="174">
        <v>8.5135000000000005</v>
      </c>
      <c r="R1488" s="174">
        <v>-6.5814500000000002</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44041</v>
      </c>
      <c r="E1491" s="172">
        <v>10.68</v>
      </c>
      <c r="F1491" s="172">
        <v>-0.46600000000000003</v>
      </c>
      <c r="G1491" s="172">
        <v>0.65980000000000005</v>
      </c>
      <c r="H1491" s="172">
        <v>0.18759999999999999</v>
      </c>
      <c r="I1491" s="172">
        <v>2.1032999999999999</v>
      </c>
      <c r="J1491" s="172">
        <v>5.6379999999999999</v>
      </c>
      <c r="K1491" s="172">
        <v>10.444699999999999</v>
      </c>
      <c r="L1491" s="172"/>
      <c r="M1491" s="172"/>
      <c r="N1491" s="172"/>
      <c r="O1491" s="172"/>
      <c r="P1491" s="172"/>
      <c r="Q1491" s="172">
        <v>6.8</v>
      </c>
      <c r="R1491" s="172"/>
    </row>
    <row r="1492" spans="1:18" x14ac:dyDescent="0.3">
      <c r="A1492" s="168" t="s">
        <v>378</v>
      </c>
      <c r="B1492" s="168" t="s">
        <v>379</v>
      </c>
      <c r="C1492" s="168">
        <v>147929</v>
      </c>
      <c r="D1492" s="171">
        <v>44041</v>
      </c>
      <c r="E1492" s="172">
        <v>10.6</v>
      </c>
      <c r="F1492" s="172">
        <v>-0.56289999999999996</v>
      </c>
      <c r="G1492" s="172">
        <v>0.66479999999999995</v>
      </c>
      <c r="H1492" s="172">
        <v>0.189</v>
      </c>
      <c r="I1492" s="172">
        <v>2.0211999999999999</v>
      </c>
      <c r="J1492" s="172">
        <v>5.4725999999999999</v>
      </c>
      <c r="K1492" s="172">
        <v>9.9585000000000008</v>
      </c>
      <c r="L1492" s="172"/>
      <c r="M1492" s="172"/>
      <c r="N1492" s="172"/>
      <c r="O1492" s="172"/>
      <c r="P1492" s="172"/>
      <c r="Q1492" s="172">
        <v>6</v>
      </c>
      <c r="R1492" s="172"/>
    </row>
    <row r="1493" spans="1:18" x14ac:dyDescent="0.3">
      <c r="A1493" s="168" t="s">
        <v>378</v>
      </c>
      <c r="B1493" s="168" t="s">
        <v>49</v>
      </c>
      <c r="C1493" s="168">
        <v>147372</v>
      </c>
      <c r="D1493" s="171">
        <v>44041</v>
      </c>
      <c r="E1493" s="172">
        <v>10.44</v>
      </c>
      <c r="F1493" s="172">
        <v>-9.5699999999999993E-2</v>
      </c>
      <c r="G1493" s="172">
        <v>1.9531000000000001</v>
      </c>
      <c r="H1493" s="172">
        <v>1.6553</v>
      </c>
      <c r="I1493" s="172">
        <v>4.6092000000000004</v>
      </c>
      <c r="J1493" s="172">
        <v>7.9627999999999997</v>
      </c>
      <c r="K1493" s="172">
        <v>19.450800000000001</v>
      </c>
      <c r="L1493" s="172">
        <v>-4.4831000000000003</v>
      </c>
      <c r="M1493" s="172">
        <v>-0.19120000000000001</v>
      </c>
      <c r="N1493" s="172">
        <v>6.4219999999999997</v>
      </c>
      <c r="O1493" s="172"/>
      <c r="P1493" s="172"/>
      <c r="Q1493" s="172">
        <v>4.1889000000000003</v>
      </c>
      <c r="R1493" s="172"/>
    </row>
    <row r="1494" spans="1:18" x14ac:dyDescent="0.3">
      <c r="A1494" s="168" t="s">
        <v>378</v>
      </c>
      <c r="B1494" s="168" t="s">
        <v>51</v>
      </c>
      <c r="C1494" s="168">
        <v>147371</v>
      </c>
      <c r="D1494" s="171">
        <v>44041</v>
      </c>
      <c r="E1494" s="172">
        <v>10.38</v>
      </c>
      <c r="F1494" s="172">
        <v>-9.6199999999999994E-2</v>
      </c>
      <c r="G1494" s="172">
        <v>1.9645999999999999</v>
      </c>
      <c r="H1494" s="172">
        <v>1.665</v>
      </c>
      <c r="I1494" s="172">
        <v>4.6371000000000002</v>
      </c>
      <c r="J1494" s="172">
        <v>7.9001999999999999</v>
      </c>
      <c r="K1494" s="172">
        <v>19.173400000000001</v>
      </c>
      <c r="L1494" s="172">
        <v>-4.7706</v>
      </c>
      <c r="M1494" s="172">
        <v>-0.57469999999999999</v>
      </c>
      <c r="N1494" s="172">
        <v>5.8103999999999996</v>
      </c>
      <c r="O1494" s="172"/>
      <c r="P1494" s="172"/>
      <c r="Q1494" s="172">
        <v>3.6181999999999999</v>
      </c>
      <c r="R1494" s="172"/>
    </row>
    <row r="1495" spans="1:18" x14ac:dyDescent="0.3">
      <c r="A1495" s="168" t="s">
        <v>378</v>
      </c>
      <c r="B1495" s="168" t="s">
        <v>50</v>
      </c>
      <c r="C1495" s="168">
        <v>119709</v>
      </c>
      <c r="D1495" s="171">
        <v>44041</v>
      </c>
      <c r="E1495" s="172">
        <v>109.858</v>
      </c>
      <c r="F1495" s="172">
        <v>-0.67159999999999997</v>
      </c>
      <c r="G1495" s="172">
        <v>0.46389999999999998</v>
      </c>
      <c r="H1495" s="172">
        <v>0.82010000000000005</v>
      </c>
      <c r="I1495" s="172">
        <v>5.3471000000000002</v>
      </c>
      <c r="J1495" s="172">
        <v>8.1504999999999992</v>
      </c>
      <c r="K1495" s="172">
        <v>17.193000000000001</v>
      </c>
      <c r="L1495" s="172">
        <v>-9.2493999999999996</v>
      </c>
      <c r="M1495" s="172">
        <v>-5.7484999999999999</v>
      </c>
      <c r="N1495" s="172">
        <v>1.5967</v>
      </c>
      <c r="O1495" s="172">
        <v>4.9446000000000003</v>
      </c>
      <c r="P1495" s="172">
        <v>7.4734999999999996</v>
      </c>
      <c r="Q1495" s="172">
        <v>11.475</v>
      </c>
      <c r="R1495" s="172">
        <v>2.0247000000000002</v>
      </c>
    </row>
    <row r="1496" spans="1:18" x14ac:dyDescent="0.3">
      <c r="A1496" s="168" t="s">
        <v>378</v>
      </c>
      <c r="B1496" s="168" t="s">
        <v>52</v>
      </c>
      <c r="C1496" s="168">
        <v>104523</v>
      </c>
      <c r="D1496" s="171">
        <v>44041</v>
      </c>
      <c r="E1496" s="172">
        <v>457.54164553583399</v>
      </c>
      <c r="F1496" s="172">
        <v>-0.67320000000000002</v>
      </c>
      <c r="G1496" s="172">
        <v>0.45519999999999999</v>
      </c>
      <c r="H1496" s="172">
        <v>0.80710000000000004</v>
      </c>
      <c r="I1496" s="172">
        <v>5.3181000000000003</v>
      </c>
      <c r="J1496" s="172">
        <v>8.0869999999999997</v>
      </c>
      <c r="K1496" s="172">
        <v>16.9526</v>
      </c>
      <c r="L1496" s="172">
        <v>-9.6158000000000001</v>
      </c>
      <c r="M1496" s="172">
        <v>-6.3262999999999998</v>
      </c>
      <c r="N1496" s="172">
        <v>0.77610000000000001</v>
      </c>
      <c r="O1496" s="172">
        <v>4.0331999999999999</v>
      </c>
      <c r="P1496" s="172">
        <v>6.5827</v>
      </c>
      <c r="Q1496" s="172">
        <v>13.7905</v>
      </c>
      <c r="R1496" s="172">
        <v>1.1953</v>
      </c>
    </row>
    <row r="1497" spans="1:18" x14ac:dyDescent="0.3">
      <c r="A1497" s="173" t="s">
        <v>27</v>
      </c>
      <c r="B1497" s="168"/>
      <c r="C1497" s="168"/>
      <c r="D1497" s="168"/>
      <c r="E1497" s="168"/>
      <c r="F1497" s="174">
        <v>-0.42759999999999998</v>
      </c>
      <c r="G1497" s="174">
        <v>1.0268999999999999</v>
      </c>
      <c r="H1497" s="174">
        <v>0.88734999999999997</v>
      </c>
      <c r="I1497" s="174">
        <v>4.0060000000000002</v>
      </c>
      <c r="J1497" s="174">
        <v>7.2018500000000003</v>
      </c>
      <c r="K1497" s="174">
        <v>15.528833333333333</v>
      </c>
      <c r="L1497" s="174">
        <v>-7.029725</v>
      </c>
      <c r="M1497" s="174">
        <v>-3.210175</v>
      </c>
      <c r="N1497" s="174">
        <v>3.6512999999999995</v>
      </c>
      <c r="O1497" s="174">
        <v>4.4889000000000001</v>
      </c>
      <c r="P1497" s="174">
        <v>7.0281000000000002</v>
      </c>
      <c r="Q1497" s="174">
        <v>7.645433333333334</v>
      </c>
      <c r="R1497" s="174">
        <v>1.61</v>
      </c>
    </row>
    <row r="1498" spans="1:18" x14ac:dyDescent="0.3">
      <c r="A1498" s="173" t="s">
        <v>409</v>
      </c>
      <c r="B1498" s="168"/>
      <c r="C1498" s="168"/>
      <c r="D1498" s="168"/>
      <c r="E1498" s="168"/>
      <c r="F1498" s="174">
        <v>-0.51444999999999996</v>
      </c>
      <c r="G1498" s="174">
        <v>0.6623</v>
      </c>
      <c r="H1498" s="174">
        <v>0.8136000000000001</v>
      </c>
      <c r="I1498" s="174">
        <v>4.6231500000000008</v>
      </c>
      <c r="J1498" s="174">
        <v>7.9314999999999998</v>
      </c>
      <c r="K1498" s="174">
        <v>17.072800000000001</v>
      </c>
      <c r="L1498" s="174">
        <v>-7.01</v>
      </c>
      <c r="M1498" s="174">
        <v>-3.1616</v>
      </c>
      <c r="N1498" s="174">
        <v>3.7035499999999999</v>
      </c>
      <c r="O1498" s="174">
        <v>4.4889000000000001</v>
      </c>
      <c r="P1498" s="174">
        <v>7.0281000000000002</v>
      </c>
      <c r="Q1498" s="174">
        <v>6.4</v>
      </c>
      <c r="R1498" s="174">
        <v>1.61</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44041</v>
      </c>
      <c r="E1501" s="172">
        <v>413.43830000000003</v>
      </c>
      <c r="F1501" s="172">
        <v>7.8324999999999996</v>
      </c>
      <c r="G1501" s="172">
        <v>1.8703000000000001</v>
      </c>
      <c r="H1501" s="172">
        <v>3.4719000000000002</v>
      </c>
      <c r="I1501" s="172">
        <v>3.3028</v>
      </c>
      <c r="J1501" s="172">
        <v>7.4995000000000003</v>
      </c>
      <c r="K1501" s="172">
        <v>11.629300000000001</v>
      </c>
      <c r="L1501" s="172">
        <v>8.3000000000000007</v>
      </c>
      <c r="M1501" s="172">
        <v>7.8310000000000004</v>
      </c>
      <c r="N1501" s="172">
        <v>8.0991999999999997</v>
      </c>
      <c r="O1501" s="172">
        <v>7.8773</v>
      </c>
      <c r="P1501" s="172">
        <v>8.2682000000000002</v>
      </c>
      <c r="Q1501" s="172">
        <v>8.7369000000000003</v>
      </c>
      <c r="R1501" s="172">
        <v>8.5028000000000006</v>
      </c>
    </row>
    <row r="1502" spans="1:18" x14ac:dyDescent="0.3">
      <c r="A1502" s="168" t="s">
        <v>1587</v>
      </c>
      <c r="B1502" s="168" t="s">
        <v>1589</v>
      </c>
      <c r="C1502" s="168">
        <v>101317</v>
      </c>
      <c r="D1502" s="171">
        <v>44041</v>
      </c>
      <c r="E1502" s="172">
        <v>409.84059999999999</v>
      </c>
      <c r="F1502" s="172">
        <v>7.6962999999999999</v>
      </c>
      <c r="G1502" s="172">
        <v>1.7299</v>
      </c>
      <c r="H1502" s="172">
        <v>3.3317000000000001</v>
      </c>
      <c r="I1502" s="172">
        <v>3.1629</v>
      </c>
      <c r="J1502" s="172">
        <v>7.3411999999999997</v>
      </c>
      <c r="K1502" s="172">
        <v>11.4932</v>
      </c>
      <c r="L1502" s="172">
        <v>8.1625999999999994</v>
      </c>
      <c r="M1502" s="172">
        <v>7.6952999999999996</v>
      </c>
      <c r="N1502" s="172">
        <v>7.9629000000000003</v>
      </c>
      <c r="O1502" s="172">
        <v>7.7450000000000001</v>
      </c>
      <c r="P1502" s="172">
        <v>8.1313999999999993</v>
      </c>
      <c r="Q1502" s="172">
        <v>7.8136999999999999</v>
      </c>
      <c r="R1502" s="172">
        <v>8.3695000000000004</v>
      </c>
    </row>
    <row r="1503" spans="1:18" x14ac:dyDescent="0.3">
      <c r="A1503" s="168" t="s">
        <v>1587</v>
      </c>
      <c r="B1503" s="168" t="s">
        <v>1590</v>
      </c>
      <c r="C1503" s="168">
        <v>144754</v>
      </c>
      <c r="D1503" s="171">
        <v>44041</v>
      </c>
      <c r="E1503" s="172">
        <v>11.5961</v>
      </c>
      <c r="F1503" s="172">
        <v>2.8331</v>
      </c>
      <c r="G1503" s="172">
        <v>2.2040000000000002</v>
      </c>
      <c r="H1503" s="172">
        <v>3.4196</v>
      </c>
      <c r="I1503" s="172">
        <v>3.8052000000000001</v>
      </c>
      <c r="J1503" s="172">
        <v>5.8723000000000001</v>
      </c>
      <c r="K1503" s="172">
        <v>8.3146000000000004</v>
      </c>
      <c r="L1503" s="172">
        <v>6.8075000000000001</v>
      </c>
      <c r="M1503" s="172">
        <v>6.9004000000000003</v>
      </c>
      <c r="N1503" s="172">
        <v>7.4097</v>
      </c>
      <c r="O1503" s="172"/>
      <c r="P1503" s="172"/>
      <c r="Q1503" s="172">
        <v>8.173</v>
      </c>
      <c r="R1503" s="172"/>
    </row>
    <row r="1504" spans="1:18" x14ac:dyDescent="0.3">
      <c r="A1504" s="168" t="s">
        <v>1587</v>
      </c>
      <c r="B1504" s="168" t="s">
        <v>1591</v>
      </c>
      <c r="C1504" s="168">
        <v>144759</v>
      </c>
      <c r="D1504" s="171">
        <v>44041</v>
      </c>
      <c r="E1504" s="172">
        <v>11.4034</v>
      </c>
      <c r="F1504" s="172">
        <v>2.2406999999999999</v>
      </c>
      <c r="G1504" s="172">
        <v>1.2805</v>
      </c>
      <c r="H1504" s="172">
        <v>2.5619000000000001</v>
      </c>
      <c r="I1504" s="172">
        <v>2.9068000000000001</v>
      </c>
      <c r="J1504" s="172">
        <v>4.96</v>
      </c>
      <c r="K1504" s="172">
        <v>7.3864000000000001</v>
      </c>
      <c r="L1504" s="172">
        <v>5.8722000000000003</v>
      </c>
      <c r="M1504" s="172">
        <v>5.9492000000000003</v>
      </c>
      <c r="N1504" s="172">
        <v>6.4387999999999996</v>
      </c>
      <c r="O1504" s="172"/>
      <c r="P1504" s="172"/>
      <c r="Q1504" s="172">
        <v>7.2156000000000002</v>
      </c>
      <c r="R1504" s="172"/>
    </row>
    <row r="1505" spans="1:18" x14ac:dyDescent="0.3">
      <c r="A1505" s="168" t="s">
        <v>1587</v>
      </c>
      <c r="B1505" s="168" t="s">
        <v>1592</v>
      </c>
      <c r="C1505" s="168">
        <v>143464</v>
      </c>
      <c r="D1505" s="171">
        <v>44041</v>
      </c>
      <c r="E1505" s="172">
        <v>1166.9236000000001</v>
      </c>
      <c r="F1505" s="172">
        <v>2.3492000000000002</v>
      </c>
      <c r="G1505" s="172">
        <v>2.1852</v>
      </c>
      <c r="H1505" s="172">
        <v>3.3834</v>
      </c>
      <c r="I1505" s="172">
        <v>2.8712</v>
      </c>
      <c r="J1505" s="172">
        <v>3.9424000000000001</v>
      </c>
      <c r="K1505" s="172">
        <v>6.0248999999999997</v>
      </c>
      <c r="L1505" s="172">
        <v>5.9823000000000004</v>
      </c>
      <c r="M1505" s="172">
        <v>5.9455999999999998</v>
      </c>
      <c r="N1505" s="172">
        <v>6.3752000000000004</v>
      </c>
      <c r="O1505" s="172"/>
      <c r="P1505" s="172"/>
      <c r="Q1505" s="172">
        <v>7.4024999999999999</v>
      </c>
      <c r="R1505" s="172">
        <v>7.2640000000000002</v>
      </c>
    </row>
    <row r="1506" spans="1:18" x14ac:dyDescent="0.3">
      <c r="A1506" s="168" t="s">
        <v>1587</v>
      </c>
      <c r="B1506" s="168" t="s">
        <v>1593</v>
      </c>
      <c r="C1506" s="168">
        <v>143508</v>
      </c>
      <c r="D1506" s="171">
        <v>44041</v>
      </c>
      <c r="E1506" s="172">
        <v>1171.6442</v>
      </c>
      <c r="F1506" s="172">
        <v>2.5266999999999999</v>
      </c>
      <c r="G1506" s="172">
        <v>2.3645999999999998</v>
      </c>
      <c r="H1506" s="172">
        <v>3.5632000000000001</v>
      </c>
      <c r="I1506" s="172">
        <v>3.0514000000000001</v>
      </c>
      <c r="J1506" s="172">
        <v>4.1228999999999996</v>
      </c>
      <c r="K1506" s="172">
        <v>6.2076000000000002</v>
      </c>
      <c r="L1506" s="172">
        <v>6.1677</v>
      </c>
      <c r="M1506" s="172">
        <v>6.1334999999999997</v>
      </c>
      <c r="N1506" s="172">
        <v>6.5666000000000002</v>
      </c>
      <c r="O1506" s="172"/>
      <c r="P1506" s="172"/>
      <c r="Q1506" s="172">
        <v>7.6032999999999999</v>
      </c>
      <c r="R1506" s="172">
        <v>7.4672999999999998</v>
      </c>
    </row>
    <row r="1507" spans="1:18" x14ac:dyDescent="0.3">
      <c r="A1507" s="168" t="s">
        <v>1587</v>
      </c>
      <c r="B1507" s="168" t="s">
        <v>1594</v>
      </c>
      <c r="C1507" s="168">
        <v>119379</v>
      </c>
      <c r="D1507" s="171">
        <v>44041</v>
      </c>
      <c r="E1507" s="172">
        <v>2508.6988000000001</v>
      </c>
      <c r="F1507" s="172">
        <v>-1.6324000000000001</v>
      </c>
      <c r="G1507" s="172">
        <v>0.38329999999999997</v>
      </c>
      <c r="H1507" s="172">
        <v>1.8047</v>
      </c>
      <c r="I1507" s="172">
        <v>2.4948999999999999</v>
      </c>
      <c r="J1507" s="172">
        <v>4.1540999999999997</v>
      </c>
      <c r="K1507" s="172">
        <v>6.7927</v>
      </c>
      <c r="L1507" s="172">
        <v>6.1123000000000003</v>
      </c>
      <c r="M1507" s="172">
        <v>6.0438000000000001</v>
      </c>
      <c r="N1507" s="172">
        <v>6.5627000000000004</v>
      </c>
      <c r="O1507" s="172">
        <v>7.3815999999999997</v>
      </c>
      <c r="P1507" s="172">
        <v>8.0253999999999994</v>
      </c>
      <c r="Q1507" s="172">
        <v>8.5318000000000005</v>
      </c>
      <c r="R1507" s="172">
        <v>7.3701999999999996</v>
      </c>
    </row>
    <row r="1508" spans="1:18" x14ac:dyDescent="0.3">
      <c r="A1508" s="168" t="s">
        <v>1587</v>
      </c>
      <c r="B1508" s="168" t="s">
        <v>1595</v>
      </c>
      <c r="C1508" s="168">
        <v>109269</v>
      </c>
      <c r="D1508" s="171">
        <v>44041</v>
      </c>
      <c r="E1508" s="172">
        <v>2465.5763999999999</v>
      </c>
      <c r="F1508" s="172">
        <v>-1.8711</v>
      </c>
      <c r="G1508" s="172">
        <v>0.1457</v>
      </c>
      <c r="H1508" s="172">
        <v>1.5670999999999999</v>
      </c>
      <c r="I1508" s="172">
        <v>2.2574999999999998</v>
      </c>
      <c r="J1508" s="172">
        <v>3.9157999999999999</v>
      </c>
      <c r="K1508" s="172">
        <v>6.5514000000000001</v>
      </c>
      <c r="L1508" s="172">
        <v>5.8677999999999999</v>
      </c>
      <c r="M1508" s="172">
        <v>5.7960000000000003</v>
      </c>
      <c r="N1508" s="172">
        <v>6.3102</v>
      </c>
      <c r="O1508" s="172">
        <v>7.1661999999999999</v>
      </c>
      <c r="P1508" s="172">
        <v>7.8061999999999996</v>
      </c>
      <c r="Q1508" s="172">
        <v>7.7807000000000004</v>
      </c>
      <c r="R1508" s="172">
        <v>7.1200999999999999</v>
      </c>
    </row>
    <row r="1509" spans="1:18" x14ac:dyDescent="0.3">
      <c r="A1509" s="168" t="s">
        <v>1587</v>
      </c>
      <c r="B1509" s="168" t="s">
        <v>1596</v>
      </c>
      <c r="C1509" s="168">
        <v>118317</v>
      </c>
      <c r="D1509" s="171">
        <v>44041</v>
      </c>
      <c r="E1509" s="172">
        <v>3096.5115000000001</v>
      </c>
      <c r="F1509" s="172">
        <v>5.91</v>
      </c>
      <c r="G1509" s="172">
        <v>1.5676000000000001</v>
      </c>
      <c r="H1509" s="172">
        <v>1.9918</v>
      </c>
      <c r="I1509" s="172">
        <v>2.6400999999999999</v>
      </c>
      <c r="J1509" s="172">
        <v>4.4846000000000004</v>
      </c>
      <c r="K1509" s="172">
        <v>7.0220000000000002</v>
      </c>
      <c r="L1509" s="172">
        <v>6.2752999999999997</v>
      </c>
      <c r="M1509" s="172">
        <v>6.2073</v>
      </c>
      <c r="N1509" s="172">
        <v>6.5084</v>
      </c>
      <c r="O1509" s="172">
        <v>6.7127999999999997</v>
      </c>
      <c r="P1509" s="172">
        <v>7.0799000000000003</v>
      </c>
      <c r="Q1509" s="172">
        <v>7.8528000000000002</v>
      </c>
      <c r="R1509" s="172">
        <v>6.8635000000000002</v>
      </c>
    </row>
    <row r="1510" spans="1:18" x14ac:dyDescent="0.3">
      <c r="A1510" s="168" t="s">
        <v>1587</v>
      </c>
      <c r="B1510" s="168" t="s">
        <v>1597</v>
      </c>
      <c r="C1510" s="168">
        <v>109371</v>
      </c>
      <c r="D1510" s="171">
        <v>44041</v>
      </c>
      <c r="E1510" s="172">
        <v>2991.4083000000001</v>
      </c>
      <c r="F1510" s="172">
        <v>5.3158000000000003</v>
      </c>
      <c r="G1510" s="172">
        <v>0.98899999999999999</v>
      </c>
      <c r="H1510" s="172">
        <v>1.4078999999999999</v>
      </c>
      <c r="I1510" s="172">
        <v>2.056</v>
      </c>
      <c r="J1510" s="172">
        <v>3.9015</v>
      </c>
      <c r="K1510" s="172">
        <v>6.4290000000000003</v>
      </c>
      <c r="L1510" s="172">
        <v>5.6807999999999996</v>
      </c>
      <c r="M1510" s="172">
        <v>5.6003999999999996</v>
      </c>
      <c r="N1510" s="172">
        <v>5.891</v>
      </c>
      <c r="O1510" s="172">
        <v>6.1010999999999997</v>
      </c>
      <c r="P1510" s="172">
        <v>6.4139999999999997</v>
      </c>
      <c r="Q1510" s="172">
        <v>7.5717999999999996</v>
      </c>
      <c r="R1510" s="172">
        <v>6.3166000000000002</v>
      </c>
    </row>
    <row r="1511" spans="1:18" x14ac:dyDescent="0.3">
      <c r="A1511" s="168" t="s">
        <v>1587</v>
      </c>
      <c r="B1511" s="168" t="s">
        <v>1598</v>
      </c>
      <c r="C1511" s="168">
        <v>119205</v>
      </c>
      <c r="D1511" s="171">
        <v>44041</v>
      </c>
      <c r="E1511" s="172">
        <v>2782.4050999999999</v>
      </c>
      <c r="F1511" s="172">
        <v>2.0320999999999998</v>
      </c>
      <c r="G1511" s="172">
        <v>2.3565</v>
      </c>
      <c r="H1511" s="172">
        <v>2.6758000000000002</v>
      </c>
      <c r="I1511" s="172">
        <v>3.1436000000000002</v>
      </c>
      <c r="J1511" s="172">
        <v>4.1821999999999999</v>
      </c>
      <c r="K1511" s="172">
        <v>6.6649000000000003</v>
      </c>
      <c r="L1511" s="172">
        <v>6.3742999999999999</v>
      </c>
      <c r="M1511" s="172">
        <v>6.3441999999999998</v>
      </c>
      <c r="N1511" s="172">
        <v>6.8570000000000002</v>
      </c>
      <c r="O1511" s="172">
        <v>6.7731000000000003</v>
      </c>
      <c r="P1511" s="172">
        <v>7.1984000000000004</v>
      </c>
      <c r="Q1511" s="172">
        <v>7.9427000000000003</v>
      </c>
      <c r="R1511" s="172">
        <v>6.6536999999999997</v>
      </c>
    </row>
    <row r="1512" spans="1:18" x14ac:dyDescent="0.3">
      <c r="A1512" s="168" t="s">
        <v>1587</v>
      </c>
      <c r="B1512" s="168" t="s">
        <v>1599</v>
      </c>
      <c r="C1512" s="168">
        <v>104138</v>
      </c>
      <c r="D1512" s="171">
        <v>44041</v>
      </c>
      <c r="E1512" s="172">
        <v>2650.5666999999999</v>
      </c>
      <c r="F1512" s="172">
        <v>1.3412999999999999</v>
      </c>
      <c r="G1512" s="172">
        <v>1.6664000000000001</v>
      </c>
      <c r="H1512" s="172">
        <v>1.9855</v>
      </c>
      <c r="I1512" s="172">
        <v>2.4529999999999998</v>
      </c>
      <c r="J1512" s="172">
        <v>3.4901</v>
      </c>
      <c r="K1512" s="172">
        <v>5.9566999999999997</v>
      </c>
      <c r="L1512" s="172">
        <v>5.6906999999999996</v>
      </c>
      <c r="M1512" s="172">
        <v>5.6177000000000001</v>
      </c>
      <c r="N1512" s="172">
        <v>6.0997000000000003</v>
      </c>
      <c r="O1512" s="172">
        <v>5.9852999999999996</v>
      </c>
      <c r="P1512" s="172">
        <v>6.4401999999999999</v>
      </c>
      <c r="Q1512" s="172">
        <v>7.2079000000000004</v>
      </c>
      <c r="R1512" s="172">
        <v>5.8722000000000003</v>
      </c>
    </row>
    <row r="1513" spans="1:18" x14ac:dyDescent="0.3">
      <c r="A1513" s="168" t="s">
        <v>1587</v>
      </c>
      <c r="B1513" s="168" t="s">
        <v>1600</v>
      </c>
      <c r="C1513" s="168">
        <v>119186</v>
      </c>
      <c r="D1513" s="171">
        <v>44041</v>
      </c>
      <c r="E1513" s="172">
        <v>2267.6089999999999</v>
      </c>
      <c r="F1513" s="172">
        <v>3.7185999999999999</v>
      </c>
      <c r="G1513" s="172">
        <v>1.3894</v>
      </c>
      <c r="H1513" s="172">
        <v>0.152</v>
      </c>
      <c r="I1513" s="172">
        <v>2.6092</v>
      </c>
      <c r="J1513" s="172">
        <v>3.9096000000000002</v>
      </c>
      <c r="K1513" s="172">
        <v>6.0301999999999998</v>
      </c>
      <c r="L1513" s="172">
        <v>5.5739999999999998</v>
      </c>
      <c r="M1513" s="172">
        <v>5.4672999999999998</v>
      </c>
      <c r="N1513" s="172">
        <v>5.8541999999999996</v>
      </c>
      <c r="O1513" s="172">
        <v>6.7892999999999999</v>
      </c>
      <c r="P1513" s="172">
        <v>7.2797000000000001</v>
      </c>
      <c r="Q1513" s="172">
        <v>7.9812000000000003</v>
      </c>
      <c r="R1513" s="172">
        <v>6.7114000000000003</v>
      </c>
    </row>
    <row r="1514" spans="1:18" x14ac:dyDescent="0.3">
      <c r="A1514" s="168" t="s">
        <v>1587</v>
      </c>
      <c r="B1514" s="168" t="s">
        <v>1601</v>
      </c>
      <c r="C1514" s="168">
        <v>112408</v>
      </c>
      <c r="D1514" s="171">
        <v>44041</v>
      </c>
      <c r="E1514" s="172">
        <v>2165.3163</v>
      </c>
      <c r="F1514" s="172">
        <v>2.8018000000000001</v>
      </c>
      <c r="G1514" s="172">
        <v>0.47339999999999999</v>
      </c>
      <c r="H1514" s="172">
        <v>-0.76280000000000003</v>
      </c>
      <c r="I1514" s="172">
        <v>1.6950000000000001</v>
      </c>
      <c r="J1514" s="172">
        <v>3.0103</v>
      </c>
      <c r="K1514" s="172">
        <v>5.1299000000000001</v>
      </c>
      <c r="L1514" s="172">
        <v>4.8773</v>
      </c>
      <c r="M1514" s="172">
        <v>4.7813999999999997</v>
      </c>
      <c r="N1514" s="172">
        <v>5.1384999999999996</v>
      </c>
      <c r="O1514" s="172">
        <v>6.0187999999999997</v>
      </c>
      <c r="P1514" s="172">
        <v>6.5229999999999997</v>
      </c>
      <c r="Q1514" s="172">
        <v>7.6757</v>
      </c>
      <c r="R1514" s="172">
        <v>5.8941999999999997</v>
      </c>
    </row>
    <row r="1515" spans="1:18" x14ac:dyDescent="0.3">
      <c r="A1515" s="168" t="s">
        <v>1587</v>
      </c>
      <c r="B1515" s="168" t="s">
        <v>1602</v>
      </c>
      <c r="C1515" s="168">
        <v>147970</v>
      </c>
      <c r="D1515" s="171">
        <v>44029</v>
      </c>
      <c r="E1515" s="172">
        <v>1.4246000000000001</v>
      </c>
      <c r="F1515" s="172">
        <v>0</v>
      </c>
      <c r="G1515" s="172">
        <v>0</v>
      </c>
      <c r="H1515" s="172">
        <v>0</v>
      </c>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44029</v>
      </c>
      <c r="E1516" s="172">
        <v>1.4319999999999999</v>
      </c>
      <c r="F1516" s="172">
        <v>0</v>
      </c>
      <c r="G1516" s="172">
        <v>0</v>
      </c>
      <c r="H1516" s="172">
        <v>0</v>
      </c>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44041</v>
      </c>
      <c r="E1517" s="172">
        <v>28.288699999999999</v>
      </c>
      <c r="F1517" s="172">
        <v>9.6796000000000006</v>
      </c>
      <c r="G1517" s="172">
        <v>8.2152999999999992</v>
      </c>
      <c r="H1517" s="172">
        <v>9.7505000000000006</v>
      </c>
      <c r="I1517" s="172">
        <v>9.3788</v>
      </c>
      <c r="J1517" s="172">
        <v>10.476100000000001</v>
      </c>
      <c r="K1517" s="172">
        <v>10.484299999999999</v>
      </c>
      <c r="L1517" s="172">
        <v>9.0698000000000008</v>
      </c>
      <c r="M1517" s="172">
        <v>3.0175000000000001</v>
      </c>
      <c r="N1517" s="172">
        <v>4.5232000000000001</v>
      </c>
      <c r="O1517" s="172">
        <v>7.2736999999999998</v>
      </c>
      <c r="P1517" s="172">
        <v>8.1461000000000006</v>
      </c>
      <c r="Q1517" s="172">
        <v>8.5876000000000001</v>
      </c>
      <c r="R1517" s="172">
        <v>7.1074000000000002</v>
      </c>
    </row>
    <row r="1518" spans="1:18" x14ac:dyDescent="0.3">
      <c r="A1518" s="168" t="s">
        <v>1587</v>
      </c>
      <c r="B1518" s="168" t="s">
        <v>1605</v>
      </c>
      <c r="C1518" s="168">
        <v>118560</v>
      </c>
      <c r="D1518" s="171">
        <v>44041</v>
      </c>
      <c r="E1518" s="172">
        <v>28.449300000000001</v>
      </c>
      <c r="F1518" s="172">
        <v>9.8817000000000004</v>
      </c>
      <c r="G1518" s="172">
        <v>8.3231999999999999</v>
      </c>
      <c r="H1518" s="172">
        <v>9.8609000000000009</v>
      </c>
      <c r="I1518" s="172">
        <v>9.4733999999999998</v>
      </c>
      <c r="J1518" s="172">
        <v>10.5687</v>
      </c>
      <c r="K1518" s="172">
        <v>10.577999999999999</v>
      </c>
      <c r="L1518" s="172">
        <v>9.1681000000000008</v>
      </c>
      <c r="M1518" s="172">
        <v>3.1221000000000001</v>
      </c>
      <c r="N1518" s="172">
        <v>4.6288</v>
      </c>
      <c r="O1518" s="172">
        <v>7.3628</v>
      </c>
      <c r="P1518" s="172">
        <v>8.2354000000000003</v>
      </c>
      <c r="Q1518" s="172">
        <v>8.8544999999999998</v>
      </c>
      <c r="R1518" s="172">
        <v>7.2031000000000001</v>
      </c>
    </row>
    <row r="1519" spans="1:18" x14ac:dyDescent="0.3">
      <c r="A1519" s="168" t="s">
        <v>1587</v>
      </c>
      <c r="B1519" s="168" t="s">
        <v>1606</v>
      </c>
      <c r="C1519" s="168">
        <v>145034</v>
      </c>
      <c r="D1519" s="171">
        <v>44041</v>
      </c>
      <c r="E1519" s="172">
        <v>11.5921</v>
      </c>
      <c r="F1519" s="172">
        <v>2.5190999999999999</v>
      </c>
      <c r="G1519" s="172">
        <v>2.8349000000000002</v>
      </c>
      <c r="H1519" s="172">
        <v>4.1866000000000003</v>
      </c>
      <c r="I1519" s="172">
        <v>4.0997000000000003</v>
      </c>
      <c r="J1519" s="172">
        <v>7.0517000000000003</v>
      </c>
      <c r="K1519" s="172">
        <v>10.040800000000001</v>
      </c>
      <c r="L1519" s="172">
        <v>8.2721</v>
      </c>
      <c r="M1519" s="172">
        <v>7.5106999999999999</v>
      </c>
      <c r="N1519" s="172">
        <v>7.7251000000000003</v>
      </c>
      <c r="O1519" s="172"/>
      <c r="P1519" s="172"/>
      <c r="Q1519" s="172">
        <v>8.3294999999999995</v>
      </c>
      <c r="R1519" s="172"/>
    </row>
    <row r="1520" spans="1:18" x14ac:dyDescent="0.3">
      <c r="A1520" s="168" t="s">
        <v>1587</v>
      </c>
      <c r="B1520" s="168" t="s">
        <v>1607</v>
      </c>
      <c r="C1520" s="168">
        <v>145040</v>
      </c>
      <c r="D1520" s="171">
        <v>44041</v>
      </c>
      <c r="E1520" s="172">
        <v>11.5258</v>
      </c>
      <c r="F1520" s="172">
        <v>2.5335999999999999</v>
      </c>
      <c r="G1520" s="172">
        <v>2.5977000000000001</v>
      </c>
      <c r="H1520" s="172">
        <v>3.8936000000000002</v>
      </c>
      <c r="I1520" s="172">
        <v>3.8056999999999999</v>
      </c>
      <c r="J1520" s="172">
        <v>6.7508999999999997</v>
      </c>
      <c r="K1520" s="172">
        <v>9.7346000000000004</v>
      </c>
      <c r="L1520" s="172">
        <v>7.9447999999999999</v>
      </c>
      <c r="M1520" s="172">
        <v>7.1844000000000001</v>
      </c>
      <c r="N1520" s="172">
        <v>7.3952999999999998</v>
      </c>
      <c r="O1520" s="172"/>
      <c r="P1520" s="172"/>
      <c r="Q1520" s="172">
        <v>7.9935</v>
      </c>
      <c r="R1520" s="172"/>
    </row>
    <row r="1521" spans="1:18" x14ac:dyDescent="0.3">
      <c r="A1521" s="168" t="s">
        <v>1587</v>
      </c>
      <c r="B1521" s="168" t="s">
        <v>1608</v>
      </c>
      <c r="C1521" s="168">
        <v>147908</v>
      </c>
      <c r="D1521" s="171">
        <v>44041</v>
      </c>
      <c r="E1521" s="172">
        <v>1033.7927</v>
      </c>
      <c r="F1521" s="172">
        <v>1.8466</v>
      </c>
      <c r="G1521" s="172">
        <v>2.7317</v>
      </c>
      <c r="H1521" s="172">
        <v>2.5524</v>
      </c>
      <c r="I1521" s="172">
        <v>2.9517000000000002</v>
      </c>
      <c r="J1521" s="172">
        <v>4.8897000000000004</v>
      </c>
      <c r="K1521" s="172">
        <v>7.5826000000000002</v>
      </c>
      <c r="L1521" s="172">
        <v>6.7770999999999999</v>
      </c>
      <c r="M1521" s="172"/>
      <c r="N1521" s="172"/>
      <c r="O1521" s="172"/>
      <c r="P1521" s="172"/>
      <c r="Q1521" s="172">
        <v>6.7770999999999999</v>
      </c>
      <c r="R1521" s="172"/>
    </row>
    <row r="1522" spans="1:18" x14ac:dyDescent="0.3">
      <c r="A1522" s="168" t="s">
        <v>1587</v>
      </c>
      <c r="B1522" s="168" t="s">
        <v>1609</v>
      </c>
      <c r="C1522" s="168">
        <v>147907</v>
      </c>
      <c r="D1522" s="171">
        <v>44041</v>
      </c>
      <c r="E1522" s="172">
        <v>1032.4925000000001</v>
      </c>
      <c r="F1522" s="172">
        <v>1.5909</v>
      </c>
      <c r="G1522" s="172">
        <v>2.4746999999999999</v>
      </c>
      <c r="H1522" s="172">
        <v>2.2953000000000001</v>
      </c>
      <c r="I1522" s="172">
        <v>2.6943000000000001</v>
      </c>
      <c r="J1522" s="172">
        <v>4.6332000000000004</v>
      </c>
      <c r="K1522" s="172">
        <v>7.3258999999999999</v>
      </c>
      <c r="L1522" s="172">
        <v>6.5164</v>
      </c>
      <c r="M1522" s="172"/>
      <c r="N1522" s="172"/>
      <c r="O1522" s="172"/>
      <c r="P1522" s="172"/>
      <c r="Q1522" s="172">
        <v>6.5164</v>
      </c>
      <c r="R1522" s="172"/>
    </row>
    <row r="1523" spans="1:18" x14ac:dyDescent="0.3">
      <c r="A1523" s="168" t="s">
        <v>1587</v>
      </c>
      <c r="B1523" s="168" t="s">
        <v>1610</v>
      </c>
      <c r="C1523" s="168">
        <v>115092</v>
      </c>
      <c r="D1523" s="171">
        <v>44041</v>
      </c>
      <c r="E1523" s="172">
        <v>20.874700000000001</v>
      </c>
      <c r="F1523" s="172">
        <v>4.0221</v>
      </c>
      <c r="G1523" s="172">
        <v>3.4287000000000001</v>
      </c>
      <c r="H1523" s="172">
        <v>4.6252000000000004</v>
      </c>
      <c r="I1523" s="172">
        <v>3.4767000000000001</v>
      </c>
      <c r="J1523" s="172">
        <v>7.6894</v>
      </c>
      <c r="K1523" s="172">
        <v>10.313499999999999</v>
      </c>
      <c r="L1523" s="172">
        <v>7.0346000000000002</v>
      </c>
      <c r="M1523" s="172">
        <v>7.3183999999999996</v>
      </c>
      <c r="N1523" s="172">
        <v>7.6489000000000003</v>
      </c>
      <c r="O1523" s="172">
        <v>7.4638999999999998</v>
      </c>
      <c r="P1523" s="172">
        <v>8.0762999999999998</v>
      </c>
      <c r="Q1523" s="172">
        <v>8.2844999999999995</v>
      </c>
      <c r="R1523" s="172">
        <v>8.0273000000000003</v>
      </c>
    </row>
    <row r="1524" spans="1:18" x14ac:dyDescent="0.3">
      <c r="A1524" s="168" t="s">
        <v>1587</v>
      </c>
      <c r="B1524" s="168" t="s">
        <v>1611</v>
      </c>
      <c r="C1524" s="168">
        <v>120676</v>
      </c>
      <c r="D1524" s="171">
        <v>44041</v>
      </c>
      <c r="E1524" s="172">
        <v>22.056799999999999</v>
      </c>
      <c r="F1524" s="172">
        <v>4.6341000000000001</v>
      </c>
      <c r="G1524" s="172">
        <v>4.0731000000000002</v>
      </c>
      <c r="H1524" s="172">
        <v>5.3007999999999997</v>
      </c>
      <c r="I1524" s="172">
        <v>4.1436000000000002</v>
      </c>
      <c r="J1524" s="172">
        <v>8.3475000000000001</v>
      </c>
      <c r="K1524" s="172">
        <v>10.9817</v>
      </c>
      <c r="L1524" s="172">
        <v>7.6927000000000003</v>
      </c>
      <c r="M1524" s="172">
        <v>7.9663000000000004</v>
      </c>
      <c r="N1524" s="172">
        <v>8.2899999999999991</v>
      </c>
      <c r="O1524" s="172">
        <v>8.0936000000000003</v>
      </c>
      <c r="P1524" s="172">
        <v>8.9672999999999998</v>
      </c>
      <c r="Q1524" s="172">
        <v>9.1179000000000006</v>
      </c>
      <c r="R1524" s="172">
        <v>8.6452000000000009</v>
      </c>
    </row>
    <row r="1525" spans="1:18" x14ac:dyDescent="0.3">
      <c r="A1525" s="168" t="s">
        <v>1587</v>
      </c>
      <c r="B1525" s="168" t="s">
        <v>1612</v>
      </c>
      <c r="C1525" s="168">
        <v>113251</v>
      </c>
      <c r="D1525" s="171">
        <v>44041</v>
      </c>
      <c r="E1525" s="172">
        <v>2107.4544999999998</v>
      </c>
      <c r="F1525" s="172">
        <v>6.4249000000000001</v>
      </c>
      <c r="G1525" s="172">
        <v>3.9079999999999999</v>
      </c>
      <c r="H1525" s="172">
        <v>6.3776000000000002</v>
      </c>
      <c r="I1525" s="172">
        <v>5.9265999999999996</v>
      </c>
      <c r="J1525" s="172">
        <v>7.7283999999999997</v>
      </c>
      <c r="K1525" s="172">
        <v>8.7515000000000001</v>
      </c>
      <c r="L1525" s="172">
        <v>5.1276000000000002</v>
      </c>
      <c r="M1525" s="172">
        <v>5.6131000000000002</v>
      </c>
      <c r="N1525" s="172">
        <v>10.641500000000001</v>
      </c>
      <c r="O1525" s="172">
        <v>6.3788999999999998</v>
      </c>
      <c r="P1525" s="172">
        <v>6.7073999999999998</v>
      </c>
      <c r="Q1525" s="172">
        <v>7.8129999999999997</v>
      </c>
      <c r="R1525" s="172">
        <v>6.5231000000000003</v>
      </c>
    </row>
    <row r="1526" spans="1:18" x14ac:dyDescent="0.3">
      <c r="A1526" s="168" t="s">
        <v>1587</v>
      </c>
      <c r="B1526" s="168" t="s">
        <v>1613</v>
      </c>
      <c r="C1526" s="168">
        <v>118350</v>
      </c>
      <c r="D1526" s="171">
        <v>44041</v>
      </c>
      <c r="E1526" s="172">
        <v>2199.7512000000002</v>
      </c>
      <c r="F1526" s="172">
        <v>6.8274999999999997</v>
      </c>
      <c r="G1526" s="172">
        <v>4.3090000000000002</v>
      </c>
      <c r="H1526" s="172">
        <v>6.7786999999999997</v>
      </c>
      <c r="I1526" s="172">
        <v>6.3277999999999999</v>
      </c>
      <c r="J1526" s="172">
        <v>8.1311</v>
      </c>
      <c r="K1526" s="172">
        <v>9.1669</v>
      </c>
      <c r="L1526" s="172">
        <v>5.5472000000000001</v>
      </c>
      <c r="M1526" s="172">
        <v>6.0373999999999999</v>
      </c>
      <c r="N1526" s="172">
        <v>11.1157</v>
      </c>
      <c r="O1526" s="172">
        <v>7.0324</v>
      </c>
      <c r="P1526" s="172">
        <v>7.4501999999999997</v>
      </c>
      <c r="Q1526" s="172">
        <v>8.0146999999999995</v>
      </c>
      <c r="R1526" s="172">
        <v>7.0568</v>
      </c>
    </row>
    <row r="1527" spans="1:18" x14ac:dyDescent="0.3">
      <c r="A1527" s="168" t="s">
        <v>1587</v>
      </c>
      <c r="B1527" s="168" t="s">
        <v>1614</v>
      </c>
      <c r="C1527" s="168">
        <v>144173</v>
      </c>
      <c r="D1527" s="171">
        <v>44041</v>
      </c>
      <c r="E1527" s="172">
        <v>11.6906</v>
      </c>
      <c r="F1527" s="172">
        <v>2.4979</v>
      </c>
      <c r="G1527" s="172">
        <v>1.6238999999999999</v>
      </c>
      <c r="H1527" s="172">
        <v>2.2311000000000001</v>
      </c>
      <c r="I1527" s="172">
        <v>2.7235999999999998</v>
      </c>
      <c r="J1527" s="172">
        <v>4.3343999999999996</v>
      </c>
      <c r="K1527" s="172">
        <v>7.7035999999999998</v>
      </c>
      <c r="L1527" s="172">
        <v>7.2541000000000002</v>
      </c>
      <c r="M1527" s="172">
        <v>6.9313000000000002</v>
      </c>
      <c r="N1527" s="172">
        <v>7.3070000000000004</v>
      </c>
      <c r="O1527" s="172"/>
      <c r="P1527" s="172"/>
      <c r="Q1527" s="172">
        <v>7.9866000000000001</v>
      </c>
      <c r="R1527" s="172">
        <v>7.9988000000000001</v>
      </c>
    </row>
    <row r="1528" spans="1:18" x14ac:dyDescent="0.3">
      <c r="A1528" s="168" t="s">
        <v>1587</v>
      </c>
      <c r="B1528" s="168" t="s">
        <v>1615</v>
      </c>
      <c r="C1528" s="168">
        <v>144171</v>
      </c>
      <c r="D1528" s="171">
        <v>44041</v>
      </c>
      <c r="E1528" s="172">
        <v>11.651999999999999</v>
      </c>
      <c r="F1528" s="172">
        <v>2.5062000000000002</v>
      </c>
      <c r="G1528" s="172">
        <v>1.5039</v>
      </c>
      <c r="H1528" s="172">
        <v>2.0592999999999999</v>
      </c>
      <c r="I1528" s="172">
        <v>2.5533000000000001</v>
      </c>
      <c r="J1528" s="172">
        <v>4.17</v>
      </c>
      <c r="K1528" s="172">
        <v>7.5437000000000003</v>
      </c>
      <c r="L1528" s="172">
        <v>7.1017000000000001</v>
      </c>
      <c r="M1528" s="172">
        <v>6.7771999999999997</v>
      </c>
      <c r="N1528" s="172">
        <v>7.1478999999999999</v>
      </c>
      <c r="O1528" s="172"/>
      <c r="P1528" s="172"/>
      <c r="Q1528" s="172">
        <v>7.8110999999999997</v>
      </c>
      <c r="R1528" s="172">
        <v>7.8236999999999997</v>
      </c>
    </row>
    <row r="1529" spans="1:18" x14ac:dyDescent="0.3">
      <c r="A1529" s="168" t="s">
        <v>1587</v>
      </c>
      <c r="B1529" s="168" t="s">
        <v>1616</v>
      </c>
      <c r="C1529" s="168">
        <v>116424</v>
      </c>
      <c r="D1529" s="171">
        <v>44041</v>
      </c>
      <c r="E1529" s="172">
        <v>1982.3050000000001</v>
      </c>
      <c r="F1529" s="172">
        <v>-3.5202</v>
      </c>
      <c r="G1529" s="172">
        <v>1.3395999999999999</v>
      </c>
      <c r="H1529" s="172">
        <v>1.714</v>
      </c>
      <c r="I1529" s="172">
        <v>2.6839</v>
      </c>
      <c r="J1529" s="172">
        <v>3.9489999999999998</v>
      </c>
      <c r="K1529" s="172">
        <v>6.4661999999999997</v>
      </c>
      <c r="L1529" s="172">
        <v>6.8482000000000003</v>
      </c>
      <c r="M1529" s="172">
        <v>6.4024000000000001</v>
      </c>
      <c r="N1529" s="172">
        <v>6.6211000000000002</v>
      </c>
      <c r="O1529" s="172">
        <v>7.0279999999999996</v>
      </c>
      <c r="P1529" s="172">
        <v>7.5392999999999999</v>
      </c>
      <c r="Q1529" s="172">
        <v>8.3147000000000002</v>
      </c>
      <c r="R1529" s="172">
        <v>7.2538</v>
      </c>
    </row>
    <row r="1530" spans="1:18" x14ac:dyDescent="0.3">
      <c r="A1530" s="168" t="s">
        <v>1587</v>
      </c>
      <c r="B1530" s="168" t="s">
        <v>1617</v>
      </c>
      <c r="C1530" s="168">
        <v>119143</v>
      </c>
      <c r="D1530" s="171">
        <v>44041</v>
      </c>
      <c r="E1530" s="172">
        <v>2053.2959999999998</v>
      </c>
      <c r="F1530" s="172">
        <v>-2.9702000000000002</v>
      </c>
      <c r="G1530" s="172">
        <v>1.8908</v>
      </c>
      <c r="H1530" s="172">
        <v>2.2648999999999999</v>
      </c>
      <c r="I1530" s="172">
        <v>3.2349999999999999</v>
      </c>
      <c r="J1530" s="172">
        <v>4.5011000000000001</v>
      </c>
      <c r="K1530" s="172">
        <v>7.0236999999999998</v>
      </c>
      <c r="L1530" s="172">
        <v>7.4032</v>
      </c>
      <c r="M1530" s="172">
        <v>6.9185999999999996</v>
      </c>
      <c r="N1530" s="172">
        <v>7.1215000000000002</v>
      </c>
      <c r="O1530" s="172">
        <v>7.4862000000000002</v>
      </c>
      <c r="P1530" s="172">
        <v>8.0541</v>
      </c>
      <c r="Q1530" s="172">
        <v>8.5792000000000002</v>
      </c>
      <c r="R1530" s="172">
        <v>7.7186000000000003</v>
      </c>
    </row>
    <row r="1531" spans="1:18" x14ac:dyDescent="0.3">
      <c r="A1531" s="168" t="s">
        <v>1587</v>
      </c>
      <c r="B1531" s="168" t="s">
        <v>1618</v>
      </c>
      <c r="C1531" s="168">
        <v>114359</v>
      </c>
      <c r="D1531" s="171">
        <v>44041</v>
      </c>
      <c r="E1531" s="172">
        <v>2085.8798000000002</v>
      </c>
      <c r="F1531" s="172">
        <v>1.2897000000000001</v>
      </c>
      <c r="G1531" s="172">
        <v>1.5378000000000001</v>
      </c>
      <c r="H1531" s="172">
        <v>2.2408000000000001</v>
      </c>
      <c r="I1531" s="172">
        <v>2.4152</v>
      </c>
      <c r="J1531" s="172">
        <v>4.4989999999999997</v>
      </c>
      <c r="K1531" s="172">
        <v>7.2778</v>
      </c>
      <c r="L1531" s="172">
        <v>6.4123999999999999</v>
      </c>
      <c r="M1531" s="172">
        <v>6.1554000000000002</v>
      </c>
      <c r="N1531" s="172">
        <v>6.5235000000000003</v>
      </c>
      <c r="O1531" s="172">
        <v>7.0152000000000001</v>
      </c>
      <c r="P1531" s="172">
        <v>7.7423000000000002</v>
      </c>
      <c r="Q1531" s="172">
        <v>7.9709000000000003</v>
      </c>
      <c r="R1531" s="172">
        <v>7.2914000000000003</v>
      </c>
    </row>
    <row r="1532" spans="1:18" x14ac:dyDescent="0.3">
      <c r="A1532" s="168" t="s">
        <v>1587</v>
      </c>
      <c r="B1532" s="168" t="s">
        <v>1619</v>
      </c>
      <c r="C1532" s="168">
        <v>120541</v>
      </c>
      <c r="D1532" s="171">
        <v>44041</v>
      </c>
      <c r="E1532" s="172">
        <v>2166.9369000000002</v>
      </c>
      <c r="F1532" s="172">
        <v>1.9389000000000001</v>
      </c>
      <c r="G1532" s="172">
        <v>2.1873999999999998</v>
      </c>
      <c r="H1532" s="172">
        <v>2.8908</v>
      </c>
      <c r="I1532" s="172">
        <v>3.0649999999999999</v>
      </c>
      <c r="J1532" s="172">
        <v>5.1508000000000003</v>
      </c>
      <c r="K1532" s="172">
        <v>7.9393000000000002</v>
      </c>
      <c r="L1532" s="172">
        <v>7.0823999999999998</v>
      </c>
      <c r="M1532" s="172">
        <v>6.7830000000000004</v>
      </c>
      <c r="N1532" s="172">
        <v>7.1360000000000001</v>
      </c>
      <c r="O1532" s="172">
        <v>7.5708000000000002</v>
      </c>
      <c r="P1532" s="172">
        <v>8.2097999999999995</v>
      </c>
      <c r="Q1532" s="172">
        <v>8.3622999999999994</v>
      </c>
      <c r="R1532" s="172">
        <v>7.8676000000000004</v>
      </c>
    </row>
    <row r="1533" spans="1:18" x14ac:dyDescent="0.3">
      <c r="A1533" s="168" t="s">
        <v>1587</v>
      </c>
      <c r="B1533" s="168" t="s">
        <v>1620</v>
      </c>
      <c r="C1533" s="168">
        <v>104271</v>
      </c>
      <c r="D1533" s="171">
        <v>44041</v>
      </c>
      <c r="E1533" s="172">
        <v>26.616800000000001</v>
      </c>
      <c r="F1533" s="172">
        <v>4.5259</v>
      </c>
      <c r="G1533" s="172">
        <v>0.3291</v>
      </c>
      <c r="H1533" s="172">
        <v>0.64659999999999995</v>
      </c>
      <c r="I1533" s="172">
        <v>1.4602999999999999</v>
      </c>
      <c r="J1533" s="172">
        <v>49.363</v>
      </c>
      <c r="K1533" s="172">
        <v>20.606100000000001</v>
      </c>
      <c r="L1533" s="172">
        <v>12.3551</v>
      </c>
      <c r="M1533" s="172">
        <v>9.8851999999999993</v>
      </c>
      <c r="N1533" s="172">
        <v>5.8964999999999996</v>
      </c>
      <c r="O1533" s="172">
        <v>4.4181999999999997</v>
      </c>
      <c r="P1533" s="172">
        <v>5.8998999999999997</v>
      </c>
      <c r="Q1533" s="172">
        <v>7.3259999999999996</v>
      </c>
      <c r="R1533" s="172">
        <v>3.6524999999999999</v>
      </c>
    </row>
    <row r="1534" spans="1:18" x14ac:dyDescent="0.3">
      <c r="A1534" s="168" t="s">
        <v>1587</v>
      </c>
      <c r="B1534" s="168" t="s">
        <v>1621</v>
      </c>
      <c r="C1534" s="168">
        <v>120458</v>
      </c>
      <c r="D1534" s="171">
        <v>44041</v>
      </c>
      <c r="E1534" s="172">
        <v>27.466000000000001</v>
      </c>
      <c r="F1534" s="172">
        <v>4.9177</v>
      </c>
      <c r="G1534" s="172">
        <v>0.82399999999999995</v>
      </c>
      <c r="H1534" s="172">
        <v>1.1583000000000001</v>
      </c>
      <c r="I1534" s="172">
        <v>1.9663999999999999</v>
      </c>
      <c r="J1534" s="172">
        <v>49.880699999999997</v>
      </c>
      <c r="K1534" s="172">
        <v>21.133099999999999</v>
      </c>
      <c r="L1534" s="172">
        <v>12.8865</v>
      </c>
      <c r="M1534" s="172">
        <v>10.425800000000001</v>
      </c>
      <c r="N1534" s="172">
        <v>6.4286000000000003</v>
      </c>
      <c r="O1534" s="172">
        <v>4.9409999999999998</v>
      </c>
      <c r="P1534" s="172">
        <v>6.4391999999999996</v>
      </c>
      <c r="Q1534" s="172">
        <v>7.4337999999999997</v>
      </c>
      <c r="R1534" s="172">
        <v>4.1711</v>
      </c>
    </row>
    <row r="1535" spans="1:18" x14ac:dyDescent="0.3">
      <c r="A1535" s="168" t="s">
        <v>1587</v>
      </c>
      <c r="B1535" s="168" t="s">
        <v>1622</v>
      </c>
      <c r="C1535" s="168">
        <v>102591</v>
      </c>
      <c r="D1535" s="171">
        <v>44041</v>
      </c>
      <c r="E1535" s="172">
        <v>32.926099999999998</v>
      </c>
      <c r="F1535" s="172">
        <v>1.9955000000000001</v>
      </c>
      <c r="G1535" s="172">
        <v>0.64300000000000002</v>
      </c>
      <c r="H1535" s="172">
        <v>1.4732000000000001</v>
      </c>
      <c r="I1535" s="172">
        <v>2.4569000000000001</v>
      </c>
      <c r="J1535" s="172">
        <v>5.5568999999999997</v>
      </c>
      <c r="K1535" s="172">
        <v>8.5891999999999999</v>
      </c>
      <c r="L1535" s="172">
        <v>7.1814999999999998</v>
      </c>
      <c r="M1535" s="172">
        <v>6.8128000000000002</v>
      </c>
      <c r="N1535" s="172">
        <v>7.1158000000000001</v>
      </c>
      <c r="O1535" s="172">
        <v>7.2545999999999999</v>
      </c>
      <c r="P1535" s="172">
        <v>7.5153999999999996</v>
      </c>
      <c r="Q1535" s="172">
        <v>7.7474999999999996</v>
      </c>
      <c r="R1535" s="172">
        <v>7.6513</v>
      </c>
    </row>
    <row r="1536" spans="1:18" x14ac:dyDescent="0.3">
      <c r="A1536" s="168" t="s">
        <v>1587</v>
      </c>
      <c r="B1536" s="168" t="s">
        <v>1623</v>
      </c>
      <c r="C1536" s="168">
        <v>119750</v>
      </c>
      <c r="D1536" s="171">
        <v>44041</v>
      </c>
      <c r="E1536" s="172">
        <v>33.755699999999997</v>
      </c>
      <c r="F1536" s="172">
        <v>2.379</v>
      </c>
      <c r="G1536" s="172">
        <v>1.0814999999999999</v>
      </c>
      <c r="H1536" s="172">
        <v>1.9160999999999999</v>
      </c>
      <c r="I1536" s="172">
        <v>2.8917999999999999</v>
      </c>
      <c r="J1536" s="172">
        <v>5.9981999999999998</v>
      </c>
      <c r="K1536" s="172">
        <v>9.0421999999999993</v>
      </c>
      <c r="L1536" s="172">
        <v>7.6474000000000002</v>
      </c>
      <c r="M1536" s="172">
        <v>7.2784000000000004</v>
      </c>
      <c r="N1536" s="172">
        <v>7.5872999999999999</v>
      </c>
      <c r="O1536" s="172">
        <v>7.6698000000000004</v>
      </c>
      <c r="P1536" s="172">
        <v>7.9162999999999997</v>
      </c>
      <c r="Q1536" s="172">
        <v>8.4270999999999994</v>
      </c>
      <c r="R1536" s="172">
        <v>8.0889000000000006</v>
      </c>
    </row>
    <row r="1537" spans="1:18" x14ac:dyDescent="0.3">
      <c r="A1537" s="168" t="s">
        <v>1587</v>
      </c>
      <c r="B1537" s="168" t="s">
        <v>1624</v>
      </c>
      <c r="C1537" s="168">
        <v>112423</v>
      </c>
      <c r="D1537" s="171">
        <v>44041</v>
      </c>
      <c r="E1537" s="172">
        <v>33.467599999999997</v>
      </c>
      <c r="F1537" s="172">
        <v>1.5268999999999999</v>
      </c>
      <c r="G1537" s="172">
        <v>2.0072999999999999</v>
      </c>
      <c r="H1537" s="172">
        <v>2.3847999999999998</v>
      </c>
      <c r="I1537" s="172">
        <v>2.6825000000000001</v>
      </c>
      <c r="J1537" s="172">
        <v>4.2535999999999996</v>
      </c>
      <c r="K1537" s="172">
        <v>7.6230000000000002</v>
      </c>
      <c r="L1537" s="172">
        <v>7.1261000000000001</v>
      </c>
      <c r="M1537" s="172">
        <v>6.6242000000000001</v>
      </c>
      <c r="N1537" s="172">
        <v>6.9021999999999997</v>
      </c>
      <c r="O1537" s="172">
        <v>7.1501999999999999</v>
      </c>
      <c r="P1537" s="172">
        <v>7.5137</v>
      </c>
      <c r="Q1537" s="172">
        <v>3.8631000000000002</v>
      </c>
      <c r="R1537" s="172">
        <v>7.5</v>
      </c>
    </row>
    <row r="1538" spans="1:18" x14ac:dyDescent="0.3">
      <c r="A1538" s="168" t="s">
        <v>1587</v>
      </c>
      <c r="B1538" s="168" t="s">
        <v>1625</v>
      </c>
      <c r="C1538" s="168">
        <v>119849</v>
      </c>
      <c r="D1538" s="171">
        <v>44041</v>
      </c>
      <c r="E1538" s="172">
        <v>34.270200000000003</v>
      </c>
      <c r="F1538" s="172">
        <v>1.8107</v>
      </c>
      <c r="G1538" s="172">
        <v>2.3012999999999999</v>
      </c>
      <c r="H1538" s="172">
        <v>2.6793</v>
      </c>
      <c r="I1538" s="172">
        <v>2.9780000000000002</v>
      </c>
      <c r="J1538" s="172">
        <v>4.5541999999999998</v>
      </c>
      <c r="K1538" s="172">
        <v>7.9287000000000001</v>
      </c>
      <c r="L1538" s="172">
        <v>7.4532999999999996</v>
      </c>
      <c r="M1538" s="172">
        <v>6.9538000000000002</v>
      </c>
      <c r="N1538" s="172">
        <v>7.2343999999999999</v>
      </c>
      <c r="O1538" s="172">
        <v>7.4987000000000004</v>
      </c>
      <c r="P1538" s="172">
        <v>7.8739999999999997</v>
      </c>
      <c r="Q1538" s="172">
        <v>8.4152000000000005</v>
      </c>
      <c r="R1538" s="172">
        <v>7.8352000000000004</v>
      </c>
    </row>
    <row r="1539" spans="1:18" x14ac:dyDescent="0.3">
      <c r="A1539" s="168" t="s">
        <v>1587</v>
      </c>
      <c r="B1539" s="168" t="s">
        <v>1626</v>
      </c>
      <c r="C1539" s="168">
        <v>147772</v>
      </c>
      <c r="D1539" s="171">
        <v>44041</v>
      </c>
      <c r="E1539" s="172">
        <v>1034.9369999999999</v>
      </c>
      <c r="F1539" s="172">
        <v>4.8323</v>
      </c>
      <c r="G1539" s="172">
        <v>2.032</v>
      </c>
      <c r="H1539" s="172">
        <v>2.4018000000000002</v>
      </c>
      <c r="I1539" s="172">
        <v>3.1116000000000001</v>
      </c>
      <c r="J1539" s="172">
        <v>4.4372999999999996</v>
      </c>
      <c r="K1539" s="172">
        <v>6.0715000000000003</v>
      </c>
      <c r="L1539" s="172">
        <v>4.9154</v>
      </c>
      <c r="M1539" s="172"/>
      <c r="N1539" s="172"/>
      <c r="O1539" s="172"/>
      <c r="P1539" s="172"/>
      <c r="Q1539" s="172">
        <v>5.2049000000000003</v>
      </c>
      <c r="R1539" s="172"/>
    </row>
    <row r="1540" spans="1:18" x14ac:dyDescent="0.3">
      <c r="A1540" s="168" t="s">
        <v>1587</v>
      </c>
      <c r="B1540" s="168" t="s">
        <v>1627</v>
      </c>
      <c r="C1540" s="168">
        <v>147770</v>
      </c>
      <c r="D1540" s="171">
        <v>44041</v>
      </c>
      <c r="E1540" s="172">
        <v>1032.9259999999999</v>
      </c>
      <c r="F1540" s="172">
        <v>4.6296999999999997</v>
      </c>
      <c r="G1540" s="172">
        <v>1.8323</v>
      </c>
      <c r="H1540" s="172">
        <v>2.2019000000000002</v>
      </c>
      <c r="I1540" s="172">
        <v>2.9112</v>
      </c>
      <c r="J1540" s="172">
        <v>4.2358000000000002</v>
      </c>
      <c r="K1540" s="172">
        <v>5.8000999999999996</v>
      </c>
      <c r="L1540" s="172">
        <v>4.6238000000000001</v>
      </c>
      <c r="M1540" s="172"/>
      <c r="N1540" s="172"/>
      <c r="O1540" s="172"/>
      <c r="P1540" s="172"/>
      <c r="Q1540" s="172">
        <v>4.9053000000000004</v>
      </c>
      <c r="R1540" s="172"/>
    </row>
    <row r="1541" spans="1:18" x14ac:dyDescent="0.3">
      <c r="A1541" s="168" t="s">
        <v>1587</v>
      </c>
      <c r="B1541" s="168" t="s">
        <v>1628</v>
      </c>
      <c r="C1541" s="168">
        <v>147731</v>
      </c>
      <c r="D1541" s="171">
        <v>44041</v>
      </c>
      <c r="E1541" s="172">
        <v>1058.9284</v>
      </c>
      <c r="F1541" s="172">
        <v>4.2953000000000001</v>
      </c>
      <c r="G1541" s="172">
        <v>2.0865999999999998</v>
      </c>
      <c r="H1541" s="172">
        <v>3.2656999999999998</v>
      </c>
      <c r="I1541" s="172">
        <v>4.2934999999999999</v>
      </c>
      <c r="J1541" s="172">
        <v>5.6767000000000003</v>
      </c>
      <c r="K1541" s="172">
        <v>8.4949999999999992</v>
      </c>
      <c r="L1541" s="172">
        <v>7.7446000000000002</v>
      </c>
      <c r="M1541" s="172">
        <v>7.5407000000000002</v>
      </c>
      <c r="N1541" s="172"/>
      <c r="O1541" s="172"/>
      <c r="P1541" s="172"/>
      <c r="Q1541" s="172">
        <v>7.5206</v>
      </c>
      <c r="R1541" s="172"/>
    </row>
    <row r="1542" spans="1:18" x14ac:dyDescent="0.3">
      <c r="A1542" s="168" t="s">
        <v>1587</v>
      </c>
      <c r="B1542" s="168" t="s">
        <v>1629</v>
      </c>
      <c r="C1542" s="168">
        <v>147734</v>
      </c>
      <c r="D1542" s="171">
        <v>44041</v>
      </c>
      <c r="E1542" s="172">
        <v>1055.4203</v>
      </c>
      <c r="F1542" s="172">
        <v>3.8772000000000002</v>
      </c>
      <c r="G1542" s="172">
        <v>1.6666000000000001</v>
      </c>
      <c r="H1542" s="172">
        <v>2.8458000000000001</v>
      </c>
      <c r="I1542" s="172">
        <v>3.8778999999999999</v>
      </c>
      <c r="J1542" s="172">
        <v>5.2576000000000001</v>
      </c>
      <c r="K1542" s="172">
        <v>8.0676000000000005</v>
      </c>
      <c r="L1542" s="172">
        <v>7.3118999999999996</v>
      </c>
      <c r="M1542" s="172">
        <v>7.0952000000000002</v>
      </c>
      <c r="N1542" s="172"/>
      <c r="O1542" s="172"/>
      <c r="P1542" s="172"/>
      <c r="Q1542" s="172">
        <v>7.0728999999999997</v>
      </c>
      <c r="R1542" s="172"/>
    </row>
    <row r="1543" spans="1:18" x14ac:dyDescent="0.3">
      <c r="A1543" s="168" t="s">
        <v>1587</v>
      </c>
      <c r="B1543" s="168" t="s">
        <v>1630</v>
      </c>
      <c r="C1543" s="168">
        <v>124234</v>
      </c>
      <c r="D1543" s="171">
        <v>44041</v>
      </c>
      <c r="E1543" s="172">
        <v>13.650499999999999</v>
      </c>
      <c r="F1543" s="172">
        <v>0.80220000000000002</v>
      </c>
      <c r="G1543" s="172">
        <v>2.4607999999999999</v>
      </c>
      <c r="H1543" s="172">
        <v>2.5223</v>
      </c>
      <c r="I1543" s="172">
        <v>2.7149000000000001</v>
      </c>
      <c r="J1543" s="172">
        <v>2.8409</v>
      </c>
      <c r="K1543" s="172">
        <v>3.4346999999999999</v>
      </c>
      <c r="L1543" s="172">
        <v>5.0209000000000001</v>
      </c>
      <c r="M1543" s="172">
        <v>5.0144000000000002</v>
      </c>
      <c r="N1543" s="172">
        <v>5.2995999999999999</v>
      </c>
      <c r="O1543" s="172">
        <v>1.046</v>
      </c>
      <c r="P1543" s="172">
        <v>3.2524000000000002</v>
      </c>
      <c r="Q1543" s="172">
        <v>4.6142000000000003</v>
      </c>
      <c r="R1543" s="172">
        <v>-1.4621</v>
      </c>
    </row>
    <row r="1544" spans="1:18" x14ac:dyDescent="0.3">
      <c r="A1544" s="168" t="s">
        <v>1587</v>
      </c>
      <c r="B1544" s="168" t="s">
        <v>1631</v>
      </c>
      <c r="C1544" s="168">
        <v>124233</v>
      </c>
      <c r="D1544" s="171">
        <v>44041</v>
      </c>
      <c r="E1544" s="172">
        <v>13.273999999999999</v>
      </c>
      <c r="F1544" s="172">
        <v>1.0999000000000001</v>
      </c>
      <c r="G1544" s="172">
        <v>2.4756</v>
      </c>
      <c r="H1544" s="172">
        <v>2.5546000000000002</v>
      </c>
      <c r="I1544" s="172">
        <v>2.7132999999999998</v>
      </c>
      <c r="J1544" s="172">
        <v>2.8479999999999999</v>
      </c>
      <c r="K1544" s="172">
        <v>3.4377</v>
      </c>
      <c r="L1544" s="172">
        <v>5.0224000000000002</v>
      </c>
      <c r="M1544" s="172">
        <v>5.0160999999999998</v>
      </c>
      <c r="N1544" s="172">
        <v>5.3003999999999998</v>
      </c>
      <c r="O1544" s="172">
        <v>0.8619</v>
      </c>
      <c r="P1544" s="172">
        <v>2.9500999999999999</v>
      </c>
      <c r="Q1544" s="172">
        <v>4.1909000000000001</v>
      </c>
      <c r="R1544" s="172">
        <v>-1.5041</v>
      </c>
    </row>
    <row r="1545" spans="1:18" x14ac:dyDescent="0.3">
      <c r="A1545" s="168" t="s">
        <v>1587</v>
      </c>
      <c r="B1545" s="168" t="s">
        <v>1632</v>
      </c>
      <c r="C1545" s="168">
        <v>143493</v>
      </c>
      <c r="D1545" s="171">
        <v>44041</v>
      </c>
      <c r="E1545" s="172">
        <v>2920.2022000000002</v>
      </c>
      <c r="F1545" s="172">
        <v>9.4318000000000008</v>
      </c>
      <c r="G1545" s="172">
        <v>4.7557999999999998</v>
      </c>
      <c r="H1545" s="172">
        <v>5.4347000000000003</v>
      </c>
      <c r="I1545" s="172">
        <v>-40.432000000000002</v>
      </c>
      <c r="J1545" s="172">
        <v>-9.5759000000000007</v>
      </c>
      <c r="K1545" s="172">
        <v>2.8582999999999998</v>
      </c>
      <c r="L1545" s="172">
        <v>1.9927999999999999</v>
      </c>
      <c r="M1545" s="172">
        <v>3.9499</v>
      </c>
      <c r="N1545" s="172">
        <v>0.21959999999999999</v>
      </c>
      <c r="O1545" s="172">
        <v>4.0566000000000004</v>
      </c>
      <c r="P1545" s="172">
        <v>5.0587</v>
      </c>
      <c r="Q1545" s="172">
        <v>5.9119999999999999</v>
      </c>
      <c r="R1545" s="172">
        <v>2.9308999999999998</v>
      </c>
    </row>
    <row r="1546" spans="1:18" x14ac:dyDescent="0.3">
      <c r="A1546" s="168" t="s">
        <v>1587</v>
      </c>
      <c r="B1546" s="168" t="s">
        <v>1633</v>
      </c>
      <c r="C1546" s="168">
        <v>143494</v>
      </c>
      <c r="D1546" s="171">
        <v>44041</v>
      </c>
      <c r="E1546" s="172">
        <v>3098.8643999999999</v>
      </c>
      <c r="F1546" s="172">
        <v>10.2019</v>
      </c>
      <c r="G1546" s="172">
        <v>5.5269000000000004</v>
      </c>
      <c r="H1546" s="172">
        <v>6.2058999999999997</v>
      </c>
      <c r="I1546" s="172">
        <v>-39.674399999999999</v>
      </c>
      <c r="J1546" s="172">
        <v>-8.8120999999999992</v>
      </c>
      <c r="K1546" s="172">
        <v>3.6349</v>
      </c>
      <c r="L1546" s="172">
        <v>2.7751000000000001</v>
      </c>
      <c r="M1546" s="172">
        <v>4.7497999999999996</v>
      </c>
      <c r="N1546" s="172">
        <v>1.0001</v>
      </c>
      <c r="O1546" s="172">
        <v>4.9204999999999997</v>
      </c>
      <c r="P1546" s="172">
        <v>5.9790999999999999</v>
      </c>
      <c r="Q1546" s="172">
        <v>7.0102000000000002</v>
      </c>
      <c r="R1546" s="172">
        <v>3.7359</v>
      </c>
    </row>
    <row r="1547" spans="1:18" x14ac:dyDescent="0.3">
      <c r="A1547" s="168" t="s">
        <v>1587</v>
      </c>
      <c r="B1547" s="168" t="s">
        <v>1634</v>
      </c>
      <c r="C1547" s="168">
        <v>147674</v>
      </c>
      <c r="D1547" s="171">
        <v>44041</v>
      </c>
      <c r="E1547" s="172">
        <v>32.707000000000001</v>
      </c>
      <c r="F1547" s="172">
        <v>0</v>
      </c>
      <c r="G1547" s="172">
        <v>0</v>
      </c>
      <c r="H1547" s="172">
        <v>0</v>
      </c>
      <c r="I1547" s="172">
        <v>0</v>
      </c>
      <c r="J1547" s="172">
        <v>0</v>
      </c>
      <c r="K1547" s="172">
        <v>0</v>
      </c>
      <c r="L1547" s="172">
        <v>0</v>
      </c>
      <c r="M1547" s="172">
        <v>-32.322899999999997</v>
      </c>
      <c r="N1547" s="172"/>
      <c r="O1547" s="172"/>
      <c r="P1547" s="172"/>
      <c r="Q1547" s="172">
        <v>-28.7547</v>
      </c>
      <c r="R1547" s="172"/>
    </row>
    <row r="1548" spans="1:18" x14ac:dyDescent="0.3">
      <c r="A1548" s="168" t="s">
        <v>1587</v>
      </c>
      <c r="B1548" s="168" t="s">
        <v>1635</v>
      </c>
      <c r="C1548" s="168">
        <v>147675</v>
      </c>
      <c r="D1548" s="171">
        <v>44041</v>
      </c>
      <c r="E1548" s="172">
        <v>34.4818</v>
      </c>
      <c r="F1548" s="172">
        <v>0</v>
      </c>
      <c r="G1548" s="172">
        <v>0</v>
      </c>
      <c r="H1548" s="172">
        <v>0</v>
      </c>
      <c r="I1548" s="172">
        <v>0</v>
      </c>
      <c r="J1548" s="172">
        <v>0</v>
      </c>
      <c r="K1548" s="172">
        <v>0</v>
      </c>
      <c r="L1548" s="172">
        <v>0</v>
      </c>
      <c r="M1548" s="172">
        <v>-32.322800000000001</v>
      </c>
      <c r="N1548" s="172"/>
      <c r="O1548" s="172"/>
      <c r="P1548" s="172"/>
      <c r="Q1548" s="172">
        <v>-28.7547</v>
      </c>
      <c r="R1548" s="172"/>
    </row>
    <row r="1549" spans="1:18" x14ac:dyDescent="0.3">
      <c r="A1549" s="168" t="s">
        <v>1587</v>
      </c>
      <c r="B1549" s="168" t="s">
        <v>1636</v>
      </c>
      <c r="C1549" s="168">
        <v>138343</v>
      </c>
      <c r="D1549" s="171">
        <v>44041</v>
      </c>
      <c r="E1549" s="172">
        <v>26.409199999999998</v>
      </c>
      <c r="F1549" s="172">
        <v>1.3821000000000001</v>
      </c>
      <c r="G1549" s="172">
        <v>1.4930000000000001</v>
      </c>
      <c r="H1549" s="172">
        <v>2.4889999999999999</v>
      </c>
      <c r="I1549" s="172">
        <v>2.9451999999999998</v>
      </c>
      <c r="J1549" s="172">
        <v>4.6291000000000002</v>
      </c>
      <c r="K1549" s="172">
        <v>7.5307000000000004</v>
      </c>
      <c r="L1549" s="172">
        <v>6.8773</v>
      </c>
      <c r="M1549" s="172">
        <v>6.6623999999999999</v>
      </c>
      <c r="N1549" s="172">
        <v>10.1212</v>
      </c>
      <c r="O1549" s="172">
        <v>9.3725000000000005</v>
      </c>
      <c r="P1549" s="172">
        <v>8.8483999999999998</v>
      </c>
      <c r="Q1549" s="172">
        <v>8.3734999999999999</v>
      </c>
      <c r="R1549" s="172">
        <v>10.683400000000001</v>
      </c>
    </row>
    <row r="1550" spans="1:18" x14ac:dyDescent="0.3">
      <c r="A1550" s="168" t="s">
        <v>1587</v>
      </c>
      <c r="B1550" s="168" t="s">
        <v>1637</v>
      </c>
      <c r="C1550" s="168">
        <v>138358</v>
      </c>
      <c r="D1550" s="171">
        <v>44041</v>
      </c>
      <c r="E1550" s="172">
        <v>26.833600000000001</v>
      </c>
      <c r="F1550" s="172">
        <v>1.7684</v>
      </c>
      <c r="G1550" s="172">
        <v>1.9319999999999999</v>
      </c>
      <c r="H1550" s="172">
        <v>2.9359000000000002</v>
      </c>
      <c r="I1550" s="172">
        <v>3.3953000000000002</v>
      </c>
      <c r="J1550" s="172">
        <v>5.0811999999999999</v>
      </c>
      <c r="K1550" s="172">
        <v>8.0228000000000002</v>
      </c>
      <c r="L1550" s="172">
        <v>7.3872</v>
      </c>
      <c r="M1550" s="172">
        <v>7.1698000000000004</v>
      </c>
      <c r="N1550" s="172">
        <v>10.1289</v>
      </c>
      <c r="O1550" s="172">
        <v>9.5909999999999993</v>
      </c>
      <c r="P1550" s="172">
        <v>9.0801999999999996</v>
      </c>
      <c r="Q1550" s="172">
        <v>9.3552</v>
      </c>
      <c r="R1550" s="172">
        <v>10.8757</v>
      </c>
    </row>
    <row r="1551" spans="1:18" x14ac:dyDescent="0.3">
      <c r="A1551" s="168" t="s">
        <v>1587</v>
      </c>
      <c r="B1551" s="168" t="s">
        <v>1638</v>
      </c>
      <c r="C1551" s="168">
        <v>107328</v>
      </c>
      <c r="D1551" s="171">
        <v>44041</v>
      </c>
      <c r="E1551" s="172">
        <v>2136.8490000000002</v>
      </c>
      <c r="F1551" s="172">
        <v>1.5323</v>
      </c>
      <c r="G1551" s="172">
        <v>0.88700000000000001</v>
      </c>
      <c r="H1551" s="172">
        <v>1.7521</v>
      </c>
      <c r="I1551" s="172">
        <v>2.1415000000000002</v>
      </c>
      <c r="J1551" s="172">
        <v>3.2343999999999999</v>
      </c>
      <c r="K1551" s="172">
        <v>5.0525000000000002</v>
      </c>
      <c r="L1551" s="172">
        <v>4.7657999999999996</v>
      </c>
      <c r="M1551" s="172">
        <v>4.8455000000000004</v>
      </c>
      <c r="N1551" s="172">
        <v>5.1965000000000003</v>
      </c>
      <c r="O1551" s="172">
        <v>4.2706999999999997</v>
      </c>
      <c r="P1551" s="172">
        <v>5.6237000000000004</v>
      </c>
      <c r="Q1551" s="172">
        <v>6.2145000000000001</v>
      </c>
      <c r="R1551" s="172">
        <v>3.2353000000000001</v>
      </c>
    </row>
    <row r="1552" spans="1:18" x14ac:dyDescent="0.3">
      <c r="A1552" s="168" t="s">
        <v>1587</v>
      </c>
      <c r="B1552" s="168" t="s">
        <v>1639</v>
      </c>
      <c r="C1552" s="168">
        <v>119474</v>
      </c>
      <c r="D1552" s="171">
        <v>44041</v>
      </c>
      <c r="E1552" s="172">
        <v>2207.2698999999998</v>
      </c>
      <c r="F1552" s="172">
        <v>2.3715000000000002</v>
      </c>
      <c r="G1552" s="172">
        <v>1.7275</v>
      </c>
      <c r="H1552" s="172">
        <v>2.5928</v>
      </c>
      <c r="I1552" s="172">
        <v>2.9824999999999999</v>
      </c>
      <c r="J1552" s="172">
        <v>4.077</v>
      </c>
      <c r="K1552" s="172">
        <v>5.9095000000000004</v>
      </c>
      <c r="L1552" s="172">
        <v>5.6424000000000003</v>
      </c>
      <c r="M1552" s="172">
        <v>5.7141999999999999</v>
      </c>
      <c r="N1552" s="172">
        <v>6.0601000000000003</v>
      </c>
      <c r="O1552" s="172">
        <v>5.1435000000000004</v>
      </c>
      <c r="P1552" s="172">
        <v>6.2595999999999998</v>
      </c>
      <c r="Q1552" s="172">
        <v>7.3890000000000002</v>
      </c>
      <c r="R1552" s="172">
        <v>4.1013000000000002</v>
      </c>
    </row>
    <row r="1553" spans="1:18" x14ac:dyDescent="0.3">
      <c r="A1553" s="168" t="s">
        <v>1587</v>
      </c>
      <c r="B1553" s="168" t="s">
        <v>1640</v>
      </c>
      <c r="C1553" s="168">
        <v>119828</v>
      </c>
      <c r="D1553" s="171">
        <v>44041</v>
      </c>
      <c r="E1553" s="172">
        <v>4597.1935999999996</v>
      </c>
      <c r="F1553" s="172">
        <v>0.1008</v>
      </c>
      <c r="G1553" s="172">
        <v>1.3447</v>
      </c>
      <c r="H1553" s="172">
        <v>2.5668000000000002</v>
      </c>
      <c r="I1553" s="172">
        <v>3.0785</v>
      </c>
      <c r="J1553" s="172">
        <v>5.3840000000000003</v>
      </c>
      <c r="K1553" s="172">
        <v>8.4071999999999996</v>
      </c>
      <c r="L1553" s="172">
        <v>7.3472999999999997</v>
      </c>
      <c r="M1553" s="172">
        <v>7.0744999999999996</v>
      </c>
      <c r="N1553" s="172">
        <v>7.4273999999999996</v>
      </c>
      <c r="O1553" s="172">
        <v>7.7332999999999998</v>
      </c>
      <c r="P1553" s="172">
        <v>7.6417000000000002</v>
      </c>
      <c r="Q1553" s="172">
        <v>8.1473999999999993</v>
      </c>
      <c r="R1553" s="172">
        <v>7.9941000000000004</v>
      </c>
    </row>
    <row r="1554" spans="1:18" x14ac:dyDescent="0.3">
      <c r="A1554" s="168" t="s">
        <v>1587</v>
      </c>
      <c r="B1554" s="168" t="s">
        <v>1641</v>
      </c>
      <c r="C1554" s="168">
        <v>100641</v>
      </c>
      <c r="D1554" s="171">
        <v>44041</v>
      </c>
      <c r="E1554" s="172">
        <v>4562.5136000000002</v>
      </c>
      <c r="F1554" s="172">
        <v>-5.9200000000000003E-2</v>
      </c>
      <c r="G1554" s="172">
        <v>1.1867000000000001</v>
      </c>
      <c r="H1554" s="172">
        <v>2.4076</v>
      </c>
      <c r="I1554" s="172">
        <v>2.9171</v>
      </c>
      <c r="J1554" s="172">
        <v>5.2210000000000001</v>
      </c>
      <c r="K1554" s="172">
        <v>8.2423000000000002</v>
      </c>
      <c r="L1554" s="172">
        <v>7.1776999999999997</v>
      </c>
      <c r="M1554" s="172">
        <v>6.9020000000000001</v>
      </c>
      <c r="N1554" s="172">
        <v>7.2526999999999999</v>
      </c>
      <c r="O1554" s="172">
        <v>7.5876000000000001</v>
      </c>
      <c r="P1554" s="172">
        <v>7.5175999999999998</v>
      </c>
      <c r="Q1554" s="172">
        <v>7.4183000000000003</v>
      </c>
      <c r="R1554" s="172">
        <v>7.8335999999999997</v>
      </c>
    </row>
    <row r="1555" spans="1:18" x14ac:dyDescent="0.3">
      <c r="A1555" s="168" t="s">
        <v>1587</v>
      </c>
      <c r="B1555" s="168" t="s">
        <v>1642</v>
      </c>
      <c r="C1555" s="168">
        <v>147440</v>
      </c>
      <c r="D1555" s="171">
        <v>44041</v>
      </c>
      <c r="E1555" s="172">
        <v>10.7851</v>
      </c>
      <c r="F1555" s="172">
        <v>7.4470000000000001</v>
      </c>
      <c r="G1555" s="172">
        <v>1.3540000000000001</v>
      </c>
      <c r="H1555" s="172">
        <v>1.9830000000000001</v>
      </c>
      <c r="I1555" s="172">
        <v>3.1947999999999999</v>
      </c>
      <c r="J1555" s="172">
        <v>5.5073999999999996</v>
      </c>
      <c r="K1555" s="172">
        <v>7.085</v>
      </c>
      <c r="L1555" s="172">
        <v>6.6233000000000004</v>
      </c>
      <c r="M1555" s="172">
        <v>6.4339000000000004</v>
      </c>
      <c r="N1555" s="172">
        <v>6.8785999999999996</v>
      </c>
      <c r="O1555" s="172"/>
      <c r="P1555" s="172"/>
      <c r="Q1555" s="172">
        <v>7.1216999999999997</v>
      </c>
      <c r="R1555" s="172"/>
    </row>
    <row r="1556" spans="1:18" x14ac:dyDescent="0.3">
      <c r="A1556" s="168" t="s">
        <v>1587</v>
      </c>
      <c r="B1556" s="168" t="s">
        <v>1643</v>
      </c>
      <c r="C1556" s="168">
        <v>147425</v>
      </c>
      <c r="D1556" s="171">
        <v>44041</v>
      </c>
      <c r="E1556" s="172">
        <v>10.658099999999999</v>
      </c>
      <c r="F1556" s="172">
        <v>6.1654</v>
      </c>
      <c r="G1556" s="172">
        <v>0.13700000000000001</v>
      </c>
      <c r="H1556" s="172">
        <v>0.78290000000000004</v>
      </c>
      <c r="I1556" s="172">
        <v>1.9829000000000001</v>
      </c>
      <c r="J1556" s="172">
        <v>4.2958999999999996</v>
      </c>
      <c r="K1556" s="172">
        <v>5.9657</v>
      </c>
      <c r="L1556" s="172">
        <v>5.6372999999999998</v>
      </c>
      <c r="M1556" s="172">
        <v>5.3619000000000003</v>
      </c>
      <c r="N1556" s="172">
        <v>5.7278000000000002</v>
      </c>
      <c r="O1556" s="172"/>
      <c r="P1556" s="172"/>
      <c r="Q1556" s="172">
        <v>5.9729000000000001</v>
      </c>
      <c r="R1556" s="172"/>
    </row>
    <row r="1557" spans="1:18" x14ac:dyDescent="0.3">
      <c r="A1557" s="168" t="s">
        <v>1587</v>
      </c>
      <c r="B1557" s="168" t="s">
        <v>1644</v>
      </c>
      <c r="C1557" s="168">
        <v>146075</v>
      </c>
      <c r="D1557" s="171">
        <v>44041</v>
      </c>
      <c r="E1557" s="172">
        <v>11.136200000000001</v>
      </c>
      <c r="F1557" s="172">
        <v>1.9666999999999999</v>
      </c>
      <c r="G1557" s="172">
        <v>2.2294</v>
      </c>
      <c r="H1557" s="172">
        <v>2.4359000000000002</v>
      </c>
      <c r="I1557" s="172">
        <v>3.0236000000000001</v>
      </c>
      <c r="J1557" s="172">
        <v>4.6830999999999996</v>
      </c>
      <c r="K1557" s="172">
        <v>6.9137000000000004</v>
      </c>
      <c r="L1557" s="172">
        <v>6.694</v>
      </c>
      <c r="M1557" s="172">
        <v>6.4893999999999998</v>
      </c>
      <c r="N1557" s="172">
        <v>6.9180000000000001</v>
      </c>
      <c r="O1557" s="172"/>
      <c r="P1557" s="172"/>
      <c r="Q1557" s="172">
        <v>7.3475999999999999</v>
      </c>
      <c r="R1557" s="172"/>
    </row>
    <row r="1558" spans="1:18" x14ac:dyDescent="0.3">
      <c r="A1558" s="168" t="s">
        <v>1587</v>
      </c>
      <c r="B1558" s="168" t="s">
        <v>1645</v>
      </c>
      <c r="C1558" s="168">
        <v>146070</v>
      </c>
      <c r="D1558" s="171">
        <v>44041</v>
      </c>
      <c r="E1558" s="172">
        <v>11.025600000000001</v>
      </c>
      <c r="F1558" s="172">
        <v>0.99319999999999997</v>
      </c>
      <c r="G1558" s="172">
        <v>1.7219</v>
      </c>
      <c r="H1558" s="172">
        <v>1.8451</v>
      </c>
      <c r="I1558" s="172">
        <v>2.3431000000000002</v>
      </c>
      <c r="J1558" s="172">
        <v>4.1632999999999996</v>
      </c>
      <c r="K1558" s="172">
        <v>6.2962999999999996</v>
      </c>
      <c r="L1558" s="172">
        <v>5.9560000000000004</v>
      </c>
      <c r="M1558" s="172">
        <v>5.7313000000000001</v>
      </c>
      <c r="N1558" s="172">
        <v>6.1383999999999999</v>
      </c>
      <c r="O1558" s="172"/>
      <c r="P1558" s="172"/>
      <c r="Q1558" s="172">
        <v>6.6440000000000001</v>
      </c>
      <c r="R1558" s="172"/>
    </row>
    <row r="1559" spans="1:18" x14ac:dyDescent="0.3">
      <c r="A1559" s="168" t="s">
        <v>1587</v>
      </c>
      <c r="B1559" s="168" t="s">
        <v>1646</v>
      </c>
      <c r="C1559" s="168">
        <v>120746</v>
      </c>
      <c r="D1559" s="171">
        <v>44041</v>
      </c>
      <c r="E1559" s="172">
        <v>3314.1062999999999</v>
      </c>
      <c r="F1559" s="172">
        <v>3.8893</v>
      </c>
      <c r="G1559" s="172">
        <v>3.8649</v>
      </c>
      <c r="H1559" s="172">
        <v>4.1824000000000003</v>
      </c>
      <c r="I1559" s="172">
        <v>4.7427000000000001</v>
      </c>
      <c r="J1559" s="172">
        <v>5.9966999999999997</v>
      </c>
      <c r="K1559" s="172">
        <v>7.3297999999999996</v>
      </c>
      <c r="L1559" s="172">
        <v>6.2272999999999996</v>
      </c>
      <c r="M1559" s="172">
        <v>6.4833999999999996</v>
      </c>
      <c r="N1559" s="172">
        <v>6.9562999999999997</v>
      </c>
      <c r="O1559" s="172">
        <v>5.9637000000000002</v>
      </c>
      <c r="P1559" s="172">
        <v>7.0994999999999999</v>
      </c>
      <c r="Q1559" s="172">
        <v>8.0152999999999999</v>
      </c>
      <c r="R1559" s="172">
        <v>5.4790000000000001</v>
      </c>
    </row>
    <row r="1560" spans="1:18" x14ac:dyDescent="0.3">
      <c r="A1560" s="168" t="s">
        <v>1587</v>
      </c>
      <c r="B1560" s="168" t="s">
        <v>1647</v>
      </c>
      <c r="C1560" s="168">
        <v>102532</v>
      </c>
      <c r="D1560" s="171">
        <v>44041</v>
      </c>
      <c r="E1560" s="172">
        <v>3174.1687999999999</v>
      </c>
      <c r="F1560" s="172">
        <v>3.3994</v>
      </c>
      <c r="G1560" s="172">
        <v>3.3746999999999998</v>
      </c>
      <c r="H1560" s="172">
        <v>3.6920000000000002</v>
      </c>
      <c r="I1560" s="172">
        <v>4.2518000000000002</v>
      </c>
      <c r="J1560" s="172">
        <v>5.4878999999999998</v>
      </c>
      <c r="K1560" s="172">
        <v>6.7778999999999998</v>
      </c>
      <c r="L1560" s="172">
        <v>5.6510999999999996</v>
      </c>
      <c r="M1560" s="172">
        <v>5.8875000000000002</v>
      </c>
      <c r="N1560" s="172">
        <v>6.3456999999999999</v>
      </c>
      <c r="O1560" s="172">
        <v>5.3373999999999997</v>
      </c>
      <c r="P1560" s="172">
        <v>6.4855</v>
      </c>
      <c r="Q1560" s="172">
        <v>7.0610999999999997</v>
      </c>
      <c r="R1560" s="172">
        <v>4.8947000000000003</v>
      </c>
    </row>
    <row r="1561" spans="1:18" x14ac:dyDescent="0.3">
      <c r="A1561" s="168" t="s">
        <v>1587</v>
      </c>
      <c r="B1561" s="168" t="s">
        <v>1648</v>
      </c>
      <c r="C1561" s="168">
        <v>147311</v>
      </c>
      <c r="D1561" s="171">
        <v>44041</v>
      </c>
      <c r="E1561" s="172">
        <v>1059.9979000000001</v>
      </c>
      <c r="F1561" s="172">
        <v>2.0903</v>
      </c>
      <c r="G1561" s="172">
        <v>2.2044000000000001</v>
      </c>
      <c r="H1561" s="172">
        <v>2.2323</v>
      </c>
      <c r="I1561" s="172">
        <v>2.2244000000000002</v>
      </c>
      <c r="J1561" s="172">
        <v>2.2465000000000002</v>
      </c>
      <c r="K1561" s="172">
        <v>2.3401000000000001</v>
      </c>
      <c r="L1561" s="172">
        <v>3.5253999999999999</v>
      </c>
      <c r="M1561" s="172">
        <v>4.0854999999999997</v>
      </c>
      <c r="N1561" s="172">
        <v>4.8080999999999996</v>
      </c>
      <c r="O1561" s="172"/>
      <c r="P1561" s="172"/>
      <c r="Q1561" s="172">
        <v>5.2068000000000003</v>
      </c>
      <c r="R1561" s="172"/>
    </row>
    <row r="1562" spans="1:18" x14ac:dyDescent="0.3">
      <c r="A1562" s="168" t="s">
        <v>1587</v>
      </c>
      <c r="B1562" s="168" t="s">
        <v>1649</v>
      </c>
      <c r="C1562" s="168">
        <v>147307</v>
      </c>
      <c r="D1562" s="171">
        <v>44041</v>
      </c>
      <c r="E1562" s="172">
        <v>1053.3656000000001</v>
      </c>
      <c r="F1562" s="172">
        <v>1.5905</v>
      </c>
      <c r="G1562" s="172">
        <v>1.7044999999999999</v>
      </c>
      <c r="H1562" s="172">
        <v>1.7316</v>
      </c>
      <c r="I1562" s="172">
        <v>1.724</v>
      </c>
      <c r="J1562" s="172">
        <v>1.7457</v>
      </c>
      <c r="K1562" s="172">
        <v>1.8371</v>
      </c>
      <c r="L1562" s="172">
        <v>3.0175000000000001</v>
      </c>
      <c r="M1562" s="172">
        <v>3.5533999999999999</v>
      </c>
      <c r="N1562" s="172">
        <v>4.2460000000000004</v>
      </c>
      <c r="O1562" s="172"/>
      <c r="P1562" s="172"/>
      <c r="Q1562" s="172">
        <v>4.6330999999999998</v>
      </c>
      <c r="R1562" s="172"/>
    </row>
    <row r="1563" spans="1:18" x14ac:dyDescent="0.3">
      <c r="A1563" s="173" t="s">
        <v>27</v>
      </c>
      <c r="B1563" s="168"/>
      <c r="C1563" s="168"/>
      <c r="D1563" s="168"/>
      <c r="E1563" s="168"/>
      <c r="F1563" s="174">
        <v>2.9961403225806444</v>
      </c>
      <c r="G1563" s="174">
        <v>2.0769354838709684</v>
      </c>
      <c r="H1563" s="174">
        <v>2.7563967741935484</v>
      </c>
      <c r="I1563" s="174">
        <v>1.7050533333333335</v>
      </c>
      <c r="J1563" s="174">
        <v>5.9320933333333352</v>
      </c>
      <c r="K1563" s="174">
        <v>7.4163266666666674</v>
      </c>
      <c r="L1563" s="174">
        <v>6.3263933333333329</v>
      </c>
      <c r="M1563" s="174">
        <v>4.877610714285713</v>
      </c>
      <c r="N1563" s="174">
        <v>6.5978807692307697</v>
      </c>
      <c r="O1563" s="174">
        <v>6.4756105263157915</v>
      </c>
      <c r="P1563" s="174">
        <v>7.1381473684210519</v>
      </c>
      <c r="Q1563" s="174">
        <v>5.9651258064516117</v>
      </c>
      <c r="R1563" s="174">
        <v>6.4909285714285723</v>
      </c>
    </row>
    <row r="1564" spans="1:18" x14ac:dyDescent="0.3">
      <c r="A1564" s="173" t="s">
        <v>409</v>
      </c>
      <c r="B1564" s="168"/>
      <c r="C1564" s="168"/>
      <c r="D1564" s="168"/>
      <c r="E1564" s="168"/>
      <c r="F1564" s="174">
        <v>2.3752500000000003</v>
      </c>
      <c r="G1564" s="174">
        <v>1.7810999999999999</v>
      </c>
      <c r="H1564" s="174">
        <v>2.4217500000000003</v>
      </c>
      <c r="I1564" s="174">
        <v>2.9089999999999998</v>
      </c>
      <c r="J1564" s="174">
        <v>4.5276499999999995</v>
      </c>
      <c r="K1564" s="174">
        <v>7.30185</v>
      </c>
      <c r="L1564" s="174">
        <v>6.4643999999999995</v>
      </c>
      <c r="M1564" s="174">
        <v>6.2757500000000004</v>
      </c>
      <c r="N1564" s="174">
        <v>6.5938499999999998</v>
      </c>
      <c r="O1564" s="174">
        <v>7.0301999999999998</v>
      </c>
      <c r="P1564" s="174">
        <v>7.5145499999999998</v>
      </c>
      <c r="Q1564" s="174">
        <v>7.5875500000000002</v>
      </c>
      <c r="R1564" s="174">
        <v>7.2284500000000005</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44041</v>
      </c>
      <c r="E1567" s="172">
        <v>40.779000000000003</v>
      </c>
      <c r="F1567" s="172">
        <v>0.79139999999999999</v>
      </c>
      <c r="G1567" s="172">
        <v>1.2391000000000001</v>
      </c>
      <c r="H1567" s="172">
        <v>1.1097999999999999</v>
      </c>
      <c r="I1567" s="172">
        <v>3.4681999999999999</v>
      </c>
      <c r="J1567" s="172">
        <v>4.4840999999999998</v>
      </c>
      <c r="K1567" s="172">
        <v>11.9838</v>
      </c>
      <c r="L1567" s="172">
        <v>-15.420500000000001</v>
      </c>
      <c r="M1567" s="172">
        <v>-12.87</v>
      </c>
      <c r="N1567" s="172">
        <v>-11.9983</v>
      </c>
      <c r="O1567" s="172">
        <v>-9.4913000000000007</v>
      </c>
      <c r="P1567" s="172">
        <v>0.62680000000000002</v>
      </c>
      <c r="Q1567" s="172">
        <v>12.0563</v>
      </c>
      <c r="R1567" s="172">
        <v>-15.3401</v>
      </c>
    </row>
    <row r="1568" spans="1:18" x14ac:dyDescent="0.3">
      <c r="A1568" s="168" t="s">
        <v>380</v>
      </c>
      <c r="B1568" s="168" t="s">
        <v>11</v>
      </c>
      <c r="C1568" s="168">
        <v>119659</v>
      </c>
      <c r="D1568" s="171">
        <v>44041</v>
      </c>
      <c r="E1568" s="172">
        <v>43.8992</v>
      </c>
      <c r="F1568" s="172">
        <v>0.79469999999999996</v>
      </c>
      <c r="G1568" s="172">
        <v>1.2555000000000001</v>
      </c>
      <c r="H1568" s="172">
        <v>1.1325000000000001</v>
      </c>
      <c r="I1568" s="172">
        <v>3.5160999999999998</v>
      </c>
      <c r="J1568" s="172">
        <v>4.5846999999999998</v>
      </c>
      <c r="K1568" s="172">
        <v>12.313800000000001</v>
      </c>
      <c r="L1568" s="172">
        <v>-14.9848</v>
      </c>
      <c r="M1568" s="172">
        <v>-12.171900000000001</v>
      </c>
      <c r="N1568" s="172">
        <v>-11.027200000000001</v>
      </c>
      <c r="O1568" s="172">
        <v>-8.4121000000000006</v>
      </c>
      <c r="P1568" s="172">
        <v>1.7436</v>
      </c>
      <c r="Q1568" s="172">
        <v>12.128299999999999</v>
      </c>
      <c r="R1568" s="172">
        <v>-14.3744</v>
      </c>
    </row>
    <row r="1569" spans="1:18" x14ac:dyDescent="0.3">
      <c r="A1569" s="168" t="s">
        <v>380</v>
      </c>
      <c r="B1569" s="168" t="s">
        <v>31</v>
      </c>
      <c r="C1569" s="168">
        <v>101764</v>
      </c>
      <c r="D1569" s="171">
        <v>44041</v>
      </c>
      <c r="E1569" s="172">
        <v>257.47199999999998</v>
      </c>
      <c r="F1569" s="172">
        <v>-0.4531</v>
      </c>
      <c r="G1569" s="172">
        <v>-7.5300000000000006E-2</v>
      </c>
      <c r="H1569" s="172">
        <v>0.70169999999999999</v>
      </c>
      <c r="I1569" s="172">
        <v>5.6725000000000003</v>
      </c>
      <c r="J1569" s="172">
        <v>8.6210000000000004</v>
      </c>
      <c r="K1569" s="172">
        <v>17.224499999999999</v>
      </c>
      <c r="L1569" s="172">
        <v>-10.8409</v>
      </c>
      <c r="M1569" s="172">
        <v>-7.1524000000000001</v>
      </c>
      <c r="N1569" s="172">
        <v>-5.617</v>
      </c>
      <c r="O1569" s="172">
        <v>-1.0458000000000001</v>
      </c>
      <c r="P1569" s="172">
        <v>4.8308</v>
      </c>
      <c r="Q1569" s="172">
        <v>13.0372</v>
      </c>
      <c r="R1569" s="172">
        <v>-7.2625999999999999</v>
      </c>
    </row>
    <row r="1570" spans="1:18" x14ac:dyDescent="0.3">
      <c r="A1570" s="168" t="s">
        <v>380</v>
      </c>
      <c r="B1570" s="168" t="s">
        <v>12</v>
      </c>
      <c r="C1570" s="168">
        <v>118935</v>
      </c>
      <c r="D1570" s="171">
        <v>44041</v>
      </c>
      <c r="E1570" s="172">
        <v>275.13499999999999</v>
      </c>
      <c r="F1570" s="172">
        <v>-0.45050000000000001</v>
      </c>
      <c r="G1570" s="172">
        <v>-6.1699999999999998E-2</v>
      </c>
      <c r="H1570" s="172">
        <v>0.7208</v>
      </c>
      <c r="I1570" s="172">
        <v>5.7126000000000001</v>
      </c>
      <c r="J1570" s="172">
        <v>8.6982999999999997</v>
      </c>
      <c r="K1570" s="172">
        <v>17.490200000000002</v>
      </c>
      <c r="L1570" s="172">
        <v>-10.4346</v>
      </c>
      <c r="M1570" s="172">
        <v>-6.5317999999999996</v>
      </c>
      <c r="N1570" s="172">
        <v>-4.7712000000000003</v>
      </c>
      <c r="O1570" s="172">
        <v>3.9199999999999999E-2</v>
      </c>
      <c r="P1570" s="172">
        <v>5.9672000000000001</v>
      </c>
      <c r="Q1570" s="172">
        <v>11.9682</v>
      </c>
      <c r="R1570" s="172">
        <v>-6.2744999999999997</v>
      </c>
    </row>
    <row r="1571" spans="1:18" x14ac:dyDescent="0.3">
      <c r="A1571" s="168" t="s">
        <v>380</v>
      </c>
      <c r="B1571" s="168" t="s">
        <v>32</v>
      </c>
      <c r="C1571" s="168">
        <v>102594</v>
      </c>
      <c r="D1571" s="171">
        <v>44041</v>
      </c>
      <c r="E1571" s="172">
        <v>143.41</v>
      </c>
      <c r="F1571" s="172">
        <v>-2.7900000000000001E-2</v>
      </c>
      <c r="G1571" s="172">
        <v>0.78710000000000002</v>
      </c>
      <c r="H1571" s="172">
        <v>1.2496</v>
      </c>
      <c r="I1571" s="172">
        <v>3.7324000000000002</v>
      </c>
      <c r="J1571" s="172">
        <v>7.383</v>
      </c>
      <c r="K1571" s="172">
        <v>21.010899999999999</v>
      </c>
      <c r="L1571" s="172">
        <v>-1.5379</v>
      </c>
      <c r="M1571" s="172">
        <v>2.8692000000000002</v>
      </c>
      <c r="N1571" s="172">
        <v>2.3917999999999999</v>
      </c>
      <c r="O1571" s="172">
        <v>1.4961</v>
      </c>
      <c r="P1571" s="172">
        <v>4.2374000000000001</v>
      </c>
      <c r="Q1571" s="172">
        <v>18.1571</v>
      </c>
      <c r="R1571" s="172">
        <v>-1.0155000000000001</v>
      </c>
    </row>
    <row r="1572" spans="1:18" x14ac:dyDescent="0.3">
      <c r="A1572" s="168" t="s">
        <v>380</v>
      </c>
      <c r="B1572" s="168" t="s">
        <v>13</v>
      </c>
      <c r="C1572" s="168">
        <v>120323</v>
      </c>
      <c r="D1572" s="171">
        <v>44041</v>
      </c>
      <c r="E1572" s="172">
        <v>153.43</v>
      </c>
      <c r="F1572" s="172">
        <v>-2.6100000000000002E-2</v>
      </c>
      <c r="G1572" s="172">
        <v>0.79490000000000005</v>
      </c>
      <c r="H1572" s="172">
        <v>1.2605999999999999</v>
      </c>
      <c r="I1572" s="172">
        <v>3.7601</v>
      </c>
      <c r="J1572" s="172">
        <v>7.4364999999999997</v>
      </c>
      <c r="K1572" s="172">
        <v>21.192699999999999</v>
      </c>
      <c r="L1572" s="172">
        <v>-1.2613000000000001</v>
      </c>
      <c r="M1572" s="172">
        <v>3.2919999999999998</v>
      </c>
      <c r="N1572" s="172">
        <v>2.9592999999999998</v>
      </c>
      <c r="O1572" s="172">
        <v>2.2631000000000001</v>
      </c>
      <c r="P1572" s="172">
        <v>5.2237999999999998</v>
      </c>
      <c r="Q1572" s="172">
        <v>13.687099999999999</v>
      </c>
      <c r="R1572" s="172">
        <v>-0.37440000000000001</v>
      </c>
    </row>
    <row r="1573" spans="1:18" x14ac:dyDescent="0.3">
      <c r="A1573" s="168" t="s">
        <v>380</v>
      </c>
      <c r="B1573" s="168" t="s">
        <v>14</v>
      </c>
      <c r="C1573" s="168">
        <v>144455</v>
      </c>
      <c r="D1573" s="171">
        <v>44041</v>
      </c>
      <c r="E1573" s="172">
        <v>9.84</v>
      </c>
      <c r="F1573" s="172">
        <v>-0.30399999999999999</v>
      </c>
      <c r="G1573" s="172">
        <v>0.20369999999999999</v>
      </c>
      <c r="H1573" s="172">
        <v>0.40820000000000001</v>
      </c>
      <c r="I1573" s="172">
        <v>4.0168999999999997</v>
      </c>
      <c r="J1573" s="172">
        <v>5.6928000000000001</v>
      </c>
      <c r="K1573" s="172">
        <v>11.818199999999999</v>
      </c>
      <c r="L1573" s="172">
        <v>-11.431100000000001</v>
      </c>
      <c r="M1573" s="172">
        <v>-6.7298999999999998</v>
      </c>
      <c r="N1573" s="172">
        <v>-3.0541999999999998</v>
      </c>
      <c r="O1573" s="172"/>
      <c r="P1573" s="172"/>
      <c r="Q1573" s="172">
        <v>-0.82689999999999997</v>
      </c>
      <c r="R1573" s="172"/>
    </row>
    <row r="1574" spans="1:18" x14ac:dyDescent="0.3">
      <c r="A1574" s="168" t="s">
        <v>380</v>
      </c>
      <c r="B1574" s="168" t="s">
        <v>33</v>
      </c>
      <c r="C1574" s="168">
        <v>144453</v>
      </c>
      <c r="D1574" s="171">
        <v>44041</v>
      </c>
      <c r="E1574" s="172">
        <v>9.58</v>
      </c>
      <c r="F1574" s="172">
        <v>-0.20830000000000001</v>
      </c>
      <c r="G1574" s="172">
        <v>0.31409999999999999</v>
      </c>
      <c r="H1574" s="172">
        <v>0.41930000000000001</v>
      </c>
      <c r="I1574" s="172">
        <v>4.0174000000000003</v>
      </c>
      <c r="J1574" s="172">
        <v>5.6228999999999996</v>
      </c>
      <c r="K1574" s="172">
        <v>11.785299999999999</v>
      </c>
      <c r="L1574" s="172">
        <v>-11.6236</v>
      </c>
      <c r="M1574" s="172">
        <v>-7.0804999999999998</v>
      </c>
      <c r="N1574" s="172">
        <v>-3.7185999999999999</v>
      </c>
      <c r="O1574" s="172"/>
      <c r="P1574" s="172"/>
      <c r="Q1574" s="172">
        <v>-2.1846999999999999</v>
      </c>
      <c r="R1574" s="172"/>
    </row>
    <row r="1575" spans="1:18" x14ac:dyDescent="0.3">
      <c r="A1575" s="168" t="s">
        <v>380</v>
      </c>
      <c r="B1575" s="168" t="s">
        <v>15</v>
      </c>
      <c r="C1575" s="168">
        <v>118481</v>
      </c>
      <c r="D1575" s="171">
        <v>44041</v>
      </c>
      <c r="E1575" s="172">
        <v>42.52</v>
      </c>
      <c r="F1575" s="172">
        <v>-0.11749999999999999</v>
      </c>
      <c r="G1575" s="172">
        <v>-7.0499999999999993E-2</v>
      </c>
      <c r="H1575" s="172">
        <v>-0.2112</v>
      </c>
      <c r="I1575" s="172">
        <v>2.3837999999999999</v>
      </c>
      <c r="J1575" s="172">
        <v>5.0914000000000001</v>
      </c>
      <c r="K1575" s="172">
        <v>17.6861</v>
      </c>
      <c r="L1575" s="172">
        <v>-20.240100000000002</v>
      </c>
      <c r="M1575" s="172">
        <v>-14.377800000000001</v>
      </c>
      <c r="N1575" s="172">
        <v>-13.2599</v>
      </c>
      <c r="O1575" s="172">
        <v>-6.8384999999999998</v>
      </c>
      <c r="P1575" s="172">
        <v>2.4809999999999999</v>
      </c>
      <c r="Q1575" s="172">
        <v>9.1559000000000008</v>
      </c>
      <c r="R1575" s="172">
        <v>-13.661899999999999</v>
      </c>
    </row>
    <row r="1576" spans="1:18" x14ac:dyDescent="0.3">
      <c r="A1576" s="168" t="s">
        <v>380</v>
      </c>
      <c r="B1576" s="168" t="s">
        <v>34</v>
      </c>
      <c r="C1576" s="168">
        <v>108909</v>
      </c>
      <c r="D1576" s="171">
        <v>44041</v>
      </c>
      <c r="E1576" s="172">
        <v>39.57</v>
      </c>
      <c r="F1576" s="172">
        <v>-0.12620000000000001</v>
      </c>
      <c r="G1576" s="172">
        <v>-0.10100000000000001</v>
      </c>
      <c r="H1576" s="172">
        <v>-0.22689999999999999</v>
      </c>
      <c r="I1576" s="172">
        <v>2.3538999999999999</v>
      </c>
      <c r="J1576" s="172">
        <v>4.9881000000000002</v>
      </c>
      <c r="K1576" s="172">
        <v>17.383600000000001</v>
      </c>
      <c r="L1576" s="172">
        <v>-20.685500000000001</v>
      </c>
      <c r="M1576" s="172">
        <v>-15.0494</v>
      </c>
      <c r="N1576" s="172">
        <v>-14.1835</v>
      </c>
      <c r="O1576" s="172">
        <v>-7.8869999999999996</v>
      </c>
      <c r="P1576" s="172">
        <v>1.4474</v>
      </c>
      <c r="Q1576" s="172">
        <v>11.7285</v>
      </c>
      <c r="R1576" s="172">
        <v>-14.602499999999999</v>
      </c>
    </row>
    <row r="1577" spans="1:18" x14ac:dyDescent="0.3">
      <c r="A1577" s="168" t="s">
        <v>380</v>
      </c>
      <c r="B1577" s="168" t="s">
        <v>16</v>
      </c>
      <c r="C1577" s="168">
        <v>135341</v>
      </c>
      <c r="D1577" s="171">
        <v>44041</v>
      </c>
      <c r="E1577" s="172">
        <v>11.7159</v>
      </c>
      <c r="F1577" s="172">
        <v>-8.1000000000000003E-2</v>
      </c>
      <c r="G1577" s="172">
        <v>-0.60409999999999997</v>
      </c>
      <c r="H1577" s="172">
        <v>4.9500000000000002E-2</v>
      </c>
      <c r="I1577" s="172">
        <v>3.2629000000000001</v>
      </c>
      <c r="J1577" s="172">
        <v>5.2046000000000001</v>
      </c>
      <c r="K1577" s="172">
        <v>11.142799999999999</v>
      </c>
      <c r="L1577" s="172">
        <v>-10.571099999999999</v>
      </c>
      <c r="M1577" s="172">
        <v>-5.3091999999999997</v>
      </c>
      <c r="N1577" s="172">
        <v>-0.2316</v>
      </c>
      <c r="O1577" s="172">
        <v>-5.3964999999999996</v>
      </c>
      <c r="P1577" s="172"/>
      <c r="Q1577" s="172">
        <v>3.2875000000000001</v>
      </c>
      <c r="R1577" s="172">
        <v>-6.3567</v>
      </c>
    </row>
    <row r="1578" spans="1:18" x14ac:dyDescent="0.3">
      <c r="A1578" s="168" t="s">
        <v>380</v>
      </c>
      <c r="B1578" s="168" t="s">
        <v>35</v>
      </c>
      <c r="C1578" s="168">
        <v>135343</v>
      </c>
      <c r="D1578" s="171">
        <v>44041</v>
      </c>
      <c r="E1578" s="172">
        <v>10.6959</v>
      </c>
      <c r="F1578" s="172">
        <v>-8.5900000000000004E-2</v>
      </c>
      <c r="G1578" s="172">
        <v>-0.629</v>
      </c>
      <c r="H1578" s="172">
        <v>1.4999999999999999E-2</v>
      </c>
      <c r="I1578" s="172">
        <v>3.1924999999999999</v>
      </c>
      <c r="J1578" s="172">
        <v>5.0471000000000004</v>
      </c>
      <c r="K1578" s="172">
        <v>10.64</v>
      </c>
      <c r="L1578" s="172">
        <v>-11.3573</v>
      </c>
      <c r="M1578" s="172">
        <v>-6.4691999999999998</v>
      </c>
      <c r="N1578" s="172">
        <v>-1.8401000000000001</v>
      </c>
      <c r="O1578" s="172">
        <v>-6.8537999999999997</v>
      </c>
      <c r="P1578" s="172"/>
      <c r="Q1578" s="172">
        <v>1.3835999999999999</v>
      </c>
      <c r="R1578" s="172">
        <v>-7.7366000000000001</v>
      </c>
    </row>
    <row r="1579" spans="1:18" x14ac:dyDescent="0.3">
      <c r="A1579" s="168" t="s">
        <v>380</v>
      </c>
      <c r="B1579" s="168" t="s">
        <v>36</v>
      </c>
      <c r="C1579" s="168">
        <v>100254</v>
      </c>
      <c r="D1579" s="171">
        <v>44041</v>
      </c>
      <c r="E1579" s="172">
        <v>242.636420933339</v>
      </c>
      <c r="F1579" s="172">
        <v>-0.44569999999999999</v>
      </c>
      <c r="G1579" s="172">
        <v>-4.0500000000000001E-2</v>
      </c>
      <c r="H1579" s="172">
        <v>-0.84309999999999996</v>
      </c>
      <c r="I1579" s="172">
        <v>3.9521999999999999</v>
      </c>
      <c r="J1579" s="172">
        <v>6.4610000000000003</v>
      </c>
      <c r="K1579" s="172">
        <v>15.654</v>
      </c>
      <c r="L1579" s="172">
        <v>-13.3086</v>
      </c>
      <c r="M1579" s="172">
        <v>-10.3924</v>
      </c>
      <c r="N1579" s="172">
        <v>0.37840000000000001</v>
      </c>
      <c r="O1579" s="172">
        <v>-0.98160000000000003</v>
      </c>
      <c r="P1579" s="172">
        <v>6.1707999999999998</v>
      </c>
      <c r="Q1579" s="172">
        <v>14.7538</v>
      </c>
      <c r="R1579" s="172">
        <v>-3.6819999999999999</v>
      </c>
    </row>
    <row r="1580" spans="1:18" x14ac:dyDescent="0.3">
      <c r="A1580" s="168" t="s">
        <v>380</v>
      </c>
      <c r="B1580" s="168" t="s">
        <v>17</v>
      </c>
      <c r="C1580" s="168">
        <v>120486</v>
      </c>
      <c r="D1580" s="171">
        <v>44041</v>
      </c>
      <c r="E1580" s="172">
        <v>32.357900000000001</v>
      </c>
      <c r="F1580" s="172">
        <v>-0.44369999999999998</v>
      </c>
      <c r="G1580" s="172">
        <v>-3.15E-2</v>
      </c>
      <c r="H1580" s="172">
        <v>-0.8306</v>
      </c>
      <c r="I1580" s="172">
        <v>3.9782000000000002</v>
      </c>
      <c r="J1580" s="172">
        <v>6.5182000000000002</v>
      </c>
      <c r="K1580" s="172">
        <v>15.8415</v>
      </c>
      <c r="L1580" s="172">
        <v>-13.0274</v>
      </c>
      <c r="M1580" s="172">
        <v>-9.9545999999999992</v>
      </c>
      <c r="N1580" s="172">
        <v>1.0335000000000001</v>
      </c>
      <c r="O1580" s="172">
        <v>-0.33639999999999998</v>
      </c>
      <c r="P1580" s="172">
        <v>7.3220999999999998</v>
      </c>
      <c r="Q1580" s="172">
        <v>11.188800000000001</v>
      </c>
      <c r="R1580" s="172">
        <v>-3.0547</v>
      </c>
    </row>
    <row r="1581" spans="1:18" x14ac:dyDescent="0.3">
      <c r="A1581" s="168" t="s">
        <v>380</v>
      </c>
      <c r="B1581" s="168" t="s">
        <v>18</v>
      </c>
      <c r="C1581" s="168">
        <v>119404</v>
      </c>
      <c r="D1581" s="171">
        <v>44041</v>
      </c>
      <c r="E1581" s="172">
        <v>35.265999999999998</v>
      </c>
      <c r="F1581" s="172">
        <v>-0.46289999999999998</v>
      </c>
      <c r="G1581" s="172">
        <v>0.24160000000000001</v>
      </c>
      <c r="H1581" s="172">
        <v>1.3420000000000001</v>
      </c>
      <c r="I1581" s="172">
        <v>5.7450999999999999</v>
      </c>
      <c r="J1581" s="172">
        <v>8.2210999999999999</v>
      </c>
      <c r="K1581" s="172">
        <v>18.104500000000002</v>
      </c>
      <c r="L1581" s="172">
        <v>-10.565</v>
      </c>
      <c r="M1581" s="172">
        <v>-5.0636999999999999</v>
      </c>
      <c r="N1581" s="172">
        <v>-2.2993999999999999</v>
      </c>
      <c r="O1581" s="172">
        <v>-1.3147</v>
      </c>
      <c r="P1581" s="172">
        <v>6.3739999999999997</v>
      </c>
      <c r="Q1581" s="172">
        <v>14.937799999999999</v>
      </c>
      <c r="R1581" s="172">
        <v>-3.8047</v>
      </c>
    </row>
    <row r="1582" spans="1:18" x14ac:dyDescent="0.3">
      <c r="A1582" s="168" t="s">
        <v>380</v>
      </c>
      <c r="B1582" s="168" t="s">
        <v>37</v>
      </c>
      <c r="C1582" s="168">
        <v>118102</v>
      </c>
      <c r="D1582" s="171">
        <v>44041</v>
      </c>
      <c r="E1582" s="172">
        <v>33.137</v>
      </c>
      <c r="F1582" s="172">
        <v>-0.46560000000000001</v>
      </c>
      <c r="G1582" s="172">
        <v>0.22989999999999999</v>
      </c>
      <c r="H1582" s="172">
        <v>1.3240000000000001</v>
      </c>
      <c r="I1582" s="172">
        <v>5.7069000000000001</v>
      </c>
      <c r="J1582" s="172">
        <v>8.1318000000000001</v>
      </c>
      <c r="K1582" s="172">
        <v>17.816299999999998</v>
      </c>
      <c r="L1582" s="172">
        <v>-11.0106</v>
      </c>
      <c r="M1582" s="172">
        <v>-5.7644000000000002</v>
      </c>
      <c r="N1582" s="172">
        <v>-3.2581000000000002</v>
      </c>
      <c r="O1582" s="172">
        <v>-2.2301000000000002</v>
      </c>
      <c r="P1582" s="172">
        <v>5.4325999999999999</v>
      </c>
      <c r="Q1582" s="172">
        <v>12.012</v>
      </c>
      <c r="R1582" s="172">
        <v>-4.7331000000000003</v>
      </c>
    </row>
    <row r="1583" spans="1:18" x14ac:dyDescent="0.3">
      <c r="A1583" s="168" t="s">
        <v>380</v>
      </c>
      <c r="B1583" s="168" t="s">
        <v>38</v>
      </c>
      <c r="C1583" s="168">
        <v>103085</v>
      </c>
      <c r="D1583" s="171">
        <v>44041</v>
      </c>
      <c r="E1583" s="172">
        <v>68.531300000000002</v>
      </c>
      <c r="F1583" s="172">
        <v>-9.1999999999999998E-2</v>
      </c>
      <c r="G1583" s="172">
        <v>-0.34749999999999998</v>
      </c>
      <c r="H1583" s="172">
        <v>0.10780000000000001</v>
      </c>
      <c r="I1583" s="172">
        <v>5.2592999999999996</v>
      </c>
      <c r="J1583" s="172">
        <v>7.4013999999999998</v>
      </c>
      <c r="K1583" s="172">
        <v>17.067900000000002</v>
      </c>
      <c r="L1583" s="172">
        <v>-10.0952</v>
      </c>
      <c r="M1583" s="172">
        <v>-7.2518000000000002</v>
      </c>
      <c r="N1583" s="172">
        <v>-2.8807999999999998</v>
      </c>
      <c r="O1583" s="172">
        <v>0.53010000000000002</v>
      </c>
      <c r="P1583" s="172">
        <v>4.3274999999999997</v>
      </c>
      <c r="Q1583" s="172">
        <v>13.545999999999999</v>
      </c>
      <c r="R1583" s="172">
        <v>-3.0781999999999998</v>
      </c>
    </row>
    <row r="1584" spans="1:18" x14ac:dyDescent="0.3">
      <c r="A1584" s="168" t="s">
        <v>380</v>
      </c>
      <c r="B1584" s="168" t="s">
        <v>19</v>
      </c>
      <c r="C1584" s="168">
        <v>118784</v>
      </c>
      <c r="D1584" s="171">
        <v>44041</v>
      </c>
      <c r="E1584" s="172">
        <v>72.493399999999994</v>
      </c>
      <c r="F1584" s="172">
        <v>-9.0399999999999994E-2</v>
      </c>
      <c r="G1584" s="172">
        <v>-0.3397</v>
      </c>
      <c r="H1584" s="172">
        <v>0.12</v>
      </c>
      <c r="I1584" s="172">
        <v>5.2849000000000004</v>
      </c>
      <c r="J1584" s="172">
        <v>7.4546000000000001</v>
      </c>
      <c r="K1584" s="172">
        <v>17.246500000000001</v>
      </c>
      <c r="L1584" s="172">
        <v>-9.7707999999999995</v>
      </c>
      <c r="M1584" s="172">
        <v>-6.7748999999999997</v>
      </c>
      <c r="N1584" s="172">
        <v>-2.2343000000000002</v>
      </c>
      <c r="O1584" s="172">
        <v>1.2366999999999999</v>
      </c>
      <c r="P1584" s="172">
        <v>5.1047000000000002</v>
      </c>
      <c r="Q1584" s="172">
        <v>10.367599999999999</v>
      </c>
      <c r="R1584" s="172">
        <v>-2.4493</v>
      </c>
    </row>
    <row r="1585" spans="1:18" x14ac:dyDescent="0.3">
      <c r="A1585" s="168" t="s">
        <v>380</v>
      </c>
      <c r="B1585" s="168" t="s">
        <v>20</v>
      </c>
      <c r="C1585" s="168">
        <v>103490</v>
      </c>
      <c r="D1585" s="171">
        <v>44041</v>
      </c>
      <c r="E1585" s="172">
        <v>47.93</v>
      </c>
      <c r="F1585" s="172">
        <v>6.2600000000000003E-2</v>
      </c>
      <c r="G1585" s="172">
        <v>1.3962000000000001</v>
      </c>
      <c r="H1585" s="172">
        <v>1.3962000000000001</v>
      </c>
      <c r="I1585" s="172">
        <v>6.0632999999999999</v>
      </c>
      <c r="J1585" s="172">
        <v>8.3408999999999995</v>
      </c>
      <c r="K1585" s="172">
        <v>16.476299999999998</v>
      </c>
      <c r="L1585" s="172">
        <v>-10.943899999999999</v>
      </c>
      <c r="M1585" s="172">
        <v>-8.4431999999999992</v>
      </c>
      <c r="N1585" s="172">
        <v>-9.6683000000000003</v>
      </c>
      <c r="O1585" s="172">
        <v>-2.0316999999999998</v>
      </c>
      <c r="P1585" s="172">
        <v>4.3605999999999998</v>
      </c>
      <c r="Q1585" s="172">
        <v>11.506600000000001</v>
      </c>
      <c r="R1585" s="172">
        <v>-5.3361999999999998</v>
      </c>
    </row>
    <row r="1586" spans="1:18" x14ac:dyDescent="0.3">
      <c r="A1586" s="168" t="s">
        <v>380</v>
      </c>
      <c r="B1586" s="168" t="s">
        <v>39</v>
      </c>
      <c r="C1586" s="168">
        <v>141068</v>
      </c>
      <c r="D1586" s="171">
        <v>44041</v>
      </c>
      <c r="E1586" s="172">
        <v>47.44</v>
      </c>
      <c r="F1586" s="172">
        <v>6.3299999999999995E-2</v>
      </c>
      <c r="G1586" s="172">
        <v>1.3892</v>
      </c>
      <c r="H1586" s="172">
        <v>1.4109</v>
      </c>
      <c r="I1586" s="172">
        <v>6.0349000000000004</v>
      </c>
      <c r="J1586" s="172">
        <v>8.3104999999999993</v>
      </c>
      <c r="K1586" s="172">
        <v>16.360099999999999</v>
      </c>
      <c r="L1586" s="172">
        <v>-11.161</v>
      </c>
      <c r="M1586" s="172">
        <v>-8.7867999999999995</v>
      </c>
      <c r="N1586" s="172">
        <v>-10.1175</v>
      </c>
      <c r="O1586" s="172">
        <v>-2.3534000000000002</v>
      </c>
      <c r="P1586" s="172">
        <v>4.0608000000000004</v>
      </c>
      <c r="Q1586" s="172">
        <v>11.2133</v>
      </c>
      <c r="R1586" s="172">
        <v>-5.7140000000000004</v>
      </c>
    </row>
    <row r="1587" spans="1:18" x14ac:dyDescent="0.3">
      <c r="A1587" s="168" t="s">
        <v>380</v>
      </c>
      <c r="B1587" s="168" t="s">
        <v>40</v>
      </c>
      <c r="C1587" s="168">
        <v>101672</v>
      </c>
      <c r="D1587" s="171">
        <v>44041</v>
      </c>
      <c r="E1587" s="172">
        <v>130.2259</v>
      </c>
      <c r="F1587" s="172">
        <v>-0.77880000000000005</v>
      </c>
      <c r="G1587" s="172">
        <v>-0.15010000000000001</v>
      </c>
      <c r="H1587" s="172">
        <v>0.3851</v>
      </c>
      <c r="I1587" s="172">
        <v>5.4516</v>
      </c>
      <c r="J1587" s="172">
        <v>8.3780000000000001</v>
      </c>
      <c r="K1587" s="172">
        <v>17.414100000000001</v>
      </c>
      <c r="L1587" s="172">
        <v>-6.3480999999999996</v>
      </c>
      <c r="M1587" s="172">
        <v>-4.7575000000000003</v>
      </c>
      <c r="N1587" s="172">
        <v>2.0125999999999999</v>
      </c>
      <c r="O1587" s="172">
        <v>0.30940000000000001</v>
      </c>
      <c r="P1587" s="172">
        <v>7.7423000000000002</v>
      </c>
      <c r="Q1587" s="172">
        <v>17.2912</v>
      </c>
      <c r="R1587" s="172">
        <v>-3.8748999999999998</v>
      </c>
    </row>
    <row r="1588" spans="1:18" x14ac:dyDescent="0.3">
      <c r="A1588" s="168" t="s">
        <v>380</v>
      </c>
      <c r="B1588" s="168" t="s">
        <v>21</v>
      </c>
      <c r="C1588" s="168">
        <v>119231</v>
      </c>
      <c r="D1588" s="171">
        <v>44041</v>
      </c>
      <c r="E1588" s="172">
        <v>139.33449999999999</v>
      </c>
      <c r="F1588" s="172">
        <v>-0.77529999999999999</v>
      </c>
      <c r="G1588" s="172">
        <v>-0.13350000000000001</v>
      </c>
      <c r="H1588" s="172">
        <v>0.40870000000000001</v>
      </c>
      <c r="I1588" s="172">
        <v>5.5008999999999997</v>
      </c>
      <c r="J1588" s="172">
        <v>8.4859000000000009</v>
      </c>
      <c r="K1588" s="172">
        <v>17.7761</v>
      </c>
      <c r="L1588" s="172">
        <v>-5.6817000000000002</v>
      </c>
      <c r="M1588" s="172">
        <v>-3.7185000000000001</v>
      </c>
      <c r="N1588" s="172">
        <v>3.5167999999999999</v>
      </c>
      <c r="O1588" s="172">
        <v>1.6115999999999999</v>
      </c>
      <c r="P1588" s="172">
        <v>8.8916000000000004</v>
      </c>
      <c r="Q1588" s="172">
        <v>14.2621</v>
      </c>
      <c r="R1588" s="172">
        <v>-2.4798</v>
      </c>
    </row>
    <row r="1589" spans="1:18" x14ac:dyDescent="0.3">
      <c r="A1589" s="168" t="s">
        <v>380</v>
      </c>
      <c r="B1589" s="168" t="s">
        <v>22</v>
      </c>
      <c r="C1589" s="168">
        <v>143835</v>
      </c>
      <c r="D1589" s="171">
        <v>44041</v>
      </c>
      <c r="E1589" s="172">
        <v>9.7158999999999995</v>
      </c>
      <c r="F1589" s="172">
        <v>-0.24640000000000001</v>
      </c>
      <c r="G1589" s="172">
        <v>-1.1033999999999999</v>
      </c>
      <c r="H1589" s="172">
        <v>-0.41920000000000002</v>
      </c>
      <c r="I1589" s="172">
        <v>2.5078999999999998</v>
      </c>
      <c r="J1589" s="172">
        <v>3.8666999999999998</v>
      </c>
      <c r="K1589" s="172">
        <v>11.165900000000001</v>
      </c>
      <c r="L1589" s="172">
        <v>-11.3294</v>
      </c>
      <c r="M1589" s="172">
        <v>-7.9175000000000004</v>
      </c>
      <c r="N1589" s="172">
        <v>1.4843</v>
      </c>
      <c r="O1589" s="172"/>
      <c r="P1589" s="172"/>
      <c r="Q1589" s="172">
        <v>-1.3984000000000001</v>
      </c>
      <c r="R1589" s="172">
        <v>-2.5390999999999999</v>
      </c>
    </row>
    <row r="1590" spans="1:18" x14ac:dyDescent="0.3">
      <c r="A1590" s="168" t="s">
        <v>380</v>
      </c>
      <c r="B1590" s="168" t="s">
        <v>41</v>
      </c>
      <c r="C1590" s="168">
        <v>143837</v>
      </c>
      <c r="D1590" s="171">
        <v>44041</v>
      </c>
      <c r="E1590" s="172">
        <v>9.4100999999999999</v>
      </c>
      <c r="F1590" s="172">
        <v>-0.24909999999999999</v>
      </c>
      <c r="G1590" s="172">
        <v>-1.1191</v>
      </c>
      <c r="H1590" s="172">
        <v>-0.44119999999999998</v>
      </c>
      <c r="I1590" s="172">
        <v>2.4619</v>
      </c>
      <c r="J1590" s="172">
        <v>3.7703000000000002</v>
      </c>
      <c r="K1590" s="172">
        <v>10.8583</v>
      </c>
      <c r="L1590" s="172">
        <v>-11.855</v>
      </c>
      <c r="M1590" s="172">
        <v>-8.7178000000000004</v>
      </c>
      <c r="N1590" s="172">
        <v>0.31340000000000001</v>
      </c>
      <c r="O1590" s="172"/>
      <c r="P1590" s="172"/>
      <c r="Q1590" s="172">
        <v>-2.9272</v>
      </c>
      <c r="R1590" s="172">
        <v>-4.04</v>
      </c>
    </row>
    <row r="1591" spans="1:18" x14ac:dyDescent="0.3">
      <c r="A1591" s="168" t="s">
        <v>380</v>
      </c>
      <c r="B1591" s="168" t="s">
        <v>23</v>
      </c>
      <c r="C1591" s="168">
        <v>144213</v>
      </c>
      <c r="D1591" s="171">
        <v>44041</v>
      </c>
      <c r="E1591" s="172">
        <v>9.5279000000000007</v>
      </c>
      <c r="F1591" s="172">
        <v>-0.36809999999999998</v>
      </c>
      <c r="G1591" s="172">
        <v>-1.0828</v>
      </c>
      <c r="H1591" s="172">
        <v>-0.3775</v>
      </c>
      <c r="I1591" s="172">
        <v>2.5983999999999998</v>
      </c>
      <c r="J1591" s="172">
        <v>3.9721000000000002</v>
      </c>
      <c r="K1591" s="172">
        <v>11.1035</v>
      </c>
      <c r="L1591" s="172">
        <v>-10.351800000000001</v>
      </c>
      <c r="M1591" s="172">
        <v>-7.0248999999999997</v>
      </c>
      <c r="N1591" s="172">
        <v>0.74009999999999998</v>
      </c>
      <c r="O1591" s="172"/>
      <c r="P1591" s="172"/>
      <c r="Q1591" s="172">
        <v>-2.4020000000000001</v>
      </c>
      <c r="R1591" s="172"/>
    </row>
    <row r="1592" spans="1:18" x14ac:dyDescent="0.3">
      <c r="A1592" s="168" t="s">
        <v>380</v>
      </c>
      <c r="B1592" s="168" t="s">
        <v>42</v>
      </c>
      <c r="C1592" s="168">
        <v>144212</v>
      </c>
      <c r="D1592" s="171">
        <v>44041</v>
      </c>
      <c r="E1592" s="172">
        <v>9.2162000000000006</v>
      </c>
      <c r="F1592" s="172">
        <v>-0.37190000000000001</v>
      </c>
      <c r="G1592" s="172">
        <v>-1.0989</v>
      </c>
      <c r="H1592" s="172">
        <v>-0.39989999999999998</v>
      </c>
      <c r="I1592" s="172">
        <v>2.5537999999999998</v>
      </c>
      <c r="J1592" s="172">
        <v>3.8748999999999998</v>
      </c>
      <c r="K1592" s="172">
        <v>10.796900000000001</v>
      </c>
      <c r="L1592" s="172">
        <v>-10.881399999999999</v>
      </c>
      <c r="M1592" s="172">
        <v>-7.8315000000000001</v>
      </c>
      <c r="N1592" s="172">
        <v>-0.4526</v>
      </c>
      <c r="O1592" s="172"/>
      <c r="P1592" s="172"/>
      <c r="Q1592" s="172">
        <v>-4.0205000000000002</v>
      </c>
      <c r="R1592" s="172"/>
    </row>
    <row r="1593" spans="1:18" x14ac:dyDescent="0.3">
      <c r="A1593" s="168" t="s">
        <v>380</v>
      </c>
      <c r="B1593" s="168" t="s">
        <v>43</v>
      </c>
      <c r="C1593" s="168">
        <v>100496</v>
      </c>
      <c r="D1593" s="171">
        <v>44041</v>
      </c>
      <c r="E1593" s="172">
        <v>206.15100000000001</v>
      </c>
      <c r="F1593" s="172">
        <v>-0.30020000000000002</v>
      </c>
      <c r="G1593" s="172">
        <v>-0.85880000000000001</v>
      </c>
      <c r="H1593" s="172">
        <v>-0.54790000000000005</v>
      </c>
      <c r="I1593" s="172">
        <v>4.5195999999999996</v>
      </c>
      <c r="J1593" s="172">
        <v>6.2828999999999997</v>
      </c>
      <c r="K1593" s="172">
        <v>16.313700000000001</v>
      </c>
      <c r="L1593" s="172">
        <v>-16.908200000000001</v>
      </c>
      <c r="M1593" s="172">
        <v>-13.3428</v>
      </c>
      <c r="N1593" s="172">
        <v>-11.307399999999999</v>
      </c>
      <c r="O1593" s="172">
        <v>-7.0759999999999996</v>
      </c>
      <c r="P1593" s="172">
        <v>1.4326000000000001</v>
      </c>
      <c r="Q1593" s="172">
        <v>14.596</v>
      </c>
      <c r="R1593" s="172">
        <v>-11.6045</v>
      </c>
    </row>
    <row r="1594" spans="1:18" x14ac:dyDescent="0.3">
      <c r="A1594" s="168" t="s">
        <v>380</v>
      </c>
      <c r="B1594" s="168" t="s">
        <v>24</v>
      </c>
      <c r="C1594" s="168">
        <v>118494</v>
      </c>
      <c r="D1594" s="171">
        <v>44041</v>
      </c>
      <c r="E1594" s="172">
        <v>217.93430000000001</v>
      </c>
      <c r="F1594" s="172">
        <v>-0.29759999999999998</v>
      </c>
      <c r="G1594" s="172">
        <v>-0.84540000000000004</v>
      </c>
      <c r="H1594" s="172">
        <v>-0.5292</v>
      </c>
      <c r="I1594" s="172">
        <v>4.5591999999999997</v>
      </c>
      <c r="J1594" s="172">
        <v>6.3704999999999998</v>
      </c>
      <c r="K1594" s="172">
        <v>16.609400000000001</v>
      </c>
      <c r="L1594" s="172">
        <v>-16.482299999999999</v>
      </c>
      <c r="M1594" s="172">
        <v>-12.6814</v>
      </c>
      <c r="N1594" s="172">
        <v>-10.446300000000001</v>
      </c>
      <c r="O1594" s="172">
        <v>-6.2907999999999999</v>
      </c>
      <c r="P1594" s="172">
        <v>2.2381000000000002</v>
      </c>
      <c r="Q1594" s="172">
        <v>7.5061999999999998</v>
      </c>
      <c r="R1594" s="172">
        <v>-10.8332</v>
      </c>
    </row>
    <row r="1595" spans="1:18" x14ac:dyDescent="0.3">
      <c r="A1595" s="168" t="s">
        <v>380</v>
      </c>
      <c r="B1595" s="168" t="s">
        <v>25</v>
      </c>
      <c r="C1595" s="168">
        <v>145473</v>
      </c>
      <c r="D1595" s="171">
        <v>44041</v>
      </c>
      <c r="E1595" s="172">
        <v>10.52</v>
      </c>
      <c r="F1595" s="172">
        <v>-0.56710000000000005</v>
      </c>
      <c r="G1595" s="172">
        <v>-0.37880000000000003</v>
      </c>
      <c r="H1595" s="172">
        <v>0.28599999999999998</v>
      </c>
      <c r="I1595" s="172">
        <v>5.9416000000000002</v>
      </c>
      <c r="J1595" s="172">
        <v>8.3419000000000008</v>
      </c>
      <c r="K1595" s="172">
        <v>18.069600000000001</v>
      </c>
      <c r="L1595" s="172">
        <v>-4.5372000000000003</v>
      </c>
      <c r="M1595" s="172">
        <v>-0.75470000000000004</v>
      </c>
      <c r="N1595" s="172">
        <v>4.5726000000000004</v>
      </c>
      <c r="O1595" s="172"/>
      <c r="P1595" s="172"/>
      <c r="Q1595" s="172">
        <v>3.1213000000000002</v>
      </c>
      <c r="R1595" s="172"/>
    </row>
    <row r="1596" spans="1:18" x14ac:dyDescent="0.3">
      <c r="A1596" s="168" t="s">
        <v>380</v>
      </c>
      <c r="B1596" s="168" t="s">
        <v>44</v>
      </c>
      <c r="C1596" s="168">
        <v>145471</v>
      </c>
      <c r="D1596" s="171">
        <v>44041</v>
      </c>
      <c r="E1596" s="172">
        <v>10.38</v>
      </c>
      <c r="F1596" s="172">
        <v>-0.57469999999999999</v>
      </c>
      <c r="G1596" s="172">
        <v>-0.28820000000000001</v>
      </c>
      <c r="H1596" s="172">
        <v>0.28989999999999999</v>
      </c>
      <c r="I1596" s="172">
        <v>5.9184000000000001</v>
      </c>
      <c r="J1596" s="172">
        <v>8.3506999999999998</v>
      </c>
      <c r="K1596" s="172">
        <v>17.954499999999999</v>
      </c>
      <c r="L1596" s="172">
        <v>-4.7706</v>
      </c>
      <c r="M1596" s="172">
        <v>-1.1429</v>
      </c>
      <c r="N1596" s="172">
        <v>3.8</v>
      </c>
      <c r="O1596" s="172"/>
      <c r="P1596" s="172"/>
      <c r="Q1596" s="172">
        <v>2.2871000000000001</v>
      </c>
      <c r="R1596" s="172"/>
    </row>
    <row r="1597" spans="1:18" x14ac:dyDescent="0.3">
      <c r="A1597" s="168" t="s">
        <v>380</v>
      </c>
      <c r="B1597" s="168" t="s">
        <v>26</v>
      </c>
      <c r="C1597" s="168">
        <v>120751</v>
      </c>
      <c r="D1597" s="171">
        <v>44041</v>
      </c>
      <c r="E1597" s="172">
        <v>63.629899999999999</v>
      </c>
      <c r="F1597" s="172">
        <v>-9.1000000000000004E-3</v>
      </c>
      <c r="G1597" s="172">
        <v>-0.27710000000000001</v>
      </c>
      <c r="H1597" s="172">
        <v>-0.69430000000000003</v>
      </c>
      <c r="I1597" s="172">
        <v>4.0819999999999999</v>
      </c>
      <c r="J1597" s="172">
        <v>6.1924999999999999</v>
      </c>
      <c r="K1597" s="172">
        <v>15.700200000000001</v>
      </c>
      <c r="L1597" s="172">
        <v>-8.6917000000000009</v>
      </c>
      <c r="M1597" s="172">
        <v>-2.0204</v>
      </c>
      <c r="N1597" s="172">
        <v>3.6175999999999999</v>
      </c>
      <c r="O1597" s="172">
        <v>3.7633999999999999</v>
      </c>
      <c r="P1597" s="172">
        <v>5.3688000000000002</v>
      </c>
      <c r="Q1597" s="172">
        <v>9.3371999999999993</v>
      </c>
      <c r="R1597" s="172">
        <v>-0.71179999999999999</v>
      </c>
    </row>
    <row r="1598" spans="1:18" x14ac:dyDescent="0.3">
      <c r="A1598" s="168" t="s">
        <v>380</v>
      </c>
      <c r="B1598" s="168" t="s">
        <v>45</v>
      </c>
      <c r="C1598" s="168">
        <v>103098</v>
      </c>
      <c r="D1598" s="171">
        <v>44041</v>
      </c>
      <c r="E1598" s="172">
        <v>60.216500000000003</v>
      </c>
      <c r="F1598" s="172">
        <v>-1.15E-2</v>
      </c>
      <c r="G1598" s="172">
        <v>-0.28599999999999998</v>
      </c>
      <c r="H1598" s="172">
        <v>-0.70669999999999999</v>
      </c>
      <c r="I1598" s="172">
        <v>4.0549999999999997</v>
      </c>
      <c r="J1598" s="172">
        <v>6.1356999999999999</v>
      </c>
      <c r="K1598" s="172">
        <v>15.517300000000001</v>
      </c>
      <c r="L1598" s="172">
        <v>-8.9871999999999996</v>
      </c>
      <c r="M1598" s="172">
        <v>-2.4851000000000001</v>
      </c>
      <c r="N1598" s="172">
        <v>2.9716999999999998</v>
      </c>
      <c r="O1598" s="172">
        <v>3.0314000000000001</v>
      </c>
      <c r="P1598" s="172">
        <v>4.6191000000000004</v>
      </c>
      <c r="Q1598" s="172">
        <v>12.6829</v>
      </c>
      <c r="R1598" s="172">
        <v>-1.3718999999999999</v>
      </c>
    </row>
    <row r="1599" spans="1:18" x14ac:dyDescent="0.3">
      <c r="A1599" s="173" t="s">
        <v>27</v>
      </c>
      <c r="B1599" s="168"/>
      <c r="C1599" s="168"/>
      <c r="D1599" s="168"/>
      <c r="E1599" s="168"/>
      <c r="F1599" s="174">
        <v>-0.20995625000000001</v>
      </c>
      <c r="G1599" s="174">
        <v>-6.4737500000000003E-2</v>
      </c>
      <c r="H1599" s="174">
        <v>0.24718437500000001</v>
      </c>
      <c r="I1599" s="174">
        <v>4.2895124999999998</v>
      </c>
      <c r="J1599" s="174">
        <v>6.4911281250000012</v>
      </c>
      <c r="K1599" s="174">
        <v>15.484953124999997</v>
      </c>
      <c r="L1599" s="174">
        <v>-10.846743750000002</v>
      </c>
      <c r="M1599" s="174">
        <v>-6.9502406249999993</v>
      </c>
      <c r="N1599" s="174">
        <v>-2.8929437500000006</v>
      </c>
      <c r="O1599" s="174">
        <v>-2.260779166666667</v>
      </c>
      <c r="P1599" s="174">
        <v>4.545618181818182</v>
      </c>
      <c r="Q1599" s="174">
        <v>8.5449968750000007</v>
      </c>
      <c r="R1599" s="174">
        <v>-6.0117923076923079</v>
      </c>
    </row>
    <row r="1600" spans="1:18" x14ac:dyDescent="0.3">
      <c r="A1600" s="173" t="s">
        <v>409</v>
      </c>
      <c r="B1600" s="168"/>
      <c r="C1600" s="168"/>
      <c r="D1600" s="168"/>
      <c r="E1600" s="168"/>
      <c r="F1600" s="174">
        <v>-0.24775</v>
      </c>
      <c r="G1600" s="174">
        <v>-0.11725000000000001</v>
      </c>
      <c r="H1600" s="174">
        <v>0.20299999999999999</v>
      </c>
      <c r="I1600" s="174">
        <v>4.0362</v>
      </c>
      <c r="J1600" s="174">
        <v>6.4157500000000001</v>
      </c>
      <c r="K1600" s="174">
        <v>16.418199999999999</v>
      </c>
      <c r="L1600" s="174">
        <v>-10.912649999999999</v>
      </c>
      <c r="M1600" s="174">
        <v>-7.0526999999999997</v>
      </c>
      <c r="N1600" s="174">
        <v>-2.0372000000000003</v>
      </c>
      <c r="O1600" s="174">
        <v>-1.18025</v>
      </c>
      <c r="P1600" s="174">
        <v>4.7249499999999998</v>
      </c>
      <c r="Q1600" s="174">
        <v>11.359950000000001</v>
      </c>
      <c r="R1600" s="174">
        <v>-4.3865499999999997</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44041</v>
      </c>
      <c r="C8" s="65">
        <f>VLOOKUP($A8,'Return Data'!$B$7:$R$1700,4,0)</f>
        <v>22.9877</v>
      </c>
      <c r="D8" s="65">
        <f>VLOOKUP($A8,'Return Data'!$B$7:$R$1700,10,0)</f>
        <v>11.2872</v>
      </c>
      <c r="E8" s="66">
        <f t="shared" ref="E8:E16" si="0">RANK(D8,D$8:D$16,0)</f>
        <v>8</v>
      </c>
      <c r="F8" s="65">
        <f>VLOOKUP($A8,'Return Data'!$B$7:$R$1700,11,0)</f>
        <v>-2.3047</v>
      </c>
      <c r="G8" s="66">
        <f t="shared" ref="G8:G14" si="1">RANK(F8,F$8:F$16,0)</f>
        <v>6</v>
      </c>
      <c r="H8" s="65">
        <f>VLOOKUP($A8,'Return Data'!$B$7:$R$1700,12,0)</f>
        <v>0.86350000000000005</v>
      </c>
      <c r="I8" s="66">
        <f t="shared" ref="I8:I14" si="2">RANK(H8,H$8:H$16,0)</f>
        <v>7</v>
      </c>
      <c r="J8" s="65">
        <f>VLOOKUP($A8,'Return Data'!$B$7:$R$1700,13,0)</f>
        <v>10.646000000000001</v>
      </c>
      <c r="K8" s="66">
        <f t="shared" ref="K8:K14" si="3">RANK(J8,J$8:J$16,0)</f>
        <v>4</v>
      </c>
      <c r="L8" s="65">
        <f>VLOOKUP($A8,'Return Data'!$B$7:$R$1700,17,0)</f>
        <v>5.9095000000000004</v>
      </c>
      <c r="M8" s="66">
        <f t="shared" ref="M8:M14" si="4">RANK(L8,L$8:L$16,0)</f>
        <v>4</v>
      </c>
      <c r="N8" s="65">
        <f>VLOOKUP($A8,'Return Data'!$B$7:$R$1700,14,0)</f>
        <v>7.5998999999999999</v>
      </c>
      <c r="O8" s="66">
        <f t="shared" ref="O8:O14" si="5">RANK(N8,N$8:N$16,0)</f>
        <v>2</v>
      </c>
      <c r="P8" s="65">
        <f>VLOOKUP($A8,'Return Data'!$B$7:$R$1700,15,0)</f>
        <v>8.0670999999999999</v>
      </c>
      <c r="Q8" s="66">
        <f t="shared" ref="Q8:Q14" si="6">RANK(P8,P$8:P$16,0)</f>
        <v>4</v>
      </c>
      <c r="R8" s="65">
        <f>VLOOKUP($A8,'Return Data'!$B$7:$R$1700,16,0)</f>
        <v>8.1586999999999996</v>
      </c>
      <c r="S8" s="67">
        <f t="shared" ref="S8:S16" si="7">RANK(R8,R$8:R$16,0)</f>
        <v>5</v>
      </c>
    </row>
    <row r="9" spans="1:20" x14ac:dyDescent="0.3">
      <c r="A9" s="63" t="s">
        <v>1286</v>
      </c>
      <c r="B9" s="64">
        <f>VLOOKUP($A9,'Return Data'!$B$7:$R$1700,3,0)</f>
        <v>44041</v>
      </c>
      <c r="C9" s="65">
        <f>VLOOKUP($A9,'Return Data'!$B$7:$R$1700,4,0)</f>
        <v>20.344200000000001</v>
      </c>
      <c r="D9" s="65">
        <f>VLOOKUP($A9,'Return Data'!$B$7:$R$1700,10,0)</f>
        <v>13.3325</v>
      </c>
      <c r="E9" s="66">
        <f t="shared" si="0"/>
        <v>4</v>
      </c>
      <c r="F9" s="65">
        <f>VLOOKUP($A9,'Return Data'!$B$7:$R$1700,11,0)</f>
        <v>-3.7275</v>
      </c>
      <c r="G9" s="66">
        <f t="shared" si="1"/>
        <v>7</v>
      </c>
      <c r="H9" s="65">
        <f>VLOOKUP($A9,'Return Data'!$B$7:$R$1700,12,0)</f>
        <v>1.2396</v>
      </c>
      <c r="I9" s="66">
        <f t="shared" si="2"/>
        <v>6</v>
      </c>
      <c r="J9" s="65">
        <f>VLOOKUP($A9,'Return Data'!$B$7:$R$1700,13,0)</f>
        <v>6.8677999999999999</v>
      </c>
      <c r="K9" s="66">
        <f t="shared" si="3"/>
        <v>7</v>
      </c>
      <c r="L9" s="65">
        <f>VLOOKUP($A9,'Return Data'!$B$7:$R$1700,17,0)</f>
        <v>5.0183999999999997</v>
      </c>
      <c r="M9" s="66">
        <f t="shared" si="4"/>
        <v>6</v>
      </c>
      <c r="N9" s="65">
        <f>VLOOKUP($A9,'Return Data'!$B$7:$R$1700,14,0)</f>
        <v>4.9318999999999997</v>
      </c>
      <c r="O9" s="66">
        <f t="shared" si="5"/>
        <v>6</v>
      </c>
      <c r="P9" s="65">
        <f>VLOOKUP($A9,'Return Data'!$B$7:$R$1700,15,0)</f>
        <v>6.8052000000000001</v>
      </c>
      <c r="Q9" s="66">
        <f t="shared" si="6"/>
        <v>7</v>
      </c>
      <c r="R9" s="65">
        <f>VLOOKUP($A9,'Return Data'!$B$7:$R$1700,16,0)</f>
        <v>7.2103999999999999</v>
      </c>
      <c r="S9" s="67">
        <f t="shared" si="7"/>
        <v>8</v>
      </c>
    </row>
    <row r="10" spans="1:20" x14ac:dyDescent="0.3">
      <c r="A10" s="63" t="s">
        <v>1288</v>
      </c>
      <c r="B10" s="64">
        <f>VLOOKUP($A10,'Return Data'!$B$7:$R$1700,3,0)</f>
        <v>44041</v>
      </c>
      <c r="C10" s="65">
        <f>VLOOKUP($A10,'Return Data'!$B$7:$R$1700,4,0)</f>
        <v>36.549999999999997</v>
      </c>
      <c r="D10" s="65">
        <f>VLOOKUP($A10,'Return Data'!$B$7:$R$1700,10,0)</f>
        <v>15.4344</v>
      </c>
      <c r="E10" s="66">
        <f t="shared" si="0"/>
        <v>3</v>
      </c>
      <c r="F10" s="65">
        <f>VLOOKUP($A10,'Return Data'!$B$7:$R$1700,11,0)</f>
        <v>1.9497</v>
      </c>
      <c r="G10" s="66">
        <f t="shared" si="1"/>
        <v>4</v>
      </c>
      <c r="H10" s="65">
        <f>VLOOKUP($A10,'Return Data'!$B$7:$R$1700,12,0)</f>
        <v>7.3673999999999999</v>
      </c>
      <c r="I10" s="66">
        <f t="shared" si="2"/>
        <v>2</v>
      </c>
      <c r="J10" s="65">
        <f>VLOOKUP($A10,'Return Data'!$B$7:$R$1700,13,0)</f>
        <v>12.3095</v>
      </c>
      <c r="K10" s="66">
        <f t="shared" si="3"/>
        <v>3</v>
      </c>
      <c r="L10" s="65">
        <f>VLOOKUP($A10,'Return Data'!$B$7:$R$1700,17,0)</f>
        <v>5.3451000000000004</v>
      </c>
      <c r="M10" s="66">
        <f t="shared" si="4"/>
        <v>5</v>
      </c>
      <c r="N10" s="65">
        <f>VLOOKUP($A10,'Return Data'!$B$7:$R$1700,14,0)</f>
        <v>5.9302000000000001</v>
      </c>
      <c r="O10" s="66">
        <f t="shared" si="5"/>
        <v>5</v>
      </c>
      <c r="P10" s="65">
        <f>VLOOKUP($A10,'Return Data'!$B$7:$R$1700,15,0)</f>
        <v>7.4741999999999997</v>
      </c>
      <c r="Q10" s="66">
        <f t="shared" si="6"/>
        <v>6</v>
      </c>
      <c r="R10" s="65">
        <f>VLOOKUP($A10,'Return Data'!$B$7:$R$1700,16,0)</f>
        <v>8.9045000000000005</v>
      </c>
      <c r="S10" s="67">
        <f t="shared" si="7"/>
        <v>4</v>
      </c>
    </row>
    <row r="11" spans="1:20" x14ac:dyDescent="0.3">
      <c r="A11" s="63" t="s">
        <v>1290</v>
      </c>
      <c r="B11" s="64">
        <f>VLOOKUP($A11,'Return Data'!$B$7:$R$1700,3,0)</f>
        <v>44041</v>
      </c>
      <c r="C11" s="65">
        <f>VLOOKUP($A11,'Return Data'!$B$7:$R$1700,4,0)</f>
        <v>277.88630000000001</v>
      </c>
      <c r="D11" s="65">
        <f>VLOOKUP($A11,'Return Data'!$B$7:$R$1700,10,0)</f>
        <v>12.9696</v>
      </c>
      <c r="E11" s="66">
        <f t="shared" si="0"/>
        <v>5</v>
      </c>
      <c r="F11" s="65">
        <f>VLOOKUP($A11,'Return Data'!$B$7:$R$1700,11,0)</f>
        <v>-5.3567</v>
      </c>
      <c r="G11" s="66">
        <f t="shared" si="1"/>
        <v>8</v>
      </c>
      <c r="H11" s="65">
        <f>VLOOKUP($A11,'Return Data'!$B$7:$R$1700,12,0)</f>
        <v>-1.8089</v>
      </c>
      <c r="I11" s="66">
        <f t="shared" si="2"/>
        <v>8</v>
      </c>
      <c r="J11" s="65">
        <f>VLOOKUP($A11,'Return Data'!$B$7:$R$1700,13,0)</f>
        <v>-0.156</v>
      </c>
      <c r="K11" s="66">
        <f t="shared" si="3"/>
        <v>8</v>
      </c>
      <c r="L11" s="65">
        <f>VLOOKUP($A11,'Return Data'!$B$7:$R$1700,17,0)</f>
        <v>2.3552</v>
      </c>
      <c r="M11" s="66">
        <f t="shared" si="4"/>
        <v>8</v>
      </c>
      <c r="N11" s="65">
        <f>VLOOKUP($A11,'Return Data'!$B$7:$R$1700,14,0)</f>
        <v>3.5954000000000002</v>
      </c>
      <c r="O11" s="66">
        <f t="shared" si="5"/>
        <v>8</v>
      </c>
      <c r="P11" s="65">
        <f>VLOOKUP($A11,'Return Data'!$B$7:$R$1700,15,0)</f>
        <v>8.1661000000000001</v>
      </c>
      <c r="Q11" s="66">
        <f t="shared" si="6"/>
        <v>3</v>
      </c>
      <c r="R11" s="65">
        <f>VLOOKUP($A11,'Return Data'!$B$7:$R$1700,16,0)</f>
        <v>12.0824</v>
      </c>
      <c r="S11" s="67">
        <f t="shared" si="7"/>
        <v>1</v>
      </c>
    </row>
    <row r="12" spans="1:20" x14ac:dyDescent="0.3">
      <c r="A12" s="63" t="s">
        <v>1292</v>
      </c>
      <c r="B12" s="64">
        <f>VLOOKUP($A12,'Return Data'!$B$7:$R$1700,3,0)</f>
        <v>44041</v>
      </c>
      <c r="C12" s="65">
        <f>VLOOKUP($A12,'Return Data'!$B$7:$R$1700,4,0)</f>
        <v>42.154400000000003</v>
      </c>
      <c r="D12" s="65">
        <f>VLOOKUP($A12,'Return Data'!$B$7:$R$1700,10,0)</f>
        <v>21.882100000000001</v>
      </c>
      <c r="E12" s="66">
        <f t="shared" si="0"/>
        <v>2</v>
      </c>
      <c r="F12" s="65">
        <f>VLOOKUP($A12,'Return Data'!$B$7:$R$1700,11,0)</f>
        <v>3.5129000000000001</v>
      </c>
      <c r="G12" s="66">
        <f t="shared" si="1"/>
        <v>3</v>
      </c>
      <c r="H12" s="65">
        <f>VLOOKUP($A12,'Return Data'!$B$7:$R$1700,12,0)</f>
        <v>4.3438999999999997</v>
      </c>
      <c r="I12" s="66">
        <f t="shared" si="2"/>
        <v>5</v>
      </c>
      <c r="J12" s="65">
        <f>VLOOKUP($A12,'Return Data'!$B$7:$R$1700,13,0)</f>
        <v>12.5732</v>
      </c>
      <c r="K12" s="66">
        <f t="shared" si="3"/>
        <v>2</v>
      </c>
      <c r="L12" s="65">
        <f>VLOOKUP($A12,'Return Data'!$B$7:$R$1700,17,0)</f>
        <v>10.2279</v>
      </c>
      <c r="M12" s="66">
        <f t="shared" si="4"/>
        <v>1</v>
      </c>
      <c r="N12" s="65">
        <f>VLOOKUP($A12,'Return Data'!$B$7:$R$1700,14,0)</f>
        <v>6.3964999999999996</v>
      </c>
      <c r="O12" s="66">
        <f t="shared" si="5"/>
        <v>4</v>
      </c>
      <c r="P12" s="65">
        <f>VLOOKUP($A12,'Return Data'!$B$7:$R$1700,15,0)</f>
        <v>7.7026000000000003</v>
      </c>
      <c r="Q12" s="66">
        <f t="shared" si="6"/>
        <v>5</v>
      </c>
      <c r="R12" s="65">
        <f>VLOOKUP($A12,'Return Data'!$B$7:$R$1700,16,0)</f>
        <v>7.4790000000000001</v>
      </c>
      <c r="S12" s="67">
        <f t="shared" si="7"/>
        <v>7</v>
      </c>
    </row>
    <row r="13" spans="1:20" x14ac:dyDescent="0.3">
      <c r="A13" s="63" t="s">
        <v>780</v>
      </c>
      <c r="B13" s="64">
        <f>VLOOKUP($A13,'Return Data'!$B$7:$R$1700,3,0)</f>
        <v>44040</v>
      </c>
      <c r="C13" s="65">
        <f>VLOOKUP($A13,'Return Data'!$B$7:$R$1700,4,0)</f>
        <v>20.388300000000001</v>
      </c>
      <c r="D13" s="65">
        <f>VLOOKUP($A13,'Return Data'!$B$7:$R$1700,10,0)</f>
        <v>35.955500000000001</v>
      </c>
      <c r="E13" s="66">
        <f t="shared" si="0"/>
        <v>1</v>
      </c>
      <c r="F13" s="65">
        <f>VLOOKUP($A13,'Return Data'!$B$7:$R$1700,11,0)</f>
        <v>9.9844000000000008</v>
      </c>
      <c r="G13" s="66">
        <f t="shared" si="1"/>
        <v>1</v>
      </c>
      <c r="H13" s="65">
        <f>VLOOKUP($A13,'Return Data'!$B$7:$R$1700,12,0)</f>
        <v>10.166</v>
      </c>
      <c r="I13" s="66">
        <f t="shared" si="2"/>
        <v>1</v>
      </c>
      <c r="J13" s="65">
        <f>VLOOKUP($A13,'Return Data'!$B$7:$R$1700,13,0)</f>
        <v>9.4672000000000001</v>
      </c>
      <c r="K13" s="66">
        <f t="shared" si="3"/>
        <v>5</v>
      </c>
      <c r="L13" s="65">
        <f>VLOOKUP($A13,'Return Data'!$B$7:$R$1700,17,0)</f>
        <v>8.1380999999999997</v>
      </c>
      <c r="M13" s="66">
        <f t="shared" si="4"/>
        <v>3</v>
      </c>
      <c r="N13" s="65">
        <f>VLOOKUP($A13,'Return Data'!$B$7:$R$1700,14,0)</f>
        <v>7.1459000000000001</v>
      </c>
      <c r="O13" s="66">
        <f t="shared" si="5"/>
        <v>3</v>
      </c>
      <c r="P13" s="65">
        <f>VLOOKUP($A13,'Return Data'!$B$7:$R$1700,15,0)</f>
        <v>8.3910999999999998</v>
      </c>
      <c r="Q13" s="66">
        <f t="shared" si="6"/>
        <v>2</v>
      </c>
      <c r="R13" s="65">
        <f>VLOOKUP($A13,'Return Data'!$B$7:$R$1700,16,0)</f>
        <v>9.2502999999999993</v>
      </c>
      <c r="S13" s="67">
        <f t="shared" si="7"/>
        <v>3</v>
      </c>
    </row>
    <row r="14" spans="1:20" x14ac:dyDescent="0.3">
      <c r="A14" s="63" t="s">
        <v>1293</v>
      </c>
      <c r="B14" s="64">
        <f>VLOOKUP($A14,'Return Data'!$B$7:$R$1700,3,0)</f>
        <v>44041</v>
      </c>
      <c r="C14" s="65">
        <f>VLOOKUP($A14,'Return Data'!$B$7:$R$1700,4,0)</f>
        <v>32.265900000000002</v>
      </c>
      <c r="D14" s="65">
        <f>VLOOKUP($A14,'Return Data'!$B$7:$R$1700,10,0)</f>
        <v>8.4915000000000003</v>
      </c>
      <c r="E14" s="66">
        <f t="shared" si="0"/>
        <v>9</v>
      </c>
      <c r="F14" s="65">
        <f>VLOOKUP($A14,'Return Data'!$B$7:$R$1700,11,0)</f>
        <v>3.7786</v>
      </c>
      <c r="G14" s="66">
        <f t="shared" si="1"/>
        <v>2</v>
      </c>
      <c r="H14" s="65">
        <f>VLOOKUP($A14,'Return Data'!$B$7:$R$1700,12,0)</f>
        <v>6.4755000000000003</v>
      </c>
      <c r="I14" s="66">
        <f t="shared" si="2"/>
        <v>3</v>
      </c>
      <c r="J14" s="65">
        <f>VLOOKUP($A14,'Return Data'!$B$7:$R$1700,13,0)</f>
        <v>12.575799999999999</v>
      </c>
      <c r="K14" s="66">
        <f t="shared" si="3"/>
        <v>1</v>
      </c>
      <c r="L14" s="65">
        <f>VLOOKUP($A14,'Return Data'!$B$7:$R$1700,17,0)</f>
        <v>9.1745000000000001</v>
      </c>
      <c r="M14" s="66">
        <f t="shared" si="4"/>
        <v>2</v>
      </c>
      <c r="N14" s="65">
        <f>VLOOKUP($A14,'Return Data'!$B$7:$R$1700,14,0)</f>
        <v>8.0637000000000008</v>
      </c>
      <c r="O14" s="66">
        <f t="shared" si="5"/>
        <v>1</v>
      </c>
      <c r="P14" s="65">
        <f>VLOOKUP($A14,'Return Data'!$B$7:$R$1700,15,0)</f>
        <v>8.8317999999999994</v>
      </c>
      <c r="Q14" s="66">
        <f t="shared" si="6"/>
        <v>1</v>
      </c>
      <c r="R14" s="65">
        <f>VLOOKUP($A14,'Return Data'!$B$7:$R$1700,16,0)</f>
        <v>10.4293</v>
      </c>
      <c r="S14" s="67">
        <f t="shared" si="7"/>
        <v>2</v>
      </c>
    </row>
    <row r="15" spans="1:20" x14ac:dyDescent="0.3">
      <c r="A15" s="63" t="s">
        <v>1295</v>
      </c>
      <c r="B15" s="64">
        <f>VLOOKUP($A15,'Return Data'!$B$7:$R$1700,3,0)</f>
        <v>44041</v>
      </c>
      <c r="C15" s="65">
        <f>VLOOKUP($A15,'Return Data'!$B$7:$R$1700,4,0)</f>
        <v>10.794600000000001</v>
      </c>
      <c r="D15" s="65">
        <f>VLOOKUP($A15,'Return Data'!$B$7:$R$1700,10,0)</f>
        <v>11.3477</v>
      </c>
      <c r="E15" s="66">
        <f t="shared" si="0"/>
        <v>7</v>
      </c>
      <c r="F15" s="65"/>
      <c r="G15" s="66"/>
      <c r="H15" s="65"/>
      <c r="I15" s="66"/>
      <c r="J15" s="65"/>
      <c r="K15" s="66"/>
      <c r="L15" s="65"/>
      <c r="M15" s="66"/>
      <c r="N15" s="65"/>
      <c r="O15" s="66"/>
      <c r="P15" s="65"/>
      <c r="Q15" s="66"/>
      <c r="R15" s="65">
        <f>VLOOKUP($A15,'Return Data'!$B$7:$R$1700,16,0)</f>
        <v>7.9459999999999997</v>
      </c>
      <c r="S15" s="67">
        <f t="shared" si="7"/>
        <v>6</v>
      </c>
    </row>
    <row r="16" spans="1:20" x14ac:dyDescent="0.3">
      <c r="A16" s="63" t="s">
        <v>1297</v>
      </c>
      <c r="B16" s="64">
        <f>VLOOKUP($A16,'Return Data'!$B$7:$R$1700,3,0)</f>
        <v>44041</v>
      </c>
      <c r="C16" s="65">
        <f>VLOOKUP($A16,'Return Data'!$B$7:$R$1700,4,0)</f>
        <v>37.792099999999998</v>
      </c>
      <c r="D16" s="65">
        <f>VLOOKUP($A16,'Return Data'!$B$7:$R$1700,10,0)</f>
        <v>12.879</v>
      </c>
      <c r="E16" s="66">
        <f t="shared" si="0"/>
        <v>6</v>
      </c>
      <c r="F16" s="65">
        <f>VLOOKUP($A16,'Return Data'!$B$7:$R$1700,11,0)</f>
        <v>1.3252999999999999</v>
      </c>
      <c r="G16" s="66">
        <f>RANK(F16,F$8:F$16,0)</f>
        <v>5</v>
      </c>
      <c r="H16" s="65">
        <f>VLOOKUP($A16,'Return Data'!$B$7:$R$1700,12,0)</f>
        <v>4.3914</v>
      </c>
      <c r="I16" s="66">
        <f>RANK(H16,H$8:H$16,0)</f>
        <v>4</v>
      </c>
      <c r="J16" s="65">
        <f>VLOOKUP($A16,'Return Data'!$B$7:$R$1700,13,0)</f>
        <v>8.2902000000000005</v>
      </c>
      <c r="K16" s="66">
        <f>RANK(J16,J$8:J$16,0)</f>
        <v>6</v>
      </c>
      <c r="L16" s="65">
        <f>VLOOKUP($A16,'Return Data'!$B$7:$R$1700,17,0)</f>
        <v>3.7679999999999998</v>
      </c>
      <c r="M16" s="66">
        <f>RANK(L16,L$8:L$16,0)</f>
        <v>7</v>
      </c>
      <c r="N16" s="65">
        <f>VLOOKUP($A16,'Return Data'!$B$7:$R$1700,14,0)</f>
        <v>4.4813999999999998</v>
      </c>
      <c r="O16" s="66">
        <f>RANK(N16,N$8:N$16,0)</f>
        <v>7</v>
      </c>
      <c r="P16" s="65">
        <f>VLOOKUP($A16,'Return Data'!$B$7:$R$1700,15,0)</f>
        <v>5.8722000000000003</v>
      </c>
      <c r="Q16" s="66">
        <f>RANK(P16,P$8:P$16,0)</f>
        <v>8</v>
      </c>
      <c r="R16" s="65">
        <f>VLOOKUP($A16,'Return Data'!$B$7:$R$1700,16,0)</f>
        <v>6.3986000000000001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15.953277777777778</v>
      </c>
      <c r="E18" s="74"/>
      <c r="F18" s="75">
        <f>AVERAGE(F8:F16)</f>
        <v>1.1452500000000001</v>
      </c>
      <c r="G18" s="74"/>
      <c r="H18" s="75">
        <f>AVERAGE(H8:H16)</f>
        <v>4.1298000000000004</v>
      </c>
      <c r="I18" s="74"/>
      <c r="J18" s="75">
        <f>AVERAGE(J8:J16)</f>
        <v>9.0717124999999985</v>
      </c>
      <c r="K18" s="74"/>
      <c r="L18" s="75">
        <f>AVERAGE(L8:L16)</f>
        <v>6.2420875000000011</v>
      </c>
      <c r="M18" s="74"/>
      <c r="N18" s="75">
        <f>AVERAGE(N8:N16)</f>
        <v>6.0181125</v>
      </c>
      <c r="O18" s="74"/>
      <c r="P18" s="75">
        <f>AVERAGE(P8:P16)</f>
        <v>7.6637874999999998</v>
      </c>
      <c r="Q18" s="74"/>
      <c r="R18" s="75">
        <f>AVERAGE(R8:R16)</f>
        <v>8.6510222222222222</v>
      </c>
      <c r="S18" s="76"/>
    </row>
    <row r="19" spans="1:19" x14ac:dyDescent="0.3">
      <c r="A19" s="73" t="s">
        <v>28</v>
      </c>
      <c r="B19" s="74"/>
      <c r="C19" s="74"/>
      <c r="D19" s="75">
        <f>MIN(D8:D16)</f>
        <v>8.4915000000000003</v>
      </c>
      <c r="E19" s="74"/>
      <c r="F19" s="75">
        <f>MIN(F8:F16)</f>
        <v>-5.3567</v>
      </c>
      <c r="G19" s="74"/>
      <c r="H19" s="75">
        <f>MIN(H8:H16)</f>
        <v>-1.8089</v>
      </c>
      <c r="I19" s="74"/>
      <c r="J19" s="75">
        <f>MIN(J8:J16)</f>
        <v>-0.156</v>
      </c>
      <c r="K19" s="74"/>
      <c r="L19" s="75">
        <f>MIN(L8:L16)</f>
        <v>2.3552</v>
      </c>
      <c r="M19" s="74"/>
      <c r="N19" s="75">
        <f>MIN(N8:N16)</f>
        <v>3.5954000000000002</v>
      </c>
      <c r="O19" s="74"/>
      <c r="P19" s="75">
        <f>MIN(P8:P16)</f>
        <v>5.8722000000000003</v>
      </c>
      <c r="Q19" s="74"/>
      <c r="R19" s="75">
        <f>MIN(R8:R16)</f>
        <v>6.3986000000000001</v>
      </c>
      <c r="S19" s="76"/>
    </row>
    <row r="20" spans="1:19" ht="15" thickBot="1" x14ac:dyDescent="0.35">
      <c r="A20" s="77" t="s">
        <v>29</v>
      </c>
      <c r="B20" s="78"/>
      <c r="C20" s="78"/>
      <c r="D20" s="79">
        <f>MAX(D8:D16)</f>
        <v>35.955500000000001</v>
      </c>
      <c r="E20" s="78"/>
      <c r="F20" s="79">
        <f>MAX(F8:F16)</f>
        <v>9.9844000000000008</v>
      </c>
      <c r="G20" s="78"/>
      <c r="H20" s="79">
        <f>MAX(H8:H16)</f>
        <v>10.166</v>
      </c>
      <c r="I20" s="78"/>
      <c r="J20" s="79">
        <f>MAX(J8:J16)</f>
        <v>12.575799999999999</v>
      </c>
      <c r="K20" s="78"/>
      <c r="L20" s="79">
        <f>MAX(L8:L16)</f>
        <v>10.2279</v>
      </c>
      <c r="M20" s="78"/>
      <c r="N20" s="79">
        <f>MAX(N8:N16)</f>
        <v>8.0637000000000008</v>
      </c>
      <c r="O20" s="78"/>
      <c r="P20" s="79">
        <f>MAX(P8:P16)</f>
        <v>8.8317999999999994</v>
      </c>
      <c r="Q20" s="78"/>
      <c r="R20" s="79">
        <f>MAX(R8:R16)</f>
        <v>12.0824</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44041</v>
      </c>
      <c r="C8" s="65">
        <f>VLOOKUP($A8,'Return Data'!$B$7:$R$1700,4,0)</f>
        <v>21.164899999999999</v>
      </c>
      <c r="D8" s="65">
        <f>VLOOKUP($A8,'Return Data'!$B$7:$R$1700,10,0)</f>
        <v>10.888199999999999</v>
      </c>
      <c r="E8" s="66">
        <f t="shared" ref="E8:E16" si="0">RANK(D8,D$8:D$16,0)</f>
        <v>7</v>
      </c>
      <c r="F8" s="65">
        <f>VLOOKUP($A8,'Return Data'!$B$7:$R$1700,11,0)</f>
        <v>-2.952</v>
      </c>
      <c r="G8" s="66">
        <f t="shared" ref="G8:G14" si="1">RANK(F8,F$8:F$16,0)</f>
        <v>6</v>
      </c>
      <c r="H8" s="65">
        <f>VLOOKUP($A8,'Return Data'!$B$7:$R$1700,12,0)</f>
        <v>-0.1241</v>
      </c>
      <c r="I8" s="66">
        <f t="shared" ref="I8:I14" si="2">RANK(H8,H$8:H$16,0)</f>
        <v>7</v>
      </c>
      <c r="J8" s="65">
        <f>VLOOKUP($A8,'Return Data'!$B$7:$R$1700,13,0)</f>
        <v>9.2263999999999999</v>
      </c>
      <c r="K8" s="66">
        <f t="shared" ref="K8:K14" si="3">RANK(J8,J$8:J$16,0)</f>
        <v>4</v>
      </c>
      <c r="L8" s="65">
        <f>VLOOKUP($A8,'Return Data'!$B$7:$R$1700,17,0)</f>
        <v>4.6543000000000001</v>
      </c>
      <c r="M8" s="66">
        <f t="shared" ref="M8:M14" si="4">RANK(L8,L$8:L$16,0)</f>
        <v>4</v>
      </c>
      <c r="N8" s="65">
        <f>VLOOKUP($A8,'Return Data'!$B$7:$R$1700,14,0)</f>
        <v>6.4112999999999998</v>
      </c>
      <c r="O8" s="66">
        <f t="shared" ref="O8:O14" si="5">RANK(N8,N$8:N$16,0)</f>
        <v>4</v>
      </c>
      <c r="P8" s="65">
        <f>VLOOKUP($A8,'Return Data'!$B$7:$R$1700,15,0)</f>
        <v>6.8704999999999998</v>
      </c>
      <c r="Q8" s="66">
        <f t="shared" ref="Q8:Q14" si="6">RANK(P8,P$8:P$16,0)</f>
        <v>5</v>
      </c>
      <c r="R8" s="65">
        <f>VLOOKUP($A8,'Return Data'!$B$7:$R$1700,16,0)</f>
        <v>7.8348000000000004</v>
      </c>
      <c r="S8" s="67">
        <f t="shared" ref="S8:S16" si="7">RANK(R8,R$8:R$16,0)</f>
        <v>6</v>
      </c>
    </row>
    <row r="9" spans="1:20" x14ac:dyDescent="0.3">
      <c r="A9" s="63" t="s">
        <v>1285</v>
      </c>
      <c r="B9" s="64">
        <f>VLOOKUP($A9,'Return Data'!$B$7:$R$1700,3,0)</f>
        <v>44041</v>
      </c>
      <c r="C9" s="65">
        <f>VLOOKUP($A9,'Return Data'!$B$7:$R$1700,4,0)</f>
        <v>18.587199999999999</v>
      </c>
      <c r="D9" s="65">
        <f>VLOOKUP($A9,'Return Data'!$B$7:$R$1700,10,0)</f>
        <v>12.936500000000001</v>
      </c>
      <c r="E9" s="66">
        <f t="shared" si="0"/>
        <v>4</v>
      </c>
      <c r="F9" s="65">
        <f>VLOOKUP($A9,'Return Data'!$B$7:$R$1700,11,0)</f>
        <v>-4.3365999999999998</v>
      </c>
      <c r="G9" s="66">
        <f t="shared" si="1"/>
        <v>7</v>
      </c>
      <c r="H9" s="65">
        <f>VLOOKUP($A9,'Return Data'!$B$7:$R$1700,12,0)</f>
        <v>0.28920000000000001</v>
      </c>
      <c r="I9" s="66">
        <f t="shared" si="2"/>
        <v>6</v>
      </c>
      <c r="J9" s="65">
        <f>VLOOKUP($A9,'Return Data'!$B$7:$R$1700,13,0)</f>
        <v>5.4867999999999997</v>
      </c>
      <c r="K9" s="66">
        <f t="shared" si="3"/>
        <v>7</v>
      </c>
      <c r="L9" s="65">
        <f>VLOOKUP($A9,'Return Data'!$B$7:$R$1700,17,0)</f>
        <v>3.6395</v>
      </c>
      <c r="M9" s="66">
        <f t="shared" si="4"/>
        <v>6</v>
      </c>
      <c r="N9" s="65">
        <f>VLOOKUP($A9,'Return Data'!$B$7:$R$1700,14,0)</f>
        <v>3.7425999999999999</v>
      </c>
      <c r="O9" s="66">
        <f t="shared" si="5"/>
        <v>6</v>
      </c>
      <c r="P9" s="65">
        <f>VLOOKUP($A9,'Return Data'!$B$7:$R$1700,15,0)</f>
        <v>5.3872</v>
      </c>
      <c r="Q9" s="66">
        <f t="shared" si="6"/>
        <v>7</v>
      </c>
      <c r="R9" s="65">
        <f>VLOOKUP($A9,'Return Data'!$B$7:$R$1700,16,0)</f>
        <v>6.8747999999999996</v>
      </c>
      <c r="S9" s="67">
        <f t="shared" si="7"/>
        <v>9</v>
      </c>
    </row>
    <row r="10" spans="1:20" x14ac:dyDescent="0.3">
      <c r="A10" s="63" t="s">
        <v>1287</v>
      </c>
      <c r="B10" s="64">
        <f>VLOOKUP($A10,'Return Data'!$B$7:$R$1700,3,0)</f>
        <v>44041</v>
      </c>
      <c r="C10" s="65">
        <f>VLOOKUP($A10,'Return Data'!$B$7:$R$1700,4,0)</f>
        <v>34.875999999999998</v>
      </c>
      <c r="D10" s="65">
        <f>VLOOKUP($A10,'Return Data'!$B$7:$R$1700,10,0)</f>
        <v>15.1859</v>
      </c>
      <c r="E10" s="66">
        <f t="shared" si="0"/>
        <v>3</v>
      </c>
      <c r="F10" s="65">
        <f>VLOOKUP($A10,'Return Data'!$B$7:$R$1700,11,0)</f>
        <v>1.4662999999999999</v>
      </c>
      <c r="G10" s="66">
        <f t="shared" si="1"/>
        <v>4</v>
      </c>
      <c r="H10" s="65">
        <f>VLOOKUP($A10,'Return Data'!$B$7:$R$1700,12,0)</f>
        <v>6.6218000000000004</v>
      </c>
      <c r="I10" s="66">
        <f t="shared" si="2"/>
        <v>2</v>
      </c>
      <c r="J10" s="65">
        <f>VLOOKUP($A10,'Return Data'!$B$7:$R$1700,13,0)</f>
        <v>11.3218</v>
      </c>
      <c r="K10" s="66">
        <f t="shared" si="3"/>
        <v>3</v>
      </c>
      <c r="L10" s="65">
        <f>VLOOKUP($A10,'Return Data'!$B$7:$R$1700,17,0)</f>
        <v>4.5904999999999996</v>
      </c>
      <c r="M10" s="66">
        <f t="shared" si="4"/>
        <v>5</v>
      </c>
      <c r="N10" s="65">
        <f>VLOOKUP($A10,'Return Data'!$B$7:$R$1700,14,0)</f>
        <v>5.2191999999999998</v>
      </c>
      <c r="O10" s="66">
        <f t="shared" si="5"/>
        <v>5</v>
      </c>
      <c r="P10" s="65">
        <f>VLOOKUP($A10,'Return Data'!$B$7:$R$1700,15,0)</f>
        <v>6.7965</v>
      </c>
      <c r="Q10" s="66">
        <f t="shared" si="6"/>
        <v>6</v>
      </c>
      <c r="R10" s="65">
        <f>VLOOKUP($A10,'Return Data'!$B$7:$R$1700,16,0)</f>
        <v>8.7096</v>
      </c>
      <c r="S10" s="67">
        <f t="shared" si="7"/>
        <v>4</v>
      </c>
    </row>
    <row r="11" spans="1:20" x14ac:dyDescent="0.3">
      <c r="A11" s="63" t="s">
        <v>1289</v>
      </c>
      <c r="B11" s="64">
        <f>VLOOKUP($A11,'Return Data'!$B$7:$R$1700,3,0)</f>
        <v>44041</v>
      </c>
      <c r="C11" s="65">
        <f>VLOOKUP($A11,'Return Data'!$B$7:$R$1700,4,0)</f>
        <v>261.2294</v>
      </c>
      <c r="D11" s="65">
        <f>VLOOKUP($A11,'Return Data'!$B$7:$R$1700,10,0)</f>
        <v>12.7698</v>
      </c>
      <c r="E11" s="66">
        <f t="shared" si="0"/>
        <v>5</v>
      </c>
      <c r="F11" s="65">
        <f>VLOOKUP($A11,'Return Data'!$B$7:$R$1700,11,0)</f>
        <v>-5.6750999999999996</v>
      </c>
      <c r="G11" s="66">
        <f t="shared" si="1"/>
        <v>8</v>
      </c>
      <c r="H11" s="65">
        <f>VLOOKUP($A11,'Return Data'!$B$7:$R$1700,12,0)</f>
        <v>-2.2953999999999999</v>
      </c>
      <c r="I11" s="66">
        <f t="shared" si="2"/>
        <v>8</v>
      </c>
      <c r="J11" s="65">
        <f>VLOOKUP($A11,'Return Data'!$B$7:$R$1700,13,0)</f>
        <v>-0.80069999999999997</v>
      </c>
      <c r="K11" s="66">
        <f t="shared" si="3"/>
        <v>8</v>
      </c>
      <c r="L11" s="65">
        <f>VLOOKUP($A11,'Return Data'!$B$7:$R$1700,17,0)</f>
        <v>1.5876999999999999</v>
      </c>
      <c r="M11" s="66">
        <f t="shared" si="4"/>
        <v>8</v>
      </c>
      <c r="N11" s="65">
        <f>VLOOKUP($A11,'Return Data'!$B$7:$R$1700,14,0)</f>
        <v>2.68</v>
      </c>
      <c r="O11" s="66">
        <f t="shared" si="5"/>
        <v>8</v>
      </c>
      <c r="P11" s="65">
        <f>VLOOKUP($A11,'Return Data'!$B$7:$R$1700,15,0)</f>
        <v>7.2367999999999997</v>
      </c>
      <c r="Q11" s="66">
        <f t="shared" si="6"/>
        <v>4</v>
      </c>
      <c r="R11" s="65">
        <f>VLOOKUP($A11,'Return Data'!$B$7:$R$1700,16,0)</f>
        <v>20.1723</v>
      </c>
      <c r="S11" s="67">
        <f t="shared" si="7"/>
        <v>1</v>
      </c>
    </row>
    <row r="12" spans="1:20" x14ac:dyDescent="0.3">
      <c r="A12" s="63" t="s">
        <v>1291</v>
      </c>
      <c r="B12" s="64">
        <f>VLOOKUP($A12,'Return Data'!$B$7:$R$1700,3,0)</f>
        <v>44041</v>
      </c>
      <c r="C12" s="65">
        <f>VLOOKUP($A12,'Return Data'!$B$7:$R$1700,4,0)</f>
        <v>42.204799999999999</v>
      </c>
      <c r="D12" s="65">
        <f>VLOOKUP($A12,'Return Data'!$B$7:$R$1700,10,0)</f>
        <v>21.6904</v>
      </c>
      <c r="E12" s="66">
        <f t="shared" si="0"/>
        <v>2</v>
      </c>
      <c r="F12" s="65">
        <f>VLOOKUP($A12,'Return Data'!$B$7:$R$1700,11,0)</f>
        <v>3.3246000000000002</v>
      </c>
      <c r="G12" s="66">
        <f t="shared" si="1"/>
        <v>3</v>
      </c>
      <c r="H12" s="65">
        <f>VLOOKUP($A12,'Return Data'!$B$7:$R$1700,12,0)</f>
        <v>4.1276000000000002</v>
      </c>
      <c r="I12" s="66">
        <f t="shared" si="2"/>
        <v>4</v>
      </c>
      <c r="J12" s="65">
        <f>VLOOKUP($A12,'Return Data'!$B$7:$R$1700,13,0)</f>
        <v>12.332000000000001</v>
      </c>
      <c r="K12" s="66">
        <f t="shared" si="3"/>
        <v>1</v>
      </c>
      <c r="L12" s="65">
        <f>VLOOKUP($A12,'Return Data'!$B$7:$R$1700,17,0)</f>
        <v>10.2935</v>
      </c>
      <c r="M12" s="66">
        <f t="shared" si="4"/>
        <v>1</v>
      </c>
      <c r="N12" s="65">
        <f>VLOOKUP($A12,'Return Data'!$B$7:$R$1700,14,0)</f>
        <v>6.4387999999999996</v>
      </c>
      <c r="O12" s="66">
        <f t="shared" si="5"/>
        <v>3</v>
      </c>
      <c r="P12" s="65">
        <f>VLOOKUP($A12,'Return Data'!$B$7:$R$1700,15,0)</f>
        <v>7.7282999999999999</v>
      </c>
      <c r="Q12" s="66">
        <f t="shared" si="6"/>
        <v>3</v>
      </c>
      <c r="R12" s="65">
        <f>VLOOKUP($A12,'Return Data'!$B$7:$R$1700,16,0)</f>
        <v>7.7161</v>
      </c>
      <c r="S12" s="67">
        <f t="shared" si="7"/>
        <v>7</v>
      </c>
    </row>
    <row r="13" spans="1:20" x14ac:dyDescent="0.3">
      <c r="A13" s="63" t="s">
        <v>1702</v>
      </c>
      <c r="B13" s="64">
        <f>VLOOKUP($A13,'Return Data'!$B$7:$R$1700,3,0)</f>
        <v>44040</v>
      </c>
      <c r="C13" s="65">
        <f>VLOOKUP($A13,'Return Data'!$B$7:$R$1700,4,0)</f>
        <v>20.2837</v>
      </c>
      <c r="D13" s="65">
        <f>VLOOKUP($A13,'Return Data'!$B$7:$R$1700,10,0)</f>
        <v>35.692799999999998</v>
      </c>
      <c r="E13" s="66">
        <f t="shared" si="0"/>
        <v>1</v>
      </c>
      <c r="F13" s="65">
        <f>VLOOKUP($A13,'Return Data'!$B$7:$R$1700,11,0)</f>
        <v>9.7357999999999993</v>
      </c>
      <c r="G13" s="66">
        <f t="shared" si="1"/>
        <v>1</v>
      </c>
      <c r="H13" s="65">
        <f>VLOOKUP($A13,'Return Data'!$B$7:$R$1700,12,0)</f>
        <v>9.9093999999999998</v>
      </c>
      <c r="I13" s="66">
        <f t="shared" si="2"/>
        <v>1</v>
      </c>
      <c r="J13" s="65">
        <f>VLOOKUP($A13,'Return Data'!$B$7:$R$1700,13,0)</f>
        <v>9.2080000000000002</v>
      </c>
      <c r="K13" s="66">
        <f t="shared" si="3"/>
        <v>5</v>
      </c>
      <c r="L13" s="65">
        <f>VLOOKUP($A13,'Return Data'!$B$7:$R$1700,17,0)</f>
        <v>7.9173</v>
      </c>
      <c r="M13" s="66">
        <f t="shared" si="4"/>
        <v>3</v>
      </c>
      <c r="N13" s="65">
        <f>VLOOKUP($A13,'Return Data'!$B$7:$R$1700,14,0)</f>
        <v>6.9752000000000001</v>
      </c>
      <c r="O13" s="66">
        <f t="shared" si="5"/>
        <v>2</v>
      </c>
      <c r="P13" s="65">
        <f>VLOOKUP($A13,'Return Data'!$B$7:$R$1700,15,0)</f>
        <v>8.2433999999999994</v>
      </c>
      <c r="Q13" s="66">
        <f t="shared" si="6"/>
        <v>1</v>
      </c>
      <c r="R13" s="65">
        <f>VLOOKUP($A13,'Return Data'!$B$7:$R$1700,16,0)</f>
        <v>9.1166</v>
      </c>
      <c r="S13" s="67">
        <f t="shared" si="7"/>
        <v>3</v>
      </c>
    </row>
    <row r="14" spans="1:20" x14ac:dyDescent="0.3">
      <c r="A14" s="63" t="s">
        <v>1294</v>
      </c>
      <c r="B14" s="64">
        <f>VLOOKUP($A14,'Return Data'!$B$7:$R$1700,3,0)</f>
        <v>44041</v>
      </c>
      <c r="C14" s="65">
        <f>VLOOKUP($A14,'Return Data'!$B$7:$R$1700,4,0)</f>
        <v>30.3858</v>
      </c>
      <c r="D14" s="65">
        <f>VLOOKUP($A14,'Return Data'!$B$7:$R$1700,10,0)</f>
        <v>8.3269000000000002</v>
      </c>
      <c r="E14" s="66">
        <f t="shared" si="0"/>
        <v>9</v>
      </c>
      <c r="F14" s="65">
        <f>VLOOKUP($A14,'Return Data'!$B$7:$R$1700,11,0)</f>
        <v>3.4657</v>
      </c>
      <c r="G14" s="66">
        <f t="shared" si="1"/>
        <v>2</v>
      </c>
      <c r="H14" s="65">
        <f>VLOOKUP($A14,'Return Data'!$B$7:$R$1700,12,0)</f>
        <v>5.9865000000000004</v>
      </c>
      <c r="I14" s="66">
        <f t="shared" si="2"/>
        <v>3</v>
      </c>
      <c r="J14" s="65">
        <f>VLOOKUP($A14,'Return Data'!$B$7:$R$1700,13,0)</f>
        <v>11.889799999999999</v>
      </c>
      <c r="K14" s="66">
        <f t="shared" si="3"/>
        <v>2</v>
      </c>
      <c r="L14" s="65">
        <f>VLOOKUP($A14,'Return Data'!$B$7:$R$1700,17,0)</f>
        <v>8.3804999999999996</v>
      </c>
      <c r="M14" s="66">
        <f t="shared" si="4"/>
        <v>2</v>
      </c>
      <c r="N14" s="65">
        <f>VLOOKUP($A14,'Return Data'!$B$7:$R$1700,14,0)</f>
        <v>7.1003999999999996</v>
      </c>
      <c r="O14" s="66">
        <f t="shared" si="5"/>
        <v>1</v>
      </c>
      <c r="P14" s="65">
        <f>VLOOKUP($A14,'Return Data'!$B$7:$R$1700,15,0)</f>
        <v>7.7965</v>
      </c>
      <c r="Q14" s="66">
        <f t="shared" si="6"/>
        <v>2</v>
      </c>
      <c r="R14" s="65">
        <f>VLOOKUP($A14,'Return Data'!$B$7:$R$1700,16,0)</f>
        <v>7.8696000000000002</v>
      </c>
      <c r="S14" s="67">
        <f t="shared" si="7"/>
        <v>5</v>
      </c>
    </row>
    <row r="15" spans="1:20" x14ac:dyDescent="0.3">
      <c r="A15" s="63" t="s">
        <v>1296</v>
      </c>
      <c r="B15" s="64">
        <f>VLOOKUP($A15,'Return Data'!$B$7:$R$1700,3,0)</f>
        <v>44041</v>
      </c>
      <c r="C15" s="65">
        <f>VLOOKUP($A15,'Return Data'!$B$7:$R$1700,4,0)</f>
        <v>10.7066</v>
      </c>
      <c r="D15" s="65">
        <f>VLOOKUP($A15,'Return Data'!$B$7:$R$1700,10,0)</f>
        <v>10.8527</v>
      </c>
      <c r="E15" s="66">
        <f t="shared" si="0"/>
        <v>8</v>
      </c>
      <c r="F15" s="65"/>
      <c r="G15" s="66"/>
      <c r="H15" s="65"/>
      <c r="I15" s="66"/>
      <c r="J15" s="65"/>
      <c r="K15" s="66"/>
      <c r="L15" s="65"/>
      <c r="M15" s="66"/>
      <c r="N15" s="65"/>
      <c r="O15" s="66"/>
      <c r="P15" s="65"/>
      <c r="Q15" s="66"/>
      <c r="R15" s="65">
        <f>VLOOKUP($A15,'Return Data'!$B$7:$R$1700,16,0)</f>
        <v>7.0659999999999998</v>
      </c>
      <c r="S15" s="67">
        <f t="shared" si="7"/>
        <v>8</v>
      </c>
    </row>
    <row r="16" spans="1:20" x14ac:dyDescent="0.3">
      <c r="A16" s="63" t="s">
        <v>1298</v>
      </c>
      <c r="B16" s="64">
        <f>VLOOKUP($A16,'Return Data'!$B$7:$R$1700,3,0)</f>
        <v>44041</v>
      </c>
      <c r="C16" s="65">
        <f>VLOOKUP($A16,'Return Data'!$B$7:$R$1700,4,0)</f>
        <v>35.653100000000002</v>
      </c>
      <c r="D16" s="65">
        <f>VLOOKUP($A16,'Return Data'!$B$7:$R$1700,10,0)</f>
        <v>12.6701</v>
      </c>
      <c r="E16" s="66">
        <f t="shared" si="0"/>
        <v>6</v>
      </c>
      <c r="F16" s="65">
        <f>VLOOKUP($A16,'Return Data'!$B$7:$R$1700,11,0)</f>
        <v>0.94369999999999998</v>
      </c>
      <c r="G16" s="66">
        <f>RANK(F16,F$8:F$16,0)</f>
        <v>5</v>
      </c>
      <c r="H16" s="65">
        <f>VLOOKUP($A16,'Return Data'!$B$7:$R$1700,12,0)</f>
        <v>3.7993000000000001</v>
      </c>
      <c r="I16" s="66">
        <f>RANK(H16,H$8:H$16,0)</f>
        <v>5</v>
      </c>
      <c r="J16" s="65">
        <f>VLOOKUP($A16,'Return Data'!$B$7:$R$1700,13,0)</f>
        <v>7.4596999999999998</v>
      </c>
      <c r="K16" s="66">
        <f>RANK(J16,J$8:J$16,0)</f>
        <v>6</v>
      </c>
      <c r="L16" s="65">
        <f>VLOOKUP($A16,'Return Data'!$B$7:$R$1700,17,0)</f>
        <v>2.8898000000000001</v>
      </c>
      <c r="M16" s="66">
        <f>RANK(L16,L$8:L$16,0)</f>
        <v>7</v>
      </c>
      <c r="N16" s="65">
        <f>VLOOKUP($A16,'Return Data'!$B$7:$R$1700,14,0)</f>
        <v>3.5028000000000001</v>
      </c>
      <c r="O16" s="66">
        <f>RANK(N16,N$8:N$16,0)</f>
        <v>7</v>
      </c>
      <c r="P16" s="65">
        <f>VLOOKUP($A16,'Return Data'!$B$7:$R$1700,15,0)</f>
        <v>4.9897999999999998</v>
      </c>
      <c r="Q16" s="66">
        <f>RANK(P16,P$8:P$16,0)</f>
        <v>8</v>
      </c>
      <c r="R16" s="65">
        <f>VLOOKUP($A16,'Return Data'!$B$7:$R$1700,16,0)</f>
        <v>11.559100000000001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15.668144444444444</v>
      </c>
      <c r="E18" s="74"/>
      <c r="F18" s="75">
        <f>AVERAGE(F8:F16)</f>
        <v>0.74655000000000005</v>
      </c>
      <c r="G18" s="74"/>
      <c r="H18" s="75">
        <f>AVERAGE(H8:H16)</f>
        <v>3.5392874999999999</v>
      </c>
      <c r="I18" s="74"/>
      <c r="J18" s="75">
        <f>AVERAGE(J8:J16)</f>
        <v>8.2654750000000003</v>
      </c>
      <c r="K18" s="74"/>
      <c r="L18" s="75">
        <f>AVERAGE(L8:L16)</f>
        <v>5.4941374999999999</v>
      </c>
      <c r="M18" s="74"/>
      <c r="N18" s="75">
        <f>AVERAGE(N8:N16)</f>
        <v>5.2587875000000004</v>
      </c>
      <c r="O18" s="74"/>
      <c r="P18" s="75">
        <f>AVERAGE(P8:P16)</f>
        <v>6.8811250000000008</v>
      </c>
      <c r="Q18" s="74"/>
      <c r="R18" s="75">
        <f>AVERAGE(R8:R16)</f>
        <v>9.6576555555555554</v>
      </c>
      <c r="S18" s="76"/>
    </row>
    <row r="19" spans="1:19" x14ac:dyDescent="0.3">
      <c r="A19" s="73" t="s">
        <v>28</v>
      </c>
      <c r="B19" s="74"/>
      <c r="C19" s="74"/>
      <c r="D19" s="75">
        <f>MIN(D8:D16)</f>
        <v>8.3269000000000002</v>
      </c>
      <c r="E19" s="74"/>
      <c r="F19" s="75">
        <f>MIN(F8:F16)</f>
        <v>-5.6750999999999996</v>
      </c>
      <c r="G19" s="74"/>
      <c r="H19" s="75">
        <f>MIN(H8:H16)</f>
        <v>-2.2953999999999999</v>
      </c>
      <c r="I19" s="74"/>
      <c r="J19" s="75">
        <f>MIN(J8:J16)</f>
        <v>-0.80069999999999997</v>
      </c>
      <c r="K19" s="74"/>
      <c r="L19" s="75">
        <f>MIN(L8:L16)</f>
        <v>1.5876999999999999</v>
      </c>
      <c r="M19" s="74"/>
      <c r="N19" s="75">
        <f>MIN(N8:N16)</f>
        <v>2.68</v>
      </c>
      <c r="O19" s="74"/>
      <c r="P19" s="75">
        <f>MIN(P8:P16)</f>
        <v>4.9897999999999998</v>
      </c>
      <c r="Q19" s="74"/>
      <c r="R19" s="75">
        <f>MIN(R8:R16)</f>
        <v>6.8747999999999996</v>
      </c>
      <c r="S19" s="76"/>
    </row>
    <row r="20" spans="1:19" ht="15" thickBot="1" x14ac:dyDescent="0.35">
      <c r="A20" s="77" t="s">
        <v>29</v>
      </c>
      <c r="B20" s="78"/>
      <c r="C20" s="78"/>
      <c r="D20" s="79">
        <f>MAX(D8:D16)</f>
        <v>35.692799999999998</v>
      </c>
      <c r="E20" s="78"/>
      <c r="F20" s="79">
        <f>MAX(F8:F16)</f>
        <v>9.7357999999999993</v>
      </c>
      <c r="G20" s="78"/>
      <c r="H20" s="79">
        <f>MAX(H8:H16)</f>
        <v>9.9093999999999998</v>
      </c>
      <c r="I20" s="78"/>
      <c r="J20" s="79">
        <f>MAX(J8:J16)</f>
        <v>12.332000000000001</v>
      </c>
      <c r="K20" s="78"/>
      <c r="L20" s="79">
        <f>MAX(L8:L16)</f>
        <v>10.2935</v>
      </c>
      <c r="M20" s="78"/>
      <c r="N20" s="79">
        <f>MAX(N8:N16)</f>
        <v>7.1003999999999996</v>
      </c>
      <c r="O20" s="78"/>
      <c r="P20" s="79">
        <f>MAX(P8:P16)</f>
        <v>8.2433999999999994</v>
      </c>
      <c r="Q20" s="78"/>
      <c r="R20" s="79">
        <f>MAX(R8:R16)</f>
        <v>20.1723</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44041</v>
      </c>
      <c r="C8" s="65">
        <f>VLOOKUP($A8,'Return Data'!$B$7:$R$1700,4,0)</f>
        <v>58.78</v>
      </c>
      <c r="D8" s="65">
        <f>VLOOKUP($A8,'Return Data'!$B$7:$R$1700,10,0)</f>
        <v>11.9193</v>
      </c>
      <c r="E8" s="66">
        <f t="shared" ref="E8:E17" si="0">RANK(D8,D$8:D$17,0)</f>
        <v>4</v>
      </c>
      <c r="F8" s="65">
        <f>VLOOKUP($A8,'Return Data'!$B$7:$R$1700,11,0)</f>
        <v>-2.1312000000000002</v>
      </c>
      <c r="G8" s="66">
        <f>RANK(F8,F$8:F$17,0)</f>
        <v>5</v>
      </c>
      <c r="H8" s="65">
        <f>VLOOKUP($A8,'Return Data'!$B$7:$R$1700,12,0)</f>
        <v>1.1878</v>
      </c>
      <c r="I8" s="66">
        <f>RANK(H8,H$8:H$17,0)</f>
        <v>5</v>
      </c>
      <c r="J8" s="65">
        <f>VLOOKUP($A8,'Return Data'!$B$7:$R$1700,13,0)</f>
        <v>6.0437000000000003</v>
      </c>
      <c r="K8" s="66">
        <f>RANK(J8,J$8:J$17,0)</f>
        <v>5</v>
      </c>
      <c r="L8" s="65">
        <f>VLOOKUP($A8,'Return Data'!$B$7:$R$1700,17,0)</f>
        <v>4.9448999999999996</v>
      </c>
      <c r="M8" s="66">
        <f>RANK(L8,L$8:L$17,0)</f>
        <v>4</v>
      </c>
      <c r="N8" s="65">
        <f>VLOOKUP($A8,'Return Data'!$B$7:$R$1700,14,0)</f>
        <v>4.6736000000000004</v>
      </c>
      <c r="O8" s="66">
        <f>RANK(N8,N$8:N$17,0)</f>
        <v>3</v>
      </c>
      <c r="P8" s="65">
        <f>VLOOKUP($A8,'Return Data'!$B$7:$R$1700,15,0)</f>
        <v>8.6079000000000008</v>
      </c>
      <c r="Q8" s="66">
        <f>RANK(P8,P$8:P$17,0)</f>
        <v>1</v>
      </c>
      <c r="R8" s="65">
        <f>VLOOKUP($A8,'Return Data'!$B$7:$R$1700,16,0)</f>
        <v>10.6126</v>
      </c>
      <c r="S8" s="67">
        <f t="shared" ref="S8:S17" si="1">RANK(R8,R$8:R$17,0)</f>
        <v>5</v>
      </c>
    </row>
    <row r="9" spans="1:20" x14ac:dyDescent="0.3">
      <c r="A9" s="63" t="s">
        <v>557</v>
      </c>
      <c r="B9" s="64">
        <f>VLOOKUP($A9,'Return Data'!$B$7:$R$1700,3,0)</f>
        <v>44041</v>
      </c>
      <c r="C9" s="65">
        <f>VLOOKUP($A9,'Return Data'!$B$7:$R$1700,4,0)</f>
        <v>186.23</v>
      </c>
      <c r="D9" s="65">
        <f>VLOOKUP($A9,'Return Data'!$B$7:$R$1700,10,0)</f>
        <v>10.3657</v>
      </c>
      <c r="E9" s="66">
        <f t="shared" si="0"/>
        <v>7</v>
      </c>
      <c r="F9" s="65">
        <f>VLOOKUP($A9,'Return Data'!$B$7:$R$1700,11,0)</f>
        <v>-11.769399999999999</v>
      </c>
      <c r="G9" s="66">
        <f>RANK(F9,F$8:F$17,0)</f>
        <v>8</v>
      </c>
      <c r="H9" s="65">
        <f>VLOOKUP($A9,'Return Data'!$B$7:$R$1700,12,0)</f>
        <v>-9.2804000000000002</v>
      </c>
      <c r="I9" s="66">
        <f>RANK(H9,H$8:H$17,0)</f>
        <v>8</v>
      </c>
      <c r="J9" s="65">
        <f>VLOOKUP($A9,'Return Data'!$B$7:$R$1700,13,0)</f>
        <v>-8.6968999999999994</v>
      </c>
      <c r="K9" s="66">
        <f>RANK(J9,J$8:J$17,0)</f>
        <v>8</v>
      </c>
      <c r="L9" s="65">
        <f>VLOOKUP($A9,'Return Data'!$B$7:$R$1700,17,0)</f>
        <v>-1.4053</v>
      </c>
      <c r="M9" s="66">
        <f>RANK(L9,L$8:L$17,0)</f>
        <v>6</v>
      </c>
      <c r="N9" s="65">
        <f>VLOOKUP($A9,'Return Data'!$B$7:$R$1700,14,0)</f>
        <v>-9.5999999999999992E-3</v>
      </c>
      <c r="O9" s="66">
        <f>RANK(N9,N$8:N$17,0)</f>
        <v>5</v>
      </c>
      <c r="P9" s="65">
        <f>VLOOKUP($A9,'Return Data'!$B$7:$R$1700,15,0)</f>
        <v>5.8375000000000004</v>
      </c>
      <c r="Q9" s="66">
        <f>RANK(P9,P$8:P$17,0)</f>
        <v>5</v>
      </c>
      <c r="R9" s="65">
        <f>VLOOKUP($A9,'Return Data'!$B$7:$R$1700,16,0)</f>
        <v>10.219799999999999</v>
      </c>
      <c r="S9" s="67">
        <f t="shared" si="1"/>
        <v>6</v>
      </c>
    </row>
    <row r="10" spans="1:20" x14ac:dyDescent="0.3">
      <c r="A10" s="63" t="s">
        <v>559</v>
      </c>
      <c r="B10" s="64">
        <f>VLOOKUP($A10,'Return Data'!$B$7:$R$1700,3,0)</f>
        <v>44041</v>
      </c>
      <c r="C10" s="65">
        <f>VLOOKUP($A10,'Return Data'!$B$7:$R$1700,4,0)</f>
        <v>40.1</v>
      </c>
      <c r="D10" s="65">
        <f>VLOOKUP($A10,'Return Data'!$B$7:$R$1700,10,0)</f>
        <v>13.2768</v>
      </c>
      <c r="E10" s="66">
        <f t="shared" si="0"/>
        <v>3</v>
      </c>
      <c r="F10" s="65">
        <f>VLOOKUP($A10,'Return Data'!$B$7:$R$1700,11,0)</f>
        <v>-3.1869000000000001</v>
      </c>
      <c r="G10" s="66">
        <f>RANK(F10,F$8:F$17,0)</f>
        <v>6</v>
      </c>
      <c r="H10" s="65">
        <f>VLOOKUP($A10,'Return Data'!$B$7:$R$1700,12,0)</f>
        <v>-7.4800000000000005E-2</v>
      </c>
      <c r="I10" s="66">
        <f>RANK(H10,H$8:H$17,0)</f>
        <v>7</v>
      </c>
      <c r="J10" s="65">
        <f>VLOOKUP($A10,'Return Data'!$B$7:$R$1700,13,0)</f>
        <v>5.4431000000000003</v>
      </c>
      <c r="K10" s="66">
        <f>RANK(J10,J$8:J$17,0)</f>
        <v>6</v>
      </c>
      <c r="L10" s="65">
        <f>VLOOKUP($A10,'Return Data'!$B$7:$R$1700,17,0)</f>
        <v>5.3284000000000002</v>
      </c>
      <c r="M10" s="66">
        <f>RANK(L10,L$8:L$17,0)</f>
        <v>3</v>
      </c>
      <c r="N10" s="65">
        <f>VLOOKUP($A10,'Return Data'!$B$7:$R$1700,14,0)</f>
        <v>6.2610999999999999</v>
      </c>
      <c r="O10" s="66">
        <f>RANK(N10,N$8:N$17,0)</f>
        <v>2</v>
      </c>
      <c r="P10" s="65">
        <f>VLOOKUP($A10,'Return Data'!$B$7:$R$1700,15,0)</f>
        <v>8.4239999999999995</v>
      </c>
      <c r="Q10" s="66">
        <f>RANK(P10,P$8:P$17,0)</f>
        <v>2</v>
      </c>
      <c r="R10" s="65">
        <f>VLOOKUP($A10,'Return Data'!$B$7:$R$1700,16,0)</f>
        <v>11.7407</v>
      </c>
      <c r="S10" s="67">
        <f t="shared" si="1"/>
        <v>3</v>
      </c>
    </row>
    <row r="11" spans="1:20" x14ac:dyDescent="0.3">
      <c r="A11" s="63" t="s">
        <v>560</v>
      </c>
      <c r="B11" s="64">
        <f>VLOOKUP($A11,'Return Data'!$B$7:$R$1700,3,0)</f>
        <v>44041</v>
      </c>
      <c r="C11" s="65">
        <f>VLOOKUP($A11,'Return Data'!$B$7:$R$1700,4,0)</f>
        <v>8.7523999999999997</v>
      </c>
      <c r="D11" s="65">
        <f>VLOOKUP($A11,'Return Data'!$B$7:$R$1700,10,0)</f>
        <v>2.8302999999999998</v>
      </c>
      <c r="E11" s="66">
        <f t="shared" si="0"/>
        <v>10</v>
      </c>
      <c r="F11" s="65"/>
      <c r="G11" s="66"/>
      <c r="H11" s="65"/>
      <c r="I11" s="66"/>
      <c r="J11" s="65"/>
      <c r="K11" s="66"/>
      <c r="L11" s="65"/>
      <c r="M11" s="66"/>
      <c r="N11" s="65"/>
      <c r="O11" s="66"/>
      <c r="P11" s="65"/>
      <c r="Q11" s="66"/>
      <c r="R11" s="65">
        <f>VLOOKUP($A11,'Return Data'!$B$7:$R$1700,16,0)</f>
        <v>-12.476000000000001</v>
      </c>
      <c r="S11" s="67">
        <f t="shared" si="1"/>
        <v>10</v>
      </c>
    </row>
    <row r="12" spans="1:20" x14ac:dyDescent="0.3">
      <c r="A12" s="63" t="s">
        <v>562</v>
      </c>
      <c r="B12" s="64">
        <f>VLOOKUP($A12,'Return Data'!$B$7:$R$1700,3,0)</f>
        <v>44041</v>
      </c>
      <c r="C12" s="65">
        <f>VLOOKUP($A12,'Return Data'!$B$7:$R$1700,4,0)</f>
        <v>11.676</v>
      </c>
      <c r="D12" s="65">
        <f>VLOOKUP($A12,'Return Data'!$B$7:$R$1700,10,0)</f>
        <v>14.864699999999999</v>
      </c>
      <c r="E12" s="66">
        <f t="shared" si="0"/>
        <v>1</v>
      </c>
      <c r="F12" s="65">
        <f>VLOOKUP($A12,'Return Data'!$B$7:$R$1700,11,0)</f>
        <v>1.0909</v>
      </c>
      <c r="G12" s="66">
        <f>RANK(F12,F$8:F$17,0)</f>
        <v>4</v>
      </c>
      <c r="H12" s="65">
        <f>VLOOKUP($A12,'Return Data'!$B$7:$R$1700,12,0)</f>
        <v>4.4832000000000001</v>
      </c>
      <c r="I12" s="66">
        <f>RANK(H12,H$8:H$17,0)</f>
        <v>4</v>
      </c>
      <c r="J12" s="65">
        <f>VLOOKUP($A12,'Return Data'!$B$7:$R$1700,13,0)</f>
        <v>10.0886</v>
      </c>
      <c r="K12" s="66">
        <f>RANK(J12,J$8:J$17,0)</f>
        <v>3</v>
      </c>
      <c r="L12" s="65"/>
      <c r="M12" s="66"/>
      <c r="N12" s="65"/>
      <c r="O12" s="66"/>
      <c r="P12" s="65"/>
      <c r="Q12" s="66"/>
      <c r="R12" s="65">
        <f>VLOOKUP($A12,'Return Data'!$B$7:$R$1700,16,0)</f>
        <v>8.0555000000000003</v>
      </c>
      <c r="S12" s="67">
        <f t="shared" si="1"/>
        <v>8</v>
      </c>
    </row>
    <row r="13" spans="1:20" x14ac:dyDescent="0.3">
      <c r="A13" s="63" t="s">
        <v>564</v>
      </c>
      <c r="B13" s="64">
        <f>VLOOKUP($A13,'Return Data'!$B$7:$R$1700,3,0)</f>
        <v>44041</v>
      </c>
      <c r="C13" s="65">
        <f>VLOOKUP($A13,'Return Data'!$B$7:$R$1700,4,0)</f>
        <v>28.513999999999999</v>
      </c>
      <c r="D13" s="65">
        <f>VLOOKUP($A13,'Return Data'!$B$7:$R$1700,10,0)</f>
        <v>9.8043999999999993</v>
      </c>
      <c r="E13" s="66">
        <f t="shared" si="0"/>
        <v>9</v>
      </c>
      <c r="F13" s="65">
        <f>VLOOKUP($A13,'Return Data'!$B$7:$R$1700,11,0)</f>
        <v>3.4315000000000002</v>
      </c>
      <c r="G13" s="66">
        <f>RANK(F13,F$8:F$17,0)</f>
        <v>2</v>
      </c>
      <c r="H13" s="65">
        <f>VLOOKUP($A13,'Return Data'!$B$7:$R$1700,12,0)</f>
        <v>7.0225</v>
      </c>
      <c r="I13" s="66">
        <f>RANK(H13,H$8:H$17,0)</f>
        <v>2</v>
      </c>
      <c r="J13" s="65">
        <f>VLOOKUP($A13,'Return Data'!$B$7:$R$1700,13,0)</f>
        <v>10.1777</v>
      </c>
      <c r="K13" s="66">
        <f>RANK(J13,J$8:J$17,0)</f>
        <v>2</v>
      </c>
      <c r="L13" s="65">
        <f>VLOOKUP($A13,'Return Data'!$B$7:$R$1700,17,0)</f>
        <v>6.6323999999999996</v>
      </c>
      <c r="M13" s="66">
        <f>RANK(L13,L$8:L$17,0)</f>
        <v>2</v>
      </c>
      <c r="N13" s="65">
        <f>VLOOKUP($A13,'Return Data'!$B$7:$R$1700,14,0)</f>
        <v>7.5071000000000003</v>
      </c>
      <c r="O13" s="66">
        <f>RANK(N13,N$8:N$17,0)</f>
        <v>1</v>
      </c>
      <c r="P13" s="65">
        <f>VLOOKUP($A13,'Return Data'!$B$7:$R$1700,15,0)</f>
        <v>6.2397</v>
      </c>
      <c r="Q13" s="66">
        <f>RANK(P13,P$8:P$17,0)</f>
        <v>4</v>
      </c>
      <c r="R13" s="65">
        <f>VLOOKUP($A13,'Return Data'!$B$7:$R$1700,16,0)</f>
        <v>12.0642</v>
      </c>
      <c r="S13" s="67">
        <f t="shared" si="1"/>
        <v>2</v>
      </c>
    </row>
    <row r="14" spans="1:20" x14ac:dyDescent="0.3">
      <c r="A14" s="63" t="s">
        <v>567</v>
      </c>
      <c r="B14" s="64">
        <f>VLOOKUP($A14,'Return Data'!$B$7:$R$1700,3,0)</f>
        <v>44041</v>
      </c>
      <c r="C14" s="65">
        <f>VLOOKUP($A14,'Return Data'!$B$7:$R$1700,4,0)</f>
        <v>97.102500000000006</v>
      </c>
      <c r="D14" s="65">
        <f>VLOOKUP($A14,'Return Data'!$B$7:$R$1700,10,0)</f>
        <v>10.8977</v>
      </c>
      <c r="E14" s="66">
        <f t="shared" si="0"/>
        <v>5</v>
      </c>
      <c r="F14" s="65">
        <f>VLOOKUP($A14,'Return Data'!$B$7:$R$1700,11,0)</f>
        <v>-3.8062</v>
      </c>
      <c r="G14" s="66">
        <f>RANK(F14,F$8:F$17,0)</f>
        <v>7</v>
      </c>
      <c r="H14" s="65">
        <f>VLOOKUP($A14,'Return Data'!$B$7:$R$1700,12,0)</f>
        <v>0.42580000000000001</v>
      </c>
      <c r="I14" s="66">
        <f>RANK(H14,H$8:H$17,0)</f>
        <v>6</v>
      </c>
      <c r="J14" s="65">
        <f>VLOOKUP($A14,'Return Data'!$B$7:$R$1700,13,0)</f>
        <v>2.8433000000000002</v>
      </c>
      <c r="K14" s="66">
        <f>RANK(J14,J$8:J$17,0)</f>
        <v>7</v>
      </c>
      <c r="L14" s="65">
        <f>VLOOKUP($A14,'Return Data'!$B$7:$R$1700,17,0)</f>
        <v>3.8980999999999999</v>
      </c>
      <c r="M14" s="66">
        <f>RANK(L14,L$8:L$17,0)</f>
        <v>5</v>
      </c>
      <c r="N14" s="65">
        <f>VLOOKUP($A14,'Return Data'!$B$7:$R$1700,14,0)</f>
        <v>4.1509</v>
      </c>
      <c r="O14" s="66">
        <f>RANK(N14,N$8:N$17,0)</f>
        <v>4</v>
      </c>
      <c r="P14" s="65">
        <f>VLOOKUP($A14,'Return Data'!$B$7:$R$1700,15,0)</f>
        <v>6.8301999999999996</v>
      </c>
      <c r="Q14" s="66">
        <f>RANK(P14,P$8:P$17,0)</f>
        <v>3</v>
      </c>
      <c r="R14" s="65">
        <f>VLOOKUP($A14,'Return Data'!$B$7:$R$1700,16,0)</f>
        <v>10.6807</v>
      </c>
      <c r="S14" s="67">
        <f t="shared" si="1"/>
        <v>4</v>
      </c>
    </row>
    <row r="15" spans="1:20" x14ac:dyDescent="0.3">
      <c r="A15" s="63" t="s">
        <v>568</v>
      </c>
      <c r="B15" s="64">
        <f>VLOOKUP($A15,'Return Data'!$B$7:$R$1700,3,0)</f>
        <v>44041</v>
      </c>
      <c r="C15" s="65">
        <f>VLOOKUP($A15,'Return Data'!$B$7:$R$1700,4,0)</f>
        <v>11.3748</v>
      </c>
      <c r="D15" s="65">
        <f>VLOOKUP($A15,'Return Data'!$B$7:$R$1700,10,0)</f>
        <v>10.442500000000001</v>
      </c>
      <c r="E15" s="66">
        <f t="shared" si="0"/>
        <v>6</v>
      </c>
      <c r="F15" s="65"/>
      <c r="G15" s="66"/>
      <c r="H15" s="65"/>
      <c r="I15" s="66"/>
      <c r="J15" s="65"/>
      <c r="K15" s="66"/>
      <c r="L15" s="65"/>
      <c r="M15" s="66"/>
      <c r="N15" s="65"/>
      <c r="O15" s="66"/>
      <c r="P15" s="65"/>
      <c r="Q15" s="66"/>
      <c r="R15" s="65">
        <f>VLOOKUP($A15,'Return Data'!$B$7:$R$1700,16,0)</f>
        <v>13.747999999999999</v>
      </c>
      <c r="S15" s="67">
        <f t="shared" si="1"/>
        <v>1</v>
      </c>
    </row>
    <row r="16" spans="1:20" x14ac:dyDescent="0.3">
      <c r="A16" s="63" t="s">
        <v>570</v>
      </c>
      <c r="B16" s="64">
        <f>VLOOKUP($A16,'Return Data'!$B$7:$R$1700,3,0)</f>
        <v>44041</v>
      </c>
      <c r="C16" s="65">
        <f>VLOOKUP($A16,'Return Data'!$B$7:$R$1700,4,0)</f>
        <v>11.4152</v>
      </c>
      <c r="D16" s="65">
        <f>VLOOKUP($A16,'Return Data'!$B$7:$R$1700,10,0)</f>
        <v>10.0197</v>
      </c>
      <c r="E16" s="66">
        <f t="shared" si="0"/>
        <v>8</v>
      </c>
      <c r="F16" s="65">
        <f>VLOOKUP($A16,'Return Data'!$B$7:$R$1700,11,0)</f>
        <v>2.532</v>
      </c>
      <c r="G16" s="66">
        <f>RANK(F16,F$8:F$17,0)</f>
        <v>3</v>
      </c>
      <c r="H16" s="65">
        <f>VLOOKUP($A16,'Return Data'!$B$7:$R$1700,12,0)</f>
        <v>5.7080000000000002</v>
      </c>
      <c r="I16" s="66">
        <f>RANK(H16,H$8:H$17,0)</f>
        <v>3</v>
      </c>
      <c r="J16" s="65">
        <f>VLOOKUP($A16,'Return Data'!$B$7:$R$1700,13,0)</f>
        <v>9.6707999999999998</v>
      </c>
      <c r="K16" s="66">
        <f>RANK(J16,J$8:J$17,0)</f>
        <v>4</v>
      </c>
      <c r="L16" s="65"/>
      <c r="M16" s="66"/>
      <c r="N16" s="65"/>
      <c r="O16" s="66"/>
      <c r="P16" s="65"/>
      <c r="Q16" s="66"/>
      <c r="R16" s="65">
        <f>VLOOKUP($A16,'Return Data'!$B$7:$R$1700,16,0)</f>
        <v>9.2163000000000004</v>
      </c>
      <c r="S16" s="67">
        <f t="shared" si="1"/>
        <v>7</v>
      </c>
    </row>
    <row r="17" spans="1:19" x14ac:dyDescent="0.3">
      <c r="A17" s="63" t="s">
        <v>572</v>
      </c>
      <c r="B17" s="64">
        <f>VLOOKUP($A17,'Return Data'!$B$7:$R$1700,3,0)</f>
        <v>44041</v>
      </c>
      <c r="C17" s="65">
        <f>VLOOKUP($A17,'Return Data'!$B$7:$R$1700,4,0)</f>
        <v>12.15</v>
      </c>
      <c r="D17" s="65">
        <f>VLOOKUP($A17,'Return Data'!$B$7:$R$1700,10,0)</f>
        <v>14.7309</v>
      </c>
      <c r="E17" s="66">
        <f t="shared" si="0"/>
        <v>2</v>
      </c>
      <c r="F17" s="65">
        <f>VLOOKUP($A17,'Return Data'!$B$7:$R$1700,11,0)</f>
        <v>6.4855</v>
      </c>
      <c r="G17" s="66">
        <f>RANK(F17,F$8:F$17,0)</f>
        <v>1</v>
      </c>
      <c r="H17" s="65">
        <f>VLOOKUP($A17,'Return Data'!$B$7:$R$1700,12,0)</f>
        <v>8.0960999999999999</v>
      </c>
      <c r="I17" s="66">
        <f>RANK(H17,H$8:H$17,0)</f>
        <v>1</v>
      </c>
      <c r="J17" s="65">
        <f>VLOOKUP($A17,'Return Data'!$B$7:$R$1700,13,0)</f>
        <v>12.918200000000001</v>
      </c>
      <c r="K17" s="66">
        <f>RANK(J17,J$8:J$17,0)</f>
        <v>1</v>
      </c>
      <c r="L17" s="65">
        <f>VLOOKUP($A17,'Return Data'!$B$7:$R$1700,17,0)</f>
        <v>8.8366000000000007</v>
      </c>
      <c r="M17" s="66">
        <f>RANK(L17,L$8:L$17,0)</f>
        <v>1</v>
      </c>
      <c r="N17" s="65"/>
      <c r="O17" s="66"/>
      <c r="P17" s="65"/>
      <c r="Q17" s="66"/>
      <c r="R17" s="65">
        <f>VLOOKUP($A17,'Return Data'!$B$7:$R$1700,16,0)</f>
        <v>7.8292000000000002</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10.9152</v>
      </c>
      <c r="E19" s="74"/>
      <c r="F19" s="75">
        <f>AVERAGE(F8:F17)</f>
        <v>-0.91922499999999974</v>
      </c>
      <c r="G19" s="74"/>
      <c r="H19" s="75">
        <f>AVERAGE(H8:H17)</f>
        <v>2.1960249999999997</v>
      </c>
      <c r="I19" s="74"/>
      <c r="J19" s="75">
        <f>AVERAGE(J8:J17)</f>
        <v>6.0610625000000002</v>
      </c>
      <c r="K19" s="74"/>
      <c r="L19" s="75">
        <f>AVERAGE(L8:L17)</f>
        <v>4.7058499999999999</v>
      </c>
      <c r="M19" s="74"/>
      <c r="N19" s="75">
        <f>AVERAGE(N8:N17)</f>
        <v>4.5166200000000005</v>
      </c>
      <c r="O19" s="74"/>
      <c r="P19" s="75">
        <f>AVERAGE(P8:P17)</f>
        <v>7.1878599999999988</v>
      </c>
      <c r="Q19" s="74"/>
      <c r="R19" s="75">
        <f>AVERAGE(R8:R17)</f>
        <v>8.1691000000000003</v>
      </c>
      <c r="S19" s="76"/>
    </row>
    <row r="20" spans="1:19" x14ac:dyDescent="0.3">
      <c r="A20" s="73" t="s">
        <v>28</v>
      </c>
      <c r="B20" s="74"/>
      <c r="C20" s="74"/>
      <c r="D20" s="75">
        <f>MIN(D8:D17)</f>
        <v>2.8302999999999998</v>
      </c>
      <c r="E20" s="74"/>
      <c r="F20" s="75">
        <f>MIN(F8:F17)</f>
        <v>-11.769399999999999</v>
      </c>
      <c r="G20" s="74"/>
      <c r="H20" s="75">
        <f>MIN(H8:H17)</f>
        <v>-9.2804000000000002</v>
      </c>
      <c r="I20" s="74"/>
      <c r="J20" s="75">
        <f>MIN(J8:J17)</f>
        <v>-8.6968999999999994</v>
      </c>
      <c r="K20" s="74"/>
      <c r="L20" s="75">
        <f>MIN(L8:L17)</f>
        <v>-1.4053</v>
      </c>
      <c r="M20" s="74"/>
      <c r="N20" s="75">
        <f>MIN(N8:N17)</f>
        <v>-9.5999999999999992E-3</v>
      </c>
      <c r="O20" s="74"/>
      <c r="P20" s="75">
        <f>MIN(P8:P17)</f>
        <v>5.8375000000000004</v>
      </c>
      <c r="Q20" s="74"/>
      <c r="R20" s="75">
        <f>MIN(R8:R17)</f>
        <v>-12.476000000000001</v>
      </c>
      <c r="S20" s="76"/>
    </row>
    <row r="21" spans="1:19" ht="15" thickBot="1" x14ac:dyDescent="0.35">
      <c r="A21" s="77" t="s">
        <v>29</v>
      </c>
      <c r="B21" s="78"/>
      <c r="C21" s="78"/>
      <c r="D21" s="79">
        <f>MAX(D8:D17)</f>
        <v>14.864699999999999</v>
      </c>
      <c r="E21" s="78"/>
      <c r="F21" s="79">
        <f>MAX(F8:F17)</f>
        <v>6.4855</v>
      </c>
      <c r="G21" s="78"/>
      <c r="H21" s="79">
        <f>MAX(H8:H17)</f>
        <v>8.0960999999999999</v>
      </c>
      <c r="I21" s="78"/>
      <c r="J21" s="79">
        <f>MAX(J8:J17)</f>
        <v>12.918200000000001</v>
      </c>
      <c r="K21" s="78"/>
      <c r="L21" s="79">
        <f>MAX(L8:L17)</f>
        <v>8.8366000000000007</v>
      </c>
      <c r="M21" s="78"/>
      <c r="N21" s="79">
        <f>MAX(N8:N17)</f>
        <v>7.5071000000000003</v>
      </c>
      <c r="O21" s="78"/>
      <c r="P21" s="79">
        <f>MAX(P8:P17)</f>
        <v>8.6079000000000008</v>
      </c>
      <c r="Q21" s="78"/>
      <c r="R21" s="79">
        <f>MAX(R8:R17)</f>
        <v>13.747999999999999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44041</v>
      </c>
      <c r="C8" s="65">
        <f>VLOOKUP($A8,'Return Data'!$B$7:$R$1700,4,0)</f>
        <v>54.92</v>
      </c>
      <c r="D8" s="65">
        <f>VLOOKUP($A8,'Return Data'!$B$7:$R$1700,10,0)</f>
        <v>11.603300000000001</v>
      </c>
      <c r="E8" s="66">
        <f t="shared" ref="E8:E17" si="0">RANK(D8,D$8:D$17,0)</f>
        <v>4</v>
      </c>
      <c r="F8" s="65">
        <f>VLOOKUP($A8,'Return Data'!$B$7:$R$1700,11,0)</f>
        <v>-2.6758999999999999</v>
      </c>
      <c r="G8" s="66">
        <f>RANK(F8,F$8:F$17,0)</f>
        <v>5</v>
      </c>
      <c r="H8" s="65">
        <f>VLOOKUP($A8,'Return Data'!$B$7:$R$1700,12,0)</f>
        <v>0.38379999999999997</v>
      </c>
      <c r="I8" s="66">
        <f>RANK(H8,H$8:H$17,0)</f>
        <v>5</v>
      </c>
      <c r="J8" s="65">
        <f>VLOOKUP($A8,'Return Data'!$B$7:$R$1700,13,0)</f>
        <v>4.9493999999999998</v>
      </c>
      <c r="K8" s="66">
        <f>RANK(J8,J$8:J$17,0)</f>
        <v>5</v>
      </c>
      <c r="L8" s="65">
        <f>VLOOKUP($A8,'Return Data'!$B$7:$R$1700,17,0)</f>
        <v>3.8475999999999999</v>
      </c>
      <c r="M8" s="66">
        <f>RANK(L8,L$8:L$17,0)</f>
        <v>4</v>
      </c>
      <c r="N8" s="65">
        <f>VLOOKUP($A8,'Return Data'!$B$7:$R$1700,14,0)</f>
        <v>3.5036999999999998</v>
      </c>
      <c r="O8" s="66">
        <f>RANK(N8,N$8:N$17,0)</f>
        <v>3</v>
      </c>
      <c r="P8" s="65">
        <f>VLOOKUP($A8,'Return Data'!$B$7:$R$1700,15,0)</f>
        <v>7.59</v>
      </c>
      <c r="Q8" s="66">
        <f>RANK(P8,P$8:P$17,0)</f>
        <v>1</v>
      </c>
      <c r="R8" s="65">
        <f>VLOOKUP($A8,'Return Data'!$B$7:$R$1700,16,0)</f>
        <v>8.7644000000000002</v>
      </c>
      <c r="S8" s="67">
        <f t="shared" ref="S8:S17" si="1">RANK(R8,R$8:R$17,0)</f>
        <v>6</v>
      </c>
    </row>
    <row r="9" spans="1:20" x14ac:dyDescent="0.3">
      <c r="A9" s="63" t="s">
        <v>556</v>
      </c>
      <c r="B9" s="64">
        <f>VLOOKUP($A9,'Return Data'!$B$7:$R$1700,3,0)</f>
        <v>44041</v>
      </c>
      <c r="C9" s="65">
        <f>VLOOKUP($A9,'Return Data'!$B$7:$R$1700,4,0)</f>
        <v>177.68</v>
      </c>
      <c r="D9" s="65">
        <f>VLOOKUP($A9,'Return Data'!$B$7:$R$1700,10,0)</f>
        <v>10.209</v>
      </c>
      <c r="E9" s="66">
        <f t="shared" si="0"/>
        <v>6</v>
      </c>
      <c r="F9" s="65">
        <f>VLOOKUP($A9,'Return Data'!$B$7:$R$1700,11,0)</f>
        <v>-12.0252</v>
      </c>
      <c r="G9" s="66">
        <f>RANK(F9,F$8:F$17,0)</f>
        <v>8</v>
      </c>
      <c r="H9" s="65">
        <f>VLOOKUP($A9,'Return Data'!$B$7:$R$1700,12,0)</f>
        <v>-9.6971000000000007</v>
      </c>
      <c r="I9" s="66">
        <f>RANK(H9,H$8:H$17,0)</f>
        <v>8</v>
      </c>
      <c r="J9" s="65">
        <f>VLOOKUP($A9,'Return Data'!$B$7:$R$1700,13,0)</f>
        <v>-9.2561999999999998</v>
      </c>
      <c r="K9" s="66">
        <f>RANK(J9,J$8:J$17,0)</f>
        <v>8</v>
      </c>
      <c r="L9" s="65">
        <f>VLOOKUP($A9,'Return Data'!$B$7:$R$1700,17,0)</f>
        <v>-2.1324000000000001</v>
      </c>
      <c r="M9" s="66">
        <f>RANK(L9,L$8:L$17,0)</f>
        <v>6</v>
      </c>
      <c r="N9" s="65">
        <f>VLOOKUP($A9,'Return Data'!$B$7:$R$1700,14,0)</f>
        <v>0.69240000000000002</v>
      </c>
      <c r="O9" s="66">
        <f>RANK(N9,N$8:N$17,0)</f>
        <v>5</v>
      </c>
      <c r="P9" s="65">
        <f>VLOOKUP($A9,'Return Data'!$B$7:$R$1700,15,0)</f>
        <v>5.7972999999999999</v>
      </c>
      <c r="Q9" s="66">
        <f>RANK(P9,P$8:P$17,0)</f>
        <v>4</v>
      </c>
      <c r="R9" s="65">
        <f>VLOOKUP($A9,'Return Data'!$B$7:$R$1700,16,0)</f>
        <v>15.5627</v>
      </c>
      <c r="S9" s="67">
        <f t="shared" si="1"/>
        <v>1</v>
      </c>
    </row>
    <row r="10" spans="1:20" x14ac:dyDescent="0.3">
      <c r="A10" s="63" t="s">
        <v>558</v>
      </c>
      <c r="B10" s="64">
        <f>VLOOKUP($A10,'Return Data'!$B$7:$R$1700,3,0)</f>
        <v>44041</v>
      </c>
      <c r="C10" s="65">
        <f>VLOOKUP($A10,'Return Data'!$B$7:$R$1700,4,0)</f>
        <v>37.07</v>
      </c>
      <c r="D10" s="65">
        <f>VLOOKUP($A10,'Return Data'!$B$7:$R$1700,10,0)</f>
        <v>13.1218</v>
      </c>
      <c r="E10" s="66">
        <f t="shared" si="0"/>
        <v>3</v>
      </c>
      <c r="F10" s="65">
        <f>VLOOKUP($A10,'Return Data'!$B$7:$R$1700,11,0)</f>
        <v>-3.4887000000000001</v>
      </c>
      <c r="G10" s="66">
        <f>RANK(F10,F$8:F$17,0)</f>
        <v>6</v>
      </c>
      <c r="H10" s="65">
        <f>VLOOKUP($A10,'Return Data'!$B$7:$R$1700,12,0)</f>
        <v>-0.50990000000000002</v>
      </c>
      <c r="I10" s="66">
        <f>RANK(H10,H$8:H$17,0)</f>
        <v>6</v>
      </c>
      <c r="J10" s="65">
        <f>VLOOKUP($A10,'Return Data'!$B$7:$R$1700,13,0)</f>
        <v>4.8952999999999998</v>
      </c>
      <c r="K10" s="66">
        <f>RANK(J10,J$8:J$17,0)</f>
        <v>6</v>
      </c>
      <c r="L10" s="65">
        <f>VLOOKUP($A10,'Return Data'!$B$7:$R$1700,17,0)</f>
        <v>4.6134000000000004</v>
      </c>
      <c r="M10" s="66">
        <f>RANK(L10,L$8:L$17,0)</f>
        <v>3</v>
      </c>
      <c r="N10" s="65">
        <f>VLOOKUP($A10,'Return Data'!$B$7:$R$1700,14,0)</f>
        <v>5.3227000000000002</v>
      </c>
      <c r="O10" s="66">
        <f>RANK(N10,N$8:N$17,0)</f>
        <v>2</v>
      </c>
      <c r="P10" s="65">
        <f>VLOOKUP($A10,'Return Data'!$B$7:$R$1700,15,0)</f>
        <v>7.2449000000000003</v>
      </c>
      <c r="Q10" s="66">
        <f>RANK(P10,P$8:P$17,0)</f>
        <v>2</v>
      </c>
      <c r="R10" s="65">
        <f>VLOOKUP($A10,'Return Data'!$B$7:$R$1700,16,0)</f>
        <v>10.1219</v>
      </c>
      <c r="S10" s="67">
        <f t="shared" si="1"/>
        <v>5</v>
      </c>
    </row>
    <row r="11" spans="1:20" x14ac:dyDescent="0.3">
      <c r="A11" s="63" t="s">
        <v>561</v>
      </c>
      <c r="B11" s="64">
        <f>VLOOKUP($A11,'Return Data'!$B$7:$R$1700,3,0)</f>
        <v>44041</v>
      </c>
      <c r="C11" s="65">
        <f>VLOOKUP($A11,'Return Data'!$B$7:$R$1700,4,0)</f>
        <v>8.6460000000000008</v>
      </c>
      <c r="D11" s="65">
        <f>VLOOKUP($A11,'Return Data'!$B$7:$R$1700,10,0)</f>
        <v>2.2831999999999999</v>
      </c>
      <c r="E11" s="66">
        <f t="shared" si="0"/>
        <v>10</v>
      </c>
      <c r="F11" s="65"/>
      <c r="G11" s="66"/>
      <c r="H11" s="65"/>
      <c r="I11" s="66"/>
      <c r="J11" s="65"/>
      <c r="K11" s="66"/>
      <c r="L11" s="65"/>
      <c r="M11" s="66"/>
      <c r="N11" s="65"/>
      <c r="O11" s="66"/>
      <c r="P11" s="65"/>
      <c r="Q11" s="66"/>
      <c r="R11" s="65">
        <f>VLOOKUP($A11,'Return Data'!$B$7:$R$1700,16,0)</f>
        <v>-13.54</v>
      </c>
      <c r="S11" s="67">
        <f t="shared" si="1"/>
        <v>10</v>
      </c>
    </row>
    <row r="12" spans="1:20" x14ac:dyDescent="0.3">
      <c r="A12" s="63" t="s">
        <v>563</v>
      </c>
      <c r="B12" s="64">
        <f>VLOOKUP($A12,'Return Data'!$B$7:$R$1700,3,0)</f>
        <v>44041</v>
      </c>
      <c r="C12" s="65">
        <f>VLOOKUP($A12,'Return Data'!$B$7:$R$1700,4,0)</f>
        <v>11.429</v>
      </c>
      <c r="D12" s="65">
        <f>VLOOKUP($A12,'Return Data'!$B$7:$R$1700,10,0)</f>
        <v>14.5305</v>
      </c>
      <c r="E12" s="66">
        <f t="shared" si="0"/>
        <v>1</v>
      </c>
      <c r="F12" s="65">
        <f>VLOOKUP($A12,'Return Data'!$B$7:$R$1700,11,0)</f>
        <v>0.51890000000000003</v>
      </c>
      <c r="G12" s="66">
        <f>RANK(F12,F$8:F$17,0)</f>
        <v>4</v>
      </c>
      <c r="H12" s="65">
        <f>VLOOKUP($A12,'Return Data'!$B$7:$R$1700,12,0)</f>
        <v>3.6362000000000001</v>
      </c>
      <c r="I12" s="66">
        <f>RANK(H12,H$8:H$17,0)</f>
        <v>4</v>
      </c>
      <c r="J12" s="65">
        <f>VLOOKUP($A12,'Return Data'!$B$7:$R$1700,13,0)</f>
        <v>8.9410000000000007</v>
      </c>
      <c r="K12" s="66">
        <f>RANK(J12,J$8:J$17,0)</f>
        <v>2</v>
      </c>
      <c r="L12" s="65"/>
      <c r="M12" s="66"/>
      <c r="N12" s="65"/>
      <c r="O12" s="66"/>
      <c r="P12" s="65"/>
      <c r="Q12" s="66"/>
      <c r="R12" s="65">
        <f>VLOOKUP($A12,'Return Data'!$B$7:$R$1700,16,0)</f>
        <v>6.9065000000000003</v>
      </c>
      <c r="S12" s="67">
        <f t="shared" si="1"/>
        <v>9</v>
      </c>
    </row>
    <row r="13" spans="1:20" x14ac:dyDescent="0.3">
      <c r="A13" s="63" t="s">
        <v>565</v>
      </c>
      <c r="B13" s="64">
        <f>VLOOKUP($A13,'Return Data'!$B$7:$R$1700,3,0)</f>
        <v>44041</v>
      </c>
      <c r="C13" s="65">
        <f>VLOOKUP($A13,'Return Data'!$B$7:$R$1700,4,0)</f>
        <v>26.311</v>
      </c>
      <c r="D13" s="65">
        <f>VLOOKUP($A13,'Return Data'!$B$7:$R$1700,10,0)</f>
        <v>9.4603999999999999</v>
      </c>
      <c r="E13" s="66">
        <f t="shared" si="0"/>
        <v>9</v>
      </c>
      <c r="F13" s="65">
        <f>VLOOKUP($A13,'Return Data'!$B$7:$R$1700,11,0)</f>
        <v>2.7692999999999999</v>
      </c>
      <c r="G13" s="66">
        <f>RANK(F13,F$8:F$17,0)</f>
        <v>2</v>
      </c>
      <c r="H13" s="65">
        <f>VLOOKUP($A13,'Return Data'!$B$7:$R$1700,12,0)</f>
        <v>6.0030000000000001</v>
      </c>
      <c r="I13" s="66">
        <f>RANK(H13,H$8:H$17,0)</f>
        <v>2</v>
      </c>
      <c r="J13" s="65">
        <f>VLOOKUP($A13,'Return Data'!$B$7:$R$1700,13,0)</f>
        <v>8.8086000000000002</v>
      </c>
      <c r="K13" s="66">
        <f>RANK(J13,J$8:J$17,0)</f>
        <v>3</v>
      </c>
      <c r="L13" s="65">
        <f>VLOOKUP($A13,'Return Data'!$B$7:$R$1700,17,0)</f>
        <v>5.3685999999999998</v>
      </c>
      <c r="M13" s="66">
        <f>RANK(L13,L$8:L$17,0)</f>
        <v>2</v>
      </c>
      <c r="N13" s="65">
        <f>VLOOKUP($A13,'Return Data'!$B$7:$R$1700,14,0)</f>
        <v>6.2683</v>
      </c>
      <c r="O13" s="66">
        <f>RANK(N13,N$8:N$17,0)</f>
        <v>1</v>
      </c>
      <c r="P13" s="65">
        <f>VLOOKUP($A13,'Return Data'!$B$7:$R$1700,15,0)</f>
        <v>5.0008999999999997</v>
      </c>
      <c r="Q13" s="66">
        <f>RANK(P13,P$8:P$17,0)</f>
        <v>5</v>
      </c>
      <c r="R13" s="65">
        <f>VLOOKUP($A13,'Return Data'!$B$7:$R$1700,16,0)</f>
        <v>10.744199999999999</v>
      </c>
      <c r="S13" s="67">
        <f t="shared" si="1"/>
        <v>4</v>
      </c>
    </row>
    <row r="14" spans="1:20" x14ac:dyDescent="0.3">
      <c r="A14" s="63" t="s">
        <v>566</v>
      </c>
      <c r="B14" s="64">
        <f>VLOOKUP($A14,'Return Data'!$B$7:$R$1700,3,0)</f>
        <v>44041</v>
      </c>
      <c r="C14" s="65">
        <f>VLOOKUP($A14,'Return Data'!$B$7:$R$1700,4,0)</f>
        <v>91.428100000000001</v>
      </c>
      <c r="D14" s="65">
        <f>VLOOKUP($A14,'Return Data'!$B$7:$R$1700,10,0)</f>
        <v>10.5427</v>
      </c>
      <c r="E14" s="66">
        <f t="shared" si="0"/>
        <v>5</v>
      </c>
      <c r="F14" s="65">
        <f>VLOOKUP($A14,'Return Data'!$B$7:$R$1700,11,0)</f>
        <v>-4.5044000000000004</v>
      </c>
      <c r="G14" s="66">
        <f>RANK(F14,F$8:F$17,0)</f>
        <v>7</v>
      </c>
      <c r="H14" s="65">
        <f>VLOOKUP($A14,'Return Data'!$B$7:$R$1700,12,0)</f>
        <v>-0.63690000000000002</v>
      </c>
      <c r="I14" s="66">
        <f>RANK(H14,H$8:H$17,0)</f>
        <v>7</v>
      </c>
      <c r="J14" s="65">
        <f>VLOOKUP($A14,'Return Data'!$B$7:$R$1700,13,0)</f>
        <v>1.4745999999999999</v>
      </c>
      <c r="K14" s="66">
        <f>RANK(J14,J$8:J$17,0)</f>
        <v>7</v>
      </c>
      <c r="L14" s="65">
        <f>VLOOKUP($A14,'Return Data'!$B$7:$R$1700,17,0)</f>
        <v>2.5596000000000001</v>
      </c>
      <c r="M14" s="66">
        <f>RANK(L14,L$8:L$17,0)</f>
        <v>5</v>
      </c>
      <c r="N14" s="65">
        <f>VLOOKUP($A14,'Return Data'!$B$7:$R$1700,14,0)</f>
        <v>2.9834999999999998</v>
      </c>
      <c r="O14" s="66">
        <f>RANK(N14,N$8:N$17,0)</f>
        <v>4</v>
      </c>
      <c r="P14" s="65">
        <f>VLOOKUP($A14,'Return Data'!$B$7:$R$1700,15,0)</f>
        <v>5.8643000000000001</v>
      </c>
      <c r="Q14" s="66">
        <f>RANK(P14,P$8:P$17,0)</f>
        <v>3</v>
      </c>
      <c r="R14" s="65">
        <f>VLOOKUP($A14,'Return Data'!$B$7:$R$1700,16,0)</f>
        <v>15.1244</v>
      </c>
      <c r="S14" s="67">
        <f t="shared" si="1"/>
        <v>2</v>
      </c>
    </row>
    <row r="15" spans="1:20" x14ac:dyDescent="0.3">
      <c r="A15" s="63" t="s">
        <v>569</v>
      </c>
      <c r="B15" s="64">
        <f>VLOOKUP($A15,'Return Data'!$B$7:$R$1700,3,0)</f>
        <v>44041</v>
      </c>
      <c r="C15" s="65">
        <f>VLOOKUP($A15,'Return Data'!$B$7:$R$1700,4,0)</f>
        <v>11.287100000000001</v>
      </c>
      <c r="D15" s="65">
        <f>VLOOKUP($A15,'Return Data'!$B$7:$R$1700,10,0)</f>
        <v>9.8864999999999998</v>
      </c>
      <c r="E15" s="66">
        <f t="shared" si="0"/>
        <v>7</v>
      </c>
      <c r="F15" s="65"/>
      <c r="G15" s="66"/>
      <c r="H15" s="65"/>
      <c r="I15" s="66"/>
      <c r="J15" s="65"/>
      <c r="K15" s="66"/>
      <c r="L15" s="65"/>
      <c r="M15" s="66"/>
      <c r="N15" s="65"/>
      <c r="O15" s="66"/>
      <c r="P15" s="65"/>
      <c r="Q15" s="66"/>
      <c r="R15" s="65">
        <f>VLOOKUP($A15,'Return Data'!$B$7:$R$1700,16,0)</f>
        <v>12.871</v>
      </c>
      <c r="S15" s="67">
        <f t="shared" si="1"/>
        <v>3</v>
      </c>
    </row>
    <row r="16" spans="1:20" x14ac:dyDescent="0.3">
      <c r="A16" s="63" t="s">
        <v>571</v>
      </c>
      <c r="B16" s="64">
        <f>VLOOKUP($A16,'Return Data'!$B$7:$R$1700,3,0)</f>
        <v>44041</v>
      </c>
      <c r="C16" s="65">
        <f>VLOOKUP($A16,'Return Data'!$B$7:$R$1700,4,0)</f>
        <v>11.103300000000001</v>
      </c>
      <c r="D16" s="65">
        <f>VLOOKUP($A16,'Return Data'!$B$7:$R$1700,10,0)</f>
        <v>9.5777999999999999</v>
      </c>
      <c r="E16" s="66">
        <f t="shared" si="0"/>
        <v>8</v>
      </c>
      <c r="F16" s="65">
        <f>VLOOKUP($A16,'Return Data'!$B$7:$R$1700,11,0)</f>
        <v>1.6254999999999999</v>
      </c>
      <c r="G16" s="66">
        <f>RANK(F16,F$8:F$17,0)</f>
        <v>3</v>
      </c>
      <c r="H16" s="65">
        <f>VLOOKUP($A16,'Return Data'!$B$7:$R$1700,12,0)</f>
        <v>4.3308</v>
      </c>
      <c r="I16" s="66">
        <f>RANK(H16,H$8:H$17,0)</f>
        <v>3</v>
      </c>
      <c r="J16" s="65">
        <f>VLOOKUP($A16,'Return Data'!$B$7:$R$1700,13,0)</f>
        <v>7.7039</v>
      </c>
      <c r="K16" s="66">
        <f>RANK(J16,J$8:J$17,0)</f>
        <v>4</v>
      </c>
      <c r="L16" s="65"/>
      <c r="M16" s="66"/>
      <c r="N16" s="65"/>
      <c r="O16" s="66"/>
      <c r="P16" s="65"/>
      <c r="Q16" s="66"/>
      <c r="R16" s="65">
        <f>VLOOKUP($A16,'Return Data'!$B$7:$R$1700,16,0)</f>
        <v>7.2195</v>
      </c>
      <c r="S16" s="67">
        <f t="shared" si="1"/>
        <v>7</v>
      </c>
    </row>
    <row r="17" spans="1:19" x14ac:dyDescent="0.3">
      <c r="A17" s="63" t="s">
        <v>573</v>
      </c>
      <c r="B17" s="64">
        <f>VLOOKUP($A17,'Return Data'!$B$7:$R$1700,3,0)</f>
        <v>44041</v>
      </c>
      <c r="C17" s="65">
        <f>VLOOKUP($A17,'Return Data'!$B$7:$R$1700,4,0)</f>
        <v>11.94</v>
      </c>
      <c r="D17" s="65">
        <f>VLOOKUP($A17,'Return Data'!$B$7:$R$1700,10,0)</f>
        <v>14.477499999999999</v>
      </c>
      <c r="E17" s="66">
        <f t="shared" si="0"/>
        <v>2</v>
      </c>
      <c r="F17" s="65">
        <f>VLOOKUP($A17,'Return Data'!$B$7:$R$1700,11,0)</f>
        <v>6.1333000000000002</v>
      </c>
      <c r="G17" s="66">
        <f>RANK(F17,F$8:F$17,0)</f>
        <v>1</v>
      </c>
      <c r="H17" s="65">
        <f>VLOOKUP($A17,'Return Data'!$B$7:$R$1700,12,0)</f>
        <v>7.5675999999999997</v>
      </c>
      <c r="I17" s="66">
        <f>RANK(H17,H$8:H$17,0)</f>
        <v>1</v>
      </c>
      <c r="J17" s="65">
        <f>VLOOKUP($A17,'Return Data'!$B$7:$R$1700,13,0)</f>
        <v>12.1127</v>
      </c>
      <c r="K17" s="66">
        <f>RANK(J17,J$8:J$17,0)</f>
        <v>1</v>
      </c>
      <c r="L17" s="65">
        <f>VLOOKUP($A17,'Return Data'!$B$7:$R$1700,17,0)</f>
        <v>8.1588999999999992</v>
      </c>
      <c r="M17" s="66">
        <f>RANK(L17,L$8:L$17,0)</f>
        <v>1</v>
      </c>
      <c r="N17" s="65"/>
      <c r="O17" s="66"/>
      <c r="P17" s="65"/>
      <c r="Q17" s="66"/>
      <c r="R17" s="65">
        <f>VLOOKUP($A17,'Return Data'!$B$7:$R$1700,16,0)</f>
        <v>7.1040000000000001</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10.569269999999999</v>
      </c>
      <c r="E19" s="74"/>
      <c r="F19" s="75">
        <f>AVERAGE(F8:F17)</f>
        <v>-1.4559000000000009</v>
      </c>
      <c r="G19" s="74"/>
      <c r="H19" s="75">
        <f>AVERAGE(H8:H17)</f>
        <v>1.3846875000000001</v>
      </c>
      <c r="I19" s="74"/>
      <c r="J19" s="75">
        <f>AVERAGE(J8:J17)</f>
        <v>4.9536625000000001</v>
      </c>
      <c r="K19" s="74"/>
      <c r="L19" s="75">
        <f>AVERAGE(L8:L17)</f>
        <v>3.7359499999999994</v>
      </c>
      <c r="M19" s="74"/>
      <c r="N19" s="75">
        <f>AVERAGE(N8:N17)</f>
        <v>3.7541199999999995</v>
      </c>
      <c r="O19" s="74"/>
      <c r="P19" s="75">
        <f>AVERAGE(P8:P17)</f>
        <v>6.29948</v>
      </c>
      <c r="Q19" s="74"/>
      <c r="R19" s="75">
        <f>AVERAGE(R8:R17)</f>
        <v>8.0878599999999992</v>
      </c>
      <c r="S19" s="76"/>
    </row>
    <row r="20" spans="1:19" x14ac:dyDescent="0.3">
      <c r="A20" s="73" t="s">
        <v>28</v>
      </c>
      <c r="B20" s="74"/>
      <c r="C20" s="74"/>
      <c r="D20" s="75">
        <f>MIN(D8:D17)</f>
        <v>2.2831999999999999</v>
      </c>
      <c r="E20" s="74"/>
      <c r="F20" s="75">
        <f>MIN(F8:F17)</f>
        <v>-12.0252</v>
      </c>
      <c r="G20" s="74"/>
      <c r="H20" s="75">
        <f>MIN(H8:H17)</f>
        <v>-9.6971000000000007</v>
      </c>
      <c r="I20" s="74"/>
      <c r="J20" s="75">
        <f>MIN(J8:J17)</f>
        <v>-9.2561999999999998</v>
      </c>
      <c r="K20" s="74"/>
      <c r="L20" s="75">
        <f>MIN(L8:L17)</f>
        <v>-2.1324000000000001</v>
      </c>
      <c r="M20" s="74"/>
      <c r="N20" s="75">
        <f>MIN(N8:N17)</f>
        <v>0.69240000000000002</v>
      </c>
      <c r="O20" s="74"/>
      <c r="P20" s="75">
        <f>MIN(P8:P17)</f>
        <v>5.0008999999999997</v>
      </c>
      <c r="Q20" s="74"/>
      <c r="R20" s="75">
        <f>MIN(R8:R17)</f>
        <v>-13.54</v>
      </c>
      <c r="S20" s="76"/>
    </row>
    <row r="21" spans="1:19" ht="15" thickBot="1" x14ac:dyDescent="0.35">
      <c r="A21" s="77" t="s">
        <v>29</v>
      </c>
      <c r="B21" s="78"/>
      <c r="C21" s="78"/>
      <c r="D21" s="79">
        <f>MAX(D8:D17)</f>
        <v>14.5305</v>
      </c>
      <c r="E21" s="78"/>
      <c r="F21" s="79">
        <f>MAX(F8:F17)</f>
        <v>6.1333000000000002</v>
      </c>
      <c r="G21" s="78"/>
      <c r="H21" s="79">
        <f>MAX(H8:H17)</f>
        <v>7.5675999999999997</v>
      </c>
      <c r="I21" s="78"/>
      <c r="J21" s="79">
        <f>MAX(J8:J17)</f>
        <v>12.1127</v>
      </c>
      <c r="K21" s="78"/>
      <c r="L21" s="79">
        <f>MAX(L8:L17)</f>
        <v>8.1588999999999992</v>
      </c>
      <c r="M21" s="78"/>
      <c r="N21" s="79">
        <f>MAX(N8:N17)</f>
        <v>6.2683</v>
      </c>
      <c r="O21" s="78"/>
      <c r="P21" s="79">
        <f>MAX(P8:P17)</f>
        <v>7.59</v>
      </c>
      <c r="Q21" s="78"/>
      <c r="R21" s="79">
        <f>MAX(R8:R17)</f>
        <v>15.5627</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2020-07-30T05:26:15Z</dcterms:modified>
</cp:coreProperties>
</file>